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学习\MBA\DMD-Data Model Decision-making\"/>
    </mc:Choice>
  </mc:AlternateContent>
  <xr:revisionPtr revIDLastSave="0" documentId="13_ncr:1_{90D2E00F-0DEB-45C9-BF75-FC4CB75BCFB6}" xr6:coauthVersionLast="47" xr6:coauthVersionMax="47" xr10:uidLastSave="{00000000-0000-0000-0000-000000000000}"/>
  <bookViews>
    <workbookView xWindow="17370" yWindow="780" windowWidth="19350" windowHeight="20220" tabRatio="719" xr2:uid="{00000000-000D-0000-FFFF-FFFF00000000}"/>
  </bookViews>
  <sheets>
    <sheet name="市场提供的汇率看跌期权" sheetId="2" r:id="rId1"/>
    <sheet name="仿真模型" sheetId="1" r:id="rId2"/>
    <sheet name="仿真模型 (固定随机数，用于计算第2题和第3题)" sheetId="5" r:id="rId3"/>
    <sheet name="第2题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E13" i="5"/>
  <c r="E24" i="5"/>
  <c r="D25" i="5"/>
  <c r="G25" i="5" s="1"/>
  <c r="I25" i="5" s="1"/>
  <c r="E25" i="5"/>
  <c r="E28" i="5"/>
  <c r="E29" i="5"/>
  <c r="D32" i="5"/>
  <c r="G32" i="5" s="1"/>
  <c r="I32" i="5" s="1"/>
  <c r="K32" i="5" s="1"/>
  <c r="E33" i="5"/>
  <c r="E8" i="5"/>
  <c r="E16" i="5"/>
  <c r="E20" i="5"/>
  <c r="E21" i="5"/>
  <c r="D29" i="5"/>
  <c r="E32" i="5"/>
  <c r="D33" i="5"/>
  <c r="G33" i="5" s="1"/>
  <c r="I33" i="5" s="1"/>
  <c r="E12" i="5"/>
  <c r="J44" i="5"/>
  <c r="I44" i="5"/>
  <c r="J43" i="5"/>
  <c r="I43" i="5"/>
  <c r="E35" i="5"/>
  <c r="D35" i="5"/>
  <c r="E34" i="5"/>
  <c r="D34" i="5"/>
  <c r="E31" i="5"/>
  <c r="D31" i="5"/>
  <c r="E30" i="5"/>
  <c r="D30" i="5"/>
  <c r="D28" i="5"/>
  <c r="G28" i="5" s="1"/>
  <c r="I28" i="5" s="1"/>
  <c r="E27" i="5"/>
  <c r="D27" i="5"/>
  <c r="E26" i="5"/>
  <c r="D26" i="5"/>
  <c r="D24" i="5"/>
  <c r="G24" i="5" s="1"/>
  <c r="I24" i="5" s="1"/>
  <c r="K24" i="5" s="1"/>
  <c r="E23" i="5"/>
  <c r="D23" i="5"/>
  <c r="E22" i="5"/>
  <c r="D22" i="5"/>
  <c r="D21" i="5"/>
  <c r="D20" i="5"/>
  <c r="G20" i="5" s="1"/>
  <c r="I20" i="5" s="1"/>
  <c r="E19" i="5"/>
  <c r="D19" i="5"/>
  <c r="G19" i="5" s="1"/>
  <c r="I19" i="5" s="1"/>
  <c r="E18" i="5"/>
  <c r="D18" i="5"/>
  <c r="E17" i="5"/>
  <c r="D17" i="5"/>
  <c r="D16" i="5"/>
  <c r="G16" i="5" s="1"/>
  <c r="I16" i="5" s="1"/>
  <c r="K16" i="5" s="1"/>
  <c r="E15" i="5"/>
  <c r="D15" i="5"/>
  <c r="E14" i="5"/>
  <c r="D14" i="5"/>
  <c r="D13" i="5"/>
  <c r="D12" i="5"/>
  <c r="E11" i="5"/>
  <c r="D11" i="5"/>
  <c r="G11" i="5" s="1"/>
  <c r="I11" i="5" s="1"/>
  <c r="E10" i="5"/>
  <c r="D10" i="5"/>
  <c r="D9" i="5"/>
  <c r="D8" i="5"/>
  <c r="G8" i="5" s="1"/>
  <c r="I8" i="5" s="1"/>
  <c r="K8" i="5" s="1"/>
  <c r="E7" i="5"/>
  <c r="D7" i="5"/>
  <c r="E6" i="5"/>
  <c r="D6" i="5"/>
  <c r="H3" i="5"/>
  <c r="I2" i="5"/>
  <c r="H2" i="5"/>
  <c r="I44" i="1"/>
  <c r="J44" i="1"/>
  <c r="J43" i="1"/>
  <c r="I43" i="1"/>
  <c r="F12" i="5" l="1"/>
  <c r="H12" i="5" s="1"/>
  <c r="J12" i="5" s="1"/>
  <c r="L12" i="5" s="1"/>
  <c r="G12" i="5"/>
  <c r="I12" i="5" s="1"/>
  <c r="K12" i="5" s="1"/>
  <c r="K33" i="5"/>
  <c r="M33" i="5" s="1"/>
  <c r="O33" i="5" s="1"/>
  <c r="M16" i="5"/>
  <c r="Q16" i="5" s="1"/>
  <c r="S16" i="5" s="1"/>
  <c r="G23" i="5"/>
  <c r="I23" i="5" s="1"/>
  <c r="K23" i="5" s="1"/>
  <c r="F23" i="5"/>
  <c r="H23" i="5" s="1"/>
  <c r="J23" i="5" s="1"/>
  <c r="L23" i="5" s="1"/>
  <c r="G29" i="5"/>
  <c r="I29" i="5" s="1"/>
  <c r="F29" i="5"/>
  <c r="H29" i="5" s="1"/>
  <c r="J29" i="5" s="1"/>
  <c r="L29" i="5" s="1"/>
  <c r="F20" i="5"/>
  <c r="H20" i="5" s="1"/>
  <c r="J20" i="5" s="1"/>
  <c r="L20" i="5" s="1"/>
  <c r="F27" i="5"/>
  <c r="H27" i="5" s="1"/>
  <c r="J27" i="5" s="1"/>
  <c r="L27" i="5" s="1"/>
  <c r="G27" i="5"/>
  <c r="I27" i="5" s="1"/>
  <c r="K27" i="5" s="1"/>
  <c r="M32" i="5"/>
  <c r="Q32" i="5" s="1"/>
  <c r="S32" i="5" s="1"/>
  <c r="G14" i="5"/>
  <c r="I14" i="5" s="1"/>
  <c r="F14" i="5"/>
  <c r="H14" i="5" s="1"/>
  <c r="J14" i="5" s="1"/>
  <c r="L14" i="5" s="1"/>
  <c r="G30" i="5"/>
  <c r="I30" i="5" s="1"/>
  <c r="K30" i="5" s="1"/>
  <c r="F30" i="5"/>
  <c r="H30" i="5" s="1"/>
  <c r="J30" i="5" s="1"/>
  <c r="L30" i="5" s="1"/>
  <c r="M24" i="5"/>
  <c r="Q24" i="5" s="1"/>
  <c r="S24" i="5" s="1"/>
  <c r="F35" i="5"/>
  <c r="H35" i="5" s="1"/>
  <c r="J35" i="5" s="1"/>
  <c r="L35" i="5" s="1"/>
  <c r="G35" i="5"/>
  <c r="I35" i="5" s="1"/>
  <c r="K35" i="5" s="1"/>
  <c r="F11" i="5"/>
  <c r="H11" i="5" s="1"/>
  <c r="J11" i="5" s="1"/>
  <c r="L11" i="5" s="1"/>
  <c r="G22" i="5"/>
  <c r="I22" i="5" s="1"/>
  <c r="K22" i="5" s="1"/>
  <c r="F22" i="5"/>
  <c r="H22" i="5" s="1"/>
  <c r="J22" i="5" s="1"/>
  <c r="L22" i="5" s="1"/>
  <c r="G6" i="5"/>
  <c r="I6" i="5" s="1"/>
  <c r="K6" i="5" s="1"/>
  <c r="F6" i="5"/>
  <c r="H6" i="5" s="1"/>
  <c r="J6" i="5" s="1"/>
  <c r="L6" i="5" s="1"/>
  <c r="G17" i="5"/>
  <c r="I17" i="5" s="1"/>
  <c r="K17" i="5" s="1"/>
  <c r="F17" i="5"/>
  <c r="H17" i="5" s="1"/>
  <c r="J17" i="5" s="1"/>
  <c r="L17" i="5" s="1"/>
  <c r="M8" i="5"/>
  <c r="Q8" i="5" s="1"/>
  <c r="S8" i="5" s="1"/>
  <c r="F19" i="5"/>
  <c r="H19" i="5" s="1"/>
  <c r="J19" i="5" s="1"/>
  <c r="L19" i="5" s="1"/>
  <c r="G31" i="5"/>
  <c r="I31" i="5" s="1"/>
  <c r="K31" i="5" s="1"/>
  <c r="F31" i="5"/>
  <c r="H31" i="5" s="1"/>
  <c r="J31" i="5" s="1"/>
  <c r="L31" i="5" s="1"/>
  <c r="G15" i="5"/>
  <c r="I15" i="5" s="1"/>
  <c r="K15" i="5" s="1"/>
  <c r="F15" i="5"/>
  <c r="H15" i="5" s="1"/>
  <c r="J15" i="5" s="1"/>
  <c r="L15" i="5" s="1"/>
  <c r="G9" i="5"/>
  <c r="I9" i="5" s="1"/>
  <c r="K9" i="5" s="1"/>
  <c r="F9" i="5"/>
  <c r="H9" i="5" s="1"/>
  <c r="J9" i="5" s="1"/>
  <c r="L9" i="5" s="1"/>
  <c r="G10" i="5"/>
  <c r="I10" i="5" s="1"/>
  <c r="K10" i="5" s="1"/>
  <c r="F10" i="5"/>
  <c r="H10" i="5" s="1"/>
  <c r="J10" i="5" s="1"/>
  <c r="L10" i="5" s="1"/>
  <c r="G13" i="5"/>
  <c r="I13" i="5" s="1"/>
  <c r="K13" i="5" s="1"/>
  <c r="F13" i="5"/>
  <c r="H13" i="5" s="1"/>
  <c r="J13" i="5" s="1"/>
  <c r="L13" i="5" s="1"/>
  <c r="G7" i="5"/>
  <c r="I7" i="5" s="1"/>
  <c r="K7" i="5" s="1"/>
  <c r="F7" i="5"/>
  <c r="H7" i="5" s="1"/>
  <c r="J7" i="5" s="1"/>
  <c r="L7" i="5" s="1"/>
  <c r="G18" i="5"/>
  <c r="I18" i="5" s="1"/>
  <c r="K18" i="5" s="1"/>
  <c r="F18" i="5"/>
  <c r="H18" i="5" s="1"/>
  <c r="J18" i="5" s="1"/>
  <c r="L18" i="5" s="1"/>
  <c r="G21" i="5"/>
  <c r="I21" i="5" s="1"/>
  <c r="K21" i="5" s="1"/>
  <c r="F21" i="5"/>
  <c r="H21" i="5" s="1"/>
  <c r="J21" i="5" s="1"/>
  <c r="L21" i="5" s="1"/>
  <c r="G26" i="5"/>
  <c r="I26" i="5" s="1"/>
  <c r="K26" i="5" s="1"/>
  <c r="F26" i="5"/>
  <c r="H26" i="5" s="1"/>
  <c r="J26" i="5" s="1"/>
  <c r="L26" i="5" s="1"/>
  <c r="F28" i="5"/>
  <c r="H28" i="5" s="1"/>
  <c r="J28" i="5" s="1"/>
  <c r="L28" i="5" s="1"/>
  <c r="G34" i="5"/>
  <c r="I34" i="5" s="1"/>
  <c r="K34" i="5" s="1"/>
  <c r="F34" i="5"/>
  <c r="H34" i="5" s="1"/>
  <c r="J34" i="5" s="1"/>
  <c r="L34" i="5" s="1"/>
  <c r="K14" i="5"/>
  <c r="F25" i="5"/>
  <c r="H25" i="5" s="1"/>
  <c r="J25" i="5" s="1"/>
  <c r="L25" i="5" s="1"/>
  <c r="F33" i="5"/>
  <c r="H33" i="5" s="1"/>
  <c r="J33" i="5" s="1"/>
  <c r="L33" i="5" s="1"/>
  <c r="F8" i="5"/>
  <c r="H8" i="5" s="1"/>
  <c r="J8" i="5" s="1"/>
  <c r="L8" i="5" s="1"/>
  <c r="F16" i="5"/>
  <c r="H16" i="5" s="1"/>
  <c r="J16" i="5" s="1"/>
  <c r="L16" i="5" s="1"/>
  <c r="F24" i="5"/>
  <c r="H24" i="5" s="1"/>
  <c r="J24" i="5" s="1"/>
  <c r="L24" i="5" s="1"/>
  <c r="K29" i="5"/>
  <c r="F32" i="5"/>
  <c r="H32" i="5" s="1"/>
  <c r="J32" i="5" s="1"/>
  <c r="L32" i="5" s="1"/>
  <c r="K20" i="5"/>
  <c r="K28" i="5"/>
  <c r="K11" i="5"/>
  <c r="K19" i="5"/>
  <c r="K25" i="5"/>
  <c r="Q33" i="5" l="1"/>
  <c r="S33" i="5" s="1"/>
  <c r="V33" i="5" s="1"/>
  <c r="N9" i="5"/>
  <c r="R9" i="5" s="1"/>
  <c r="T9" i="5" s="1"/>
  <c r="W9" i="5" s="1"/>
  <c r="N33" i="5"/>
  <c r="R33" i="5" s="1"/>
  <c r="T33" i="5" s="1"/>
  <c r="N22" i="5"/>
  <c r="R22" i="5" s="1"/>
  <c r="T22" i="5" s="1"/>
  <c r="W22" i="5" s="1"/>
  <c r="M34" i="5"/>
  <c r="Q34" i="5" s="1"/>
  <c r="S34" i="5" s="1"/>
  <c r="N27" i="5"/>
  <c r="R27" i="5" s="1"/>
  <c r="T27" i="5" s="1"/>
  <c r="W27" i="5" s="1"/>
  <c r="V24" i="5"/>
  <c r="N29" i="5"/>
  <c r="R29" i="5" s="1"/>
  <c r="T29" i="5" s="1"/>
  <c r="W29" i="5" s="1"/>
  <c r="N21" i="5"/>
  <c r="P21" i="5" s="1"/>
  <c r="N31" i="5"/>
  <c r="R31" i="5" s="1"/>
  <c r="T31" i="5" s="1"/>
  <c r="W31" i="5" s="1"/>
  <c r="M13" i="5"/>
  <c r="O13" i="5" s="1"/>
  <c r="M31" i="5"/>
  <c r="O31" i="5" s="1"/>
  <c r="N14" i="5"/>
  <c r="P14" i="5" s="1"/>
  <c r="N23" i="5"/>
  <c r="P23" i="5" s="1"/>
  <c r="N17" i="5"/>
  <c r="R17" i="5" s="1"/>
  <c r="T17" i="5" s="1"/>
  <c r="W17" i="5" s="1"/>
  <c r="N25" i="5"/>
  <c r="R25" i="5" s="1"/>
  <c r="T25" i="5" s="1"/>
  <c r="W25" i="5" s="1"/>
  <c r="N6" i="5"/>
  <c r="P6" i="5" s="1"/>
  <c r="N18" i="5"/>
  <c r="P18" i="5" s="1"/>
  <c r="N10" i="5"/>
  <c r="R10" i="5" s="1"/>
  <c r="T10" i="5" s="1"/>
  <c r="W10" i="5" s="1"/>
  <c r="N19" i="5"/>
  <c r="P19" i="5" s="1"/>
  <c r="N7" i="5"/>
  <c r="P7" i="5" s="1"/>
  <c r="N32" i="5"/>
  <c r="R32" i="5" s="1"/>
  <c r="T32" i="5" s="1"/>
  <c r="N26" i="5"/>
  <c r="R26" i="5" s="1"/>
  <c r="T26" i="5" s="1"/>
  <c r="W26" i="5" s="1"/>
  <c r="N15" i="5"/>
  <c r="P15" i="5" s="1"/>
  <c r="M6" i="5"/>
  <c r="O6" i="5" s="1"/>
  <c r="N13" i="5"/>
  <c r="R13" i="5" s="1"/>
  <c r="T13" i="5" s="1"/>
  <c r="W13" i="5" s="1"/>
  <c r="N8" i="5"/>
  <c r="R8" i="5" s="1"/>
  <c r="T8" i="5" s="1"/>
  <c r="M10" i="5"/>
  <c r="O10" i="5" s="1"/>
  <c r="V8" i="5"/>
  <c r="V32" i="5"/>
  <c r="V16" i="5"/>
  <c r="M30" i="5"/>
  <c r="Q30" i="5" s="1"/>
  <c r="S30" i="5" s="1"/>
  <c r="N16" i="5"/>
  <c r="R16" i="5" s="1"/>
  <c r="T16" i="5" s="1"/>
  <c r="N20" i="5"/>
  <c r="P20" i="5" s="1"/>
  <c r="N24" i="5"/>
  <c r="P24" i="5" s="1"/>
  <c r="N34" i="5"/>
  <c r="R34" i="5" s="1"/>
  <c r="T34" i="5" s="1"/>
  <c r="W34" i="5" s="1"/>
  <c r="N30" i="5"/>
  <c r="P30" i="5" s="1"/>
  <c r="N11" i="5"/>
  <c r="R11" i="5" s="1"/>
  <c r="T11" i="5" s="1"/>
  <c r="W11" i="5" s="1"/>
  <c r="O32" i="5"/>
  <c r="M35" i="5"/>
  <c r="O35" i="5" s="1"/>
  <c r="N28" i="5"/>
  <c r="R28" i="5" s="1"/>
  <c r="T28" i="5" s="1"/>
  <c r="W28" i="5" s="1"/>
  <c r="O8" i="5"/>
  <c r="O24" i="5"/>
  <c r="M18" i="5"/>
  <c r="Q18" i="5" s="1"/>
  <c r="S18" i="5" s="1"/>
  <c r="M25" i="5"/>
  <c r="O25" i="5" s="1"/>
  <c r="M22" i="5"/>
  <c r="O22" i="5" s="1"/>
  <c r="M7" i="5"/>
  <c r="O7" i="5" s="1"/>
  <c r="M17" i="5"/>
  <c r="Q17" i="5" s="1"/>
  <c r="S17" i="5" s="1"/>
  <c r="M19" i="5"/>
  <c r="Q19" i="5" s="1"/>
  <c r="S19" i="5" s="1"/>
  <c r="M21" i="5"/>
  <c r="Q21" i="5" s="1"/>
  <c r="S21" i="5" s="1"/>
  <c r="M14" i="5"/>
  <c r="Q14" i="5" s="1"/>
  <c r="S14" i="5" s="1"/>
  <c r="M9" i="5"/>
  <c r="Q9" i="5" s="1"/>
  <c r="S9" i="5" s="1"/>
  <c r="M11" i="5"/>
  <c r="Q11" i="5" s="1"/>
  <c r="S11" i="5" s="1"/>
  <c r="O16" i="5"/>
  <c r="M29" i="5"/>
  <c r="O29" i="5" s="1"/>
  <c r="M27" i="5"/>
  <c r="O27" i="5" s="1"/>
  <c r="M28" i="5"/>
  <c r="Q28" i="5" s="1"/>
  <c r="S28" i="5" s="1"/>
  <c r="N35" i="5"/>
  <c r="P35" i="5" s="1"/>
  <c r="M12" i="5"/>
  <c r="Q12" i="5" s="1"/>
  <c r="S12" i="5" s="1"/>
  <c r="M15" i="5"/>
  <c r="Q15" i="5" s="1"/>
  <c r="S15" i="5" s="1"/>
  <c r="N12" i="5"/>
  <c r="R12" i="5" s="1"/>
  <c r="T12" i="5" s="1"/>
  <c r="W12" i="5" s="1"/>
  <c r="M26" i="5"/>
  <c r="Q26" i="5" s="1"/>
  <c r="S26" i="5" s="1"/>
  <c r="M20" i="5"/>
  <c r="Q20" i="5" s="1"/>
  <c r="S20" i="5" s="1"/>
  <c r="M23" i="5"/>
  <c r="Q23" i="5" s="1"/>
  <c r="S23" i="5" s="1"/>
  <c r="O19" i="5" l="1"/>
  <c r="P27" i="5"/>
  <c r="R24" i="5"/>
  <c r="T24" i="5" s="1"/>
  <c r="W24" i="5" s="1"/>
  <c r="X24" i="5" s="1"/>
  <c r="R19" i="5"/>
  <c r="T19" i="5" s="1"/>
  <c r="W19" i="5" s="1"/>
  <c r="R30" i="5"/>
  <c r="T30" i="5" s="1"/>
  <c r="W30" i="5" s="1"/>
  <c r="Q7" i="5"/>
  <c r="S7" i="5" s="1"/>
  <c r="V7" i="5" s="1"/>
  <c r="Q13" i="5"/>
  <c r="S13" i="5" s="1"/>
  <c r="V13" i="5" s="1"/>
  <c r="X13" i="5" s="1"/>
  <c r="O14" i="5"/>
  <c r="Q22" i="5"/>
  <c r="S22" i="5" s="1"/>
  <c r="V22" i="5" s="1"/>
  <c r="X22" i="5" s="1"/>
  <c r="P11" i="5"/>
  <c r="Q27" i="5"/>
  <c r="S27" i="5" s="1"/>
  <c r="U27" i="5" s="1"/>
  <c r="Q31" i="5"/>
  <c r="S31" i="5" s="1"/>
  <c r="V31" i="5" s="1"/>
  <c r="X31" i="5" s="1"/>
  <c r="R35" i="5"/>
  <c r="T35" i="5" s="1"/>
  <c r="W35" i="5" s="1"/>
  <c r="R21" i="5"/>
  <c r="T21" i="5" s="1"/>
  <c r="W21" i="5" s="1"/>
  <c r="O28" i="5"/>
  <c r="Q35" i="5"/>
  <c r="S35" i="5" s="1"/>
  <c r="V35" i="5" s="1"/>
  <c r="R15" i="5"/>
  <c r="T15" i="5" s="1"/>
  <c r="W15" i="5" s="1"/>
  <c r="P17" i="5"/>
  <c r="O15" i="5"/>
  <c r="O9" i="5"/>
  <c r="Q25" i="5"/>
  <c r="S25" i="5" s="1"/>
  <c r="V25" i="5" s="1"/>
  <c r="X25" i="5" s="1"/>
  <c r="R23" i="5"/>
  <c r="T23" i="5" s="1"/>
  <c r="W23" i="5" s="1"/>
  <c r="P31" i="5"/>
  <c r="O23" i="5"/>
  <c r="O12" i="5"/>
  <c r="O17" i="5"/>
  <c r="O18" i="5"/>
  <c r="R20" i="5"/>
  <c r="T20" i="5" s="1"/>
  <c r="W20" i="5" s="1"/>
  <c r="Q10" i="5"/>
  <c r="S10" i="5" s="1"/>
  <c r="V10" i="5" s="1"/>
  <c r="X10" i="5" s="1"/>
  <c r="P26" i="5"/>
  <c r="R18" i="5"/>
  <c r="T18" i="5" s="1"/>
  <c r="W18" i="5" s="1"/>
  <c r="O20" i="5"/>
  <c r="Q29" i="5"/>
  <c r="S29" i="5" s="1"/>
  <c r="V29" i="5" s="1"/>
  <c r="X29" i="5" s="1"/>
  <c r="P29" i="5"/>
  <c r="V20" i="5"/>
  <c r="W16" i="5"/>
  <c r="X16" i="5" s="1"/>
  <c r="U16" i="5"/>
  <c r="W32" i="5"/>
  <c r="X32" i="5" s="1"/>
  <c r="U32" i="5"/>
  <c r="U26" i="5"/>
  <c r="V26" i="5"/>
  <c r="X26" i="5" s="1"/>
  <c r="V21" i="5"/>
  <c r="V30" i="5"/>
  <c r="U30" i="5"/>
  <c r="V28" i="5"/>
  <c r="X28" i="5" s="1"/>
  <c r="U28" i="5"/>
  <c r="U34" i="5"/>
  <c r="V34" i="5"/>
  <c r="X34" i="5" s="1"/>
  <c r="V23" i="5"/>
  <c r="V17" i="5"/>
  <c r="X17" i="5" s="1"/>
  <c r="U17" i="5"/>
  <c r="U11" i="5"/>
  <c r="V11" i="5"/>
  <c r="X11" i="5" s="1"/>
  <c r="W33" i="5"/>
  <c r="X33" i="5" s="1"/>
  <c r="U33" i="5"/>
  <c r="V12" i="5"/>
  <c r="X12" i="5" s="1"/>
  <c r="U12" i="5"/>
  <c r="W8" i="5"/>
  <c r="X8" i="5" s="1"/>
  <c r="U8" i="5"/>
  <c r="O21" i="5"/>
  <c r="O30" i="5"/>
  <c r="Q6" i="5"/>
  <c r="S6" i="5" s="1"/>
  <c r="R6" i="5"/>
  <c r="T6" i="5" s="1"/>
  <c r="W6" i="5" s="1"/>
  <c r="P22" i="5"/>
  <c r="V9" i="5"/>
  <c r="X9" i="5" s="1"/>
  <c r="U9" i="5"/>
  <c r="V19" i="5"/>
  <c r="V18" i="5"/>
  <c r="P32" i="5"/>
  <c r="P33" i="5"/>
  <c r="O26" i="5"/>
  <c r="V14" i="5"/>
  <c r="P34" i="5"/>
  <c r="P8" i="5"/>
  <c r="P10" i="5"/>
  <c r="V15" i="5"/>
  <c r="P16" i="5"/>
  <c r="R7" i="5"/>
  <c r="T7" i="5" s="1"/>
  <c r="W7" i="5" s="1"/>
  <c r="P25" i="5"/>
  <c r="R14" i="5"/>
  <c r="T14" i="5" s="1"/>
  <c r="W14" i="5" s="1"/>
  <c r="O34" i="5"/>
  <c r="P12" i="5"/>
  <c r="O11" i="5"/>
  <c r="P28" i="5"/>
  <c r="P13" i="5"/>
  <c r="P9" i="5"/>
  <c r="I2" i="1"/>
  <c r="C35" i="1"/>
  <c r="E35" i="1" s="1"/>
  <c r="B35" i="1"/>
  <c r="D35" i="1" s="1"/>
  <c r="G35" i="1" s="1"/>
  <c r="I35" i="1" s="1"/>
  <c r="C34" i="1"/>
  <c r="E34" i="1" s="1"/>
  <c r="B34" i="1"/>
  <c r="D34" i="1" s="1"/>
  <c r="G34" i="1" s="1"/>
  <c r="I34" i="1" s="1"/>
  <c r="C33" i="1"/>
  <c r="E33" i="1" s="1"/>
  <c r="B33" i="1"/>
  <c r="D33" i="1" s="1"/>
  <c r="G33" i="1" s="1"/>
  <c r="I33" i="1" s="1"/>
  <c r="C32" i="1"/>
  <c r="E32" i="1" s="1"/>
  <c r="B32" i="1"/>
  <c r="D32" i="1" s="1"/>
  <c r="C31" i="1"/>
  <c r="E31" i="1" s="1"/>
  <c r="B31" i="1"/>
  <c r="D31" i="1" s="1"/>
  <c r="G31" i="1" s="1"/>
  <c r="I31" i="1" s="1"/>
  <c r="C30" i="1"/>
  <c r="E30" i="1" s="1"/>
  <c r="B30" i="1"/>
  <c r="D30" i="1" s="1"/>
  <c r="C29" i="1"/>
  <c r="E29" i="1" s="1"/>
  <c r="B29" i="1"/>
  <c r="D29" i="1" s="1"/>
  <c r="C28" i="1"/>
  <c r="E28" i="1" s="1"/>
  <c r="B28" i="1"/>
  <c r="D28" i="1" s="1"/>
  <c r="G28" i="1" s="1"/>
  <c r="I28" i="1" s="1"/>
  <c r="C27" i="1"/>
  <c r="E27" i="1" s="1"/>
  <c r="B27" i="1"/>
  <c r="D27" i="1" s="1"/>
  <c r="G27" i="1" s="1"/>
  <c r="I27" i="1" s="1"/>
  <c r="C26" i="1"/>
  <c r="E26" i="1" s="1"/>
  <c r="B26" i="1"/>
  <c r="D26" i="1" s="1"/>
  <c r="C25" i="1"/>
  <c r="E25" i="1" s="1"/>
  <c r="B25" i="1"/>
  <c r="D25" i="1" s="1"/>
  <c r="G25" i="1" s="1"/>
  <c r="I25" i="1" s="1"/>
  <c r="C24" i="1"/>
  <c r="E24" i="1" s="1"/>
  <c r="B24" i="1"/>
  <c r="D24" i="1" s="1"/>
  <c r="G24" i="1" s="1"/>
  <c r="I24" i="1" s="1"/>
  <c r="C23" i="1"/>
  <c r="E23" i="1" s="1"/>
  <c r="B23" i="1"/>
  <c r="D23" i="1" s="1"/>
  <c r="C22" i="1"/>
  <c r="E22" i="1" s="1"/>
  <c r="B22" i="1"/>
  <c r="D22" i="1" s="1"/>
  <c r="C21" i="1"/>
  <c r="E21" i="1" s="1"/>
  <c r="B21" i="1"/>
  <c r="D21" i="1" s="1"/>
  <c r="G21" i="1" s="1"/>
  <c r="I21" i="1" s="1"/>
  <c r="C20" i="1"/>
  <c r="E20" i="1" s="1"/>
  <c r="B20" i="1"/>
  <c r="D20" i="1" s="1"/>
  <c r="C19" i="1"/>
  <c r="E19" i="1" s="1"/>
  <c r="B19" i="1"/>
  <c r="D19" i="1" s="1"/>
  <c r="C18" i="1"/>
  <c r="E18" i="1" s="1"/>
  <c r="B18" i="1"/>
  <c r="D18" i="1" s="1"/>
  <c r="C17" i="1"/>
  <c r="E17" i="1" s="1"/>
  <c r="B17" i="1"/>
  <c r="D17" i="1" s="1"/>
  <c r="C16" i="1"/>
  <c r="E16" i="1" s="1"/>
  <c r="B16" i="1"/>
  <c r="D16" i="1" s="1"/>
  <c r="G16" i="1" s="1"/>
  <c r="I16" i="1" s="1"/>
  <c r="C15" i="1"/>
  <c r="E15" i="1" s="1"/>
  <c r="B15" i="1"/>
  <c r="D15" i="1" s="1"/>
  <c r="C14" i="1"/>
  <c r="E14" i="1" s="1"/>
  <c r="B14" i="1"/>
  <c r="D14" i="1" s="1"/>
  <c r="G14" i="1" s="1"/>
  <c r="I14" i="1" s="1"/>
  <c r="C13" i="1"/>
  <c r="E13" i="1" s="1"/>
  <c r="B13" i="1"/>
  <c r="D13" i="1" s="1"/>
  <c r="G13" i="1" s="1"/>
  <c r="I13" i="1" s="1"/>
  <c r="C12" i="1"/>
  <c r="E12" i="1" s="1"/>
  <c r="B12" i="1"/>
  <c r="D12" i="1" s="1"/>
  <c r="C11" i="1"/>
  <c r="E11" i="1" s="1"/>
  <c r="B11" i="1"/>
  <c r="D11" i="1" s="1"/>
  <c r="G11" i="1" s="1"/>
  <c r="I11" i="1" s="1"/>
  <c r="C10" i="1"/>
  <c r="E10" i="1" s="1"/>
  <c r="B10" i="1"/>
  <c r="D10" i="1" s="1"/>
  <c r="G10" i="1" s="1"/>
  <c r="I10" i="1" s="1"/>
  <c r="C9" i="1"/>
  <c r="E9" i="1" s="1"/>
  <c r="B9" i="1"/>
  <c r="D9" i="1" s="1"/>
  <c r="C8" i="1"/>
  <c r="E8" i="1" s="1"/>
  <c r="B8" i="1"/>
  <c r="D8" i="1" s="1"/>
  <c r="G8" i="1" s="1"/>
  <c r="I8" i="1" s="1"/>
  <c r="C7" i="1"/>
  <c r="E7" i="1" s="1"/>
  <c r="B7" i="1"/>
  <c r="D7" i="1" s="1"/>
  <c r="C6" i="1"/>
  <c r="E6" i="1" s="1"/>
  <c r="B6" i="1"/>
  <c r="D6" i="1" s="1"/>
  <c r="H3" i="1"/>
  <c r="H2" i="1"/>
  <c r="U24" i="5" l="1"/>
  <c r="V27" i="5"/>
  <c r="X27" i="5" s="1"/>
  <c r="U22" i="5"/>
  <c r="X30" i="5"/>
  <c r="U13" i="5"/>
  <c r="X21" i="5"/>
  <c r="X19" i="5"/>
  <c r="U15" i="5"/>
  <c r="U19" i="5"/>
  <c r="U31" i="5"/>
  <c r="U10" i="5"/>
  <c r="X35" i="5"/>
  <c r="U35" i="5"/>
  <c r="U25" i="5"/>
  <c r="X15" i="5"/>
  <c r="U29" i="5"/>
  <c r="U23" i="5"/>
  <c r="U21" i="5"/>
  <c r="X23" i="5"/>
  <c r="X20" i="5"/>
  <c r="U20" i="5"/>
  <c r="U18" i="5"/>
  <c r="U7" i="5"/>
  <c r="X18" i="5"/>
  <c r="X7" i="5"/>
  <c r="V6" i="5"/>
  <c r="X6" i="5" s="1"/>
  <c r="U6" i="5"/>
  <c r="U14" i="5"/>
  <c r="X14" i="5"/>
  <c r="K13" i="1"/>
  <c r="M13" i="1" s="1"/>
  <c r="O13" i="1" s="1"/>
  <c r="F23" i="1"/>
  <c r="H23" i="1" s="1"/>
  <c r="J23" i="1" s="1"/>
  <c r="L23" i="1" s="1"/>
  <c r="F22" i="1"/>
  <c r="H22" i="1" s="1"/>
  <c r="J22" i="1" s="1"/>
  <c r="L22" i="1" s="1"/>
  <c r="F17" i="1"/>
  <c r="H17" i="1" s="1"/>
  <c r="J17" i="1" s="1"/>
  <c r="L17" i="1" s="1"/>
  <c r="F25" i="1"/>
  <c r="H25" i="1" s="1"/>
  <c r="J25" i="1" s="1"/>
  <c r="L25" i="1" s="1"/>
  <c r="G17" i="1"/>
  <c r="I17" i="1" s="1"/>
  <c r="K17" i="1" s="1"/>
  <c r="F32" i="1"/>
  <c r="H32" i="1" s="1"/>
  <c r="J32" i="1" s="1"/>
  <c r="L32" i="1" s="1"/>
  <c r="F10" i="1"/>
  <c r="H10" i="1" s="1"/>
  <c r="J10" i="1" s="1"/>
  <c r="L10" i="1" s="1"/>
  <c r="K28" i="1"/>
  <c r="M28" i="1" s="1"/>
  <c r="Q28" i="1" s="1"/>
  <c r="S28" i="1" s="1"/>
  <c r="F14" i="1"/>
  <c r="H14" i="1" s="1"/>
  <c r="J14" i="1" s="1"/>
  <c r="L14" i="1" s="1"/>
  <c r="F26" i="1"/>
  <c r="H26" i="1" s="1"/>
  <c r="J26" i="1" s="1"/>
  <c r="L26" i="1" s="1"/>
  <c r="F8" i="1"/>
  <c r="H8" i="1" s="1"/>
  <c r="J8" i="1" s="1"/>
  <c r="L8" i="1" s="1"/>
  <c r="F16" i="1"/>
  <c r="H16" i="1" s="1"/>
  <c r="J16" i="1" s="1"/>
  <c r="L16" i="1" s="1"/>
  <c r="F21" i="1"/>
  <c r="H21" i="1" s="1"/>
  <c r="J21" i="1" s="1"/>
  <c r="L21" i="1" s="1"/>
  <c r="G23" i="1"/>
  <c r="I23" i="1" s="1"/>
  <c r="K23" i="1" s="1"/>
  <c r="F12" i="1"/>
  <c r="H12" i="1" s="1"/>
  <c r="J12" i="1" s="1"/>
  <c r="L12" i="1" s="1"/>
  <c r="F33" i="1"/>
  <c r="H33" i="1" s="1"/>
  <c r="J33" i="1" s="1"/>
  <c r="L33" i="1" s="1"/>
  <c r="F35" i="1"/>
  <c r="H35" i="1" s="1"/>
  <c r="J35" i="1" s="1"/>
  <c r="L35" i="1" s="1"/>
  <c r="G6" i="1"/>
  <c r="I6" i="1" s="1"/>
  <c r="K6" i="1" s="1"/>
  <c r="F6" i="1"/>
  <c r="H6" i="1" s="1"/>
  <c r="J6" i="1" s="1"/>
  <c r="L6" i="1" s="1"/>
  <c r="F18" i="1"/>
  <c r="H18" i="1" s="1"/>
  <c r="J18" i="1" s="1"/>
  <c r="L18" i="1" s="1"/>
  <c r="G18" i="1"/>
  <c r="I18" i="1" s="1"/>
  <c r="K18" i="1" s="1"/>
  <c r="G9" i="1"/>
  <c r="I9" i="1" s="1"/>
  <c r="K9" i="1" s="1"/>
  <c r="F9" i="1"/>
  <c r="H9" i="1" s="1"/>
  <c r="J9" i="1" s="1"/>
  <c r="L9" i="1" s="1"/>
  <c r="G7" i="1"/>
  <c r="I7" i="1" s="1"/>
  <c r="K7" i="1" s="1"/>
  <c r="F7" i="1"/>
  <c r="H7" i="1" s="1"/>
  <c r="J7" i="1" s="1"/>
  <c r="L7" i="1" s="1"/>
  <c r="F11" i="1"/>
  <c r="H11" i="1" s="1"/>
  <c r="J11" i="1" s="1"/>
  <c r="L11" i="1" s="1"/>
  <c r="G30" i="1"/>
  <c r="I30" i="1" s="1"/>
  <c r="K30" i="1" s="1"/>
  <c r="F30" i="1"/>
  <c r="H30" i="1" s="1"/>
  <c r="J30" i="1" s="1"/>
  <c r="L30" i="1" s="1"/>
  <c r="G20" i="1"/>
  <c r="I20" i="1" s="1"/>
  <c r="K20" i="1" s="1"/>
  <c r="F20" i="1"/>
  <c r="H20" i="1" s="1"/>
  <c r="J20" i="1" s="1"/>
  <c r="L20" i="1" s="1"/>
  <c r="K14" i="1"/>
  <c r="G12" i="1"/>
  <c r="I12" i="1" s="1"/>
  <c r="K12" i="1" s="1"/>
  <c r="G19" i="1"/>
  <c r="I19" i="1" s="1"/>
  <c r="K19" i="1" s="1"/>
  <c r="F19" i="1"/>
  <c r="H19" i="1" s="1"/>
  <c r="J19" i="1" s="1"/>
  <c r="L19" i="1" s="1"/>
  <c r="F27" i="1"/>
  <c r="H27" i="1" s="1"/>
  <c r="J27" i="1" s="1"/>
  <c r="L27" i="1" s="1"/>
  <c r="G22" i="1"/>
  <c r="I22" i="1" s="1"/>
  <c r="K22" i="1" s="1"/>
  <c r="G26" i="1"/>
  <c r="I26" i="1" s="1"/>
  <c r="K26" i="1" s="1"/>
  <c r="K8" i="1"/>
  <c r="K10" i="1"/>
  <c r="F13" i="1"/>
  <c r="H13" i="1" s="1"/>
  <c r="J13" i="1" s="1"/>
  <c r="L13" i="1" s="1"/>
  <c r="F24" i="1"/>
  <c r="H24" i="1" s="1"/>
  <c r="J24" i="1" s="1"/>
  <c r="L24" i="1" s="1"/>
  <c r="K27" i="1"/>
  <c r="F31" i="1"/>
  <c r="H31" i="1" s="1"/>
  <c r="J31" i="1" s="1"/>
  <c r="L31" i="1" s="1"/>
  <c r="K21" i="1"/>
  <c r="K33" i="1"/>
  <c r="K34" i="1"/>
  <c r="K31" i="1"/>
  <c r="K24" i="1"/>
  <c r="K16" i="1"/>
  <c r="K25" i="1"/>
  <c r="K35" i="1"/>
  <c r="F15" i="1"/>
  <c r="H15" i="1" s="1"/>
  <c r="J15" i="1" s="1"/>
  <c r="L15" i="1" s="1"/>
  <c r="K11" i="1"/>
  <c r="G15" i="1"/>
  <c r="I15" i="1" s="1"/>
  <c r="K15" i="1" s="1"/>
  <c r="G32" i="1"/>
  <c r="I32" i="1" s="1"/>
  <c r="K32" i="1" s="1"/>
  <c r="F28" i="1"/>
  <c r="H28" i="1" s="1"/>
  <c r="J28" i="1" s="1"/>
  <c r="L28" i="1" s="1"/>
  <c r="G29" i="1"/>
  <c r="I29" i="1" s="1"/>
  <c r="K29" i="1" s="1"/>
  <c r="F29" i="1"/>
  <c r="H29" i="1" s="1"/>
  <c r="J29" i="1" s="1"/>
  <c r="L29" i="1" s="1"/>
  <c r="F34" i="1"/>
  <c r="H34" i="1" s="1"/>
  <c r="J34" i="1" s="1"/>
  <c r="L34" i="1" s="1"/>
  <c r="J45" i="5" l="1"/>
  <c r="O28" i="1"/>
  <c r="M32" i="1"/>
  <c r="Q32" i="1" s="1"/>
  <c r="S32" i="1" s="1"/>
  <c r="N7" i="1"/>
  <c r="R7" i="1" s="1"/>
  <c r="T7" i="1" s="1"/>
  <c r="W7" i="1" s="1"/>
  <c r="M15" i="1"/>
  <c r="Q15" i="1" s="1"/>
  <c r="S15" i="1" s="1"/>
  <c r="M6" i="1"/>
  <c r="Q6" i="1" s="1"/>
  <c r="S6" i="1" s="1"/>
  <c r="N34" i="1"/>
  <c r="R34" i="1" s="1"/>
  <c r="T34" i="1" s="1"/>
  <c r="W34" i="1" s="1"/>
  <c r="M19" i="1"/>
  <c r="Q19" i="1" s="1"/>
  <c r="S19" i="1" s="1"/>
  <c r="N24" i="1"/>
  <c r="P24" i="1" s="1"/>
  <c r="N20" i="1"/>
  <c r="P20" i="1" s="1"/>
  <c r="M26" i="1"/>
  <c r="Q26" i="1" s="1"/>
  <c r="S26" i="1" s="1"/>
  <c r="M22" i="1"/>
  <c r="Q22" i="1" s="1"/>
  <c r="S22" i="1" s="1"/>
  <c r="N27" i="1"/>
  <c r="R27" i="1" s="1"/>
  <c r="T27" i="1" s="1"/>
  <c r="W27" i="1" s="1"/>
  <c r="M29" i="1"/>
  <c r="Q29" i="1" s="1"/>
  <c r="S29" i="1" s="1"/>
  <c r="N31" i="1"/>
  <c r="P31" i="1" s="1"/>
  <c r="N13" i="1"/>
  <c r="R13" i="1" s="1"/>
  <c r="T13" i="1" s="1"/>
  <c r="W13" i="1" s="1"/>
  <c r="M21" i="1"/>
  <c r="Q21" i="1" s="1"/>
  <c r="S21" i="1" s="1"/>
  <c r="N6" i="1"/>
  <c r="R6" i="1" s="1"/>
  <c r="T6" i="1" s="1"/>
  <c r="W6" i="1" s="1"/>
  <c r="N35" i="1"/>
  <c r="R35" i="1" s="1"/>
  <c r="T35" i="1" s="1"/>
  <c r="W35" i="1" s="1"/>
  <c r="M30" i="1"/>
  <c r="Q30" i="1" s="1"/>
  <c r="S30" i="1" s="1"/>
  <c r="N14" i="1"/>
  <c r="R14" i="1" s="1"/>
  <c r="T14" i="1" s="1"/>
  <c r="W14" i="1" s="1"/>
  <c r="N33" i="1"/>
  <c r="R33" i="1" s="1"/>
  <c r="T33" i="1" s="1"/>
  <c r="W33" i="1" s="1"/>
  <c r="M31" i="1"/>
  <c r="Q31" i="1" s="1"/>
  <c r="S31" i="1" s="1"/>
  <c r="N30" i="1"/>
  <c r="R30" i="1" s="1"/>
  <c r="T30" i="1" s="1"/>
  <c r="W30" i="1" s="1"/>
  <c r="M27" i="1"/>
  <c r="O27" i="1" s="1"/>
  <c r="N23" i="1"/>
  <c r="R23" i="1" s="1"/>
  <c r="T23" i="1" s="1"/>
  <c r="W23" i="1" s="1"/>
  <c r="Q13" i="1"/>
  <c r="S13" i="1" s="1"/>
  <c r="N16" i="1"/>
  <c r="P16" i="1" s="1"/>
  <c r="M17" i="1"/>
  <c r="Q17" i="1" s="1"/>
  <c r="S17" i="1" s="1"/>
  <c r="N12" i="1"/>
  <c r="R12" i="1" s="1"/>
  <c r="T12" i="1" s="1"/>
  <c r="W12" i="1" s="1"/>
  <c r="M12" i="1"/>
  <c r="Q12" i="1" s="1"/>
  <c r="S12" i="1" s="1"/>
  <c r="N15" i="1"/>
  <c r="R15" i="1" s="1"/>
  <c r="T15" i="1" s="1"/>
  <c r="W15" i="1" s="1"/>
  <c r="M34" i="1"/>
  <c r="O34" i="1" s="1"/>
  <c r="N9" i="1"/>
  <c r="P9" i="1" s="1"/>
  <c r="N32" i="1"/>
  <c r="P32" i="1" s="1"/>
  <c r="M24" i="1"/>
  <c r="O24" i="1" s="1"/>
  <c r="M23" i="1"/>
  <c r="Q23" i="1" s="1"/>
  <c r="S23" i="1" s="1"/>
  <c r="N22" i="1"/>
  <c r="P22" i="1" s="1"/>
  <c r="N11" i="1"/>
  <c r="P11" i="1" s="1"/>
  <c r="M14" i="1"/>
  <c r="Q14" i="1" s="1"/>
  <c r="S14" i="1" s="1"/>
  <c r="M9" i="1"/>
  <c r="Q9" i="1" s="1"/>
  <c r="S9" i="1" s="1"/>
  <c r="M18" i="1"/>
  <c r="O18" i="1" s="1"/>
  <c r="N18" i="1"/>
  <c r="R18" i="1" s="1"/>
  <c r="T18" i="1" s="1"/>
  <c r="W18" i="1" s="1"/>
  <c r="N26" i="1"/>
  <c r="R26" i="1" s="1"/>
  <c r="T26" i="1" s="1"/>
  <c r="W26" i="1" s="1"/>
  <c r="N21" i="1"/>
  <c r="P21" i="1" s="1"/>
  <c r="M25" i="1"/>
  <c r="Q25" i="1" s="1"/>
  <c r="S25" i="1" s="1"/>
  <c r="M20" i="1"/>
  <c r="O20" i="1" s="1"/>
  <c r="N10" i="1"/>
  <c r="P10" i="1" s="1"/>
  <c r="M7" i="1"/>
  <c r="O7" i="1" s="1"/>
  <c r="M35" i="1"/>
  <c r="Q35" i="1" s="1"/>
  <c r="S35" i="1" s="1"/>
  <c r="N17" i="1"/>
  <c r="P17" i="1" s="1"/>
  <c r="N19" i="1"/>
  <c r="P19" i="1" s="1"/>
  <c r="V28" i="1"/>
  <c r="N29" i="1"/>
  <c r="R29" i="1" s="1"/>
  <c r="T29" i="1" s="1"/>
  <c r="W29" i="1" s="1"/>
  <c r="N28" i="1"/>
  <c r="R28" i="1" s="1"/>
  <c r="T28" i="1" s="1"/>
  <c r="N8" i="1"/>
  <c r="R8" i="1" s="1"/>
  <c r="T8" i="1" s="1"/>
  <c r="W8" i="1" s="1"/>
  <c r="M10" i="1"/>
  <c r="O10" i="1" s="1"/>
  <c r="M11" i="1"/>
  <c r="Q11" i="1" s="1"/>
  <c r="S11" i="1" s="1"/>
  <c r="N25" i="1"/>
  <c r="P25" i="1" s="1"/>
  <c r="M16" i="1"/>
  <c r="O16" i="1" s="1"/>
  <c r="M33" i="1"/>
  <c r="O33" i="1" s="1"/>
  <c r="M8" i="1"/>
  <c r="O8" i="1" s="1"/>
  <c r="P18" i="1" l="1"/>
  <c r="P15" i="1"/>
  <c r="O31" i="1"/>
  <c r="O19" i="1"/>
  <c r="R22" i="1"/>
  <c r="T22" i="1" s="1"/>
  <c r="W22" i="1" s="1"/>
  <c r="R16" i="1"/>
  <c r="T16" i="1" s="1"/>
  <c r="W16" i="1" s="1"/>
  <c r="O11" i="1"/>
  <c r="P23" i="1"/>
  <c r="R11" i="1"/>
  <c r="T11" i="1" s="1"/>
  <c r="W11" i="1" s="1"/>
  <c r="P8" i="1"/>
  <c r="O30" i="1"/>
  <c r="O21" i="1"/>
  <c r="P7" i="1"/>
  <c r="O17" i="1"/>
  <c r="P29" i="1"/>
  <c r="O14" i="1"/>
  <c r="Q34" i="1"/>
  <c r="S34" i="1" s="1"/>
  <c r="U34" i="1" s="1"/>
  <c r="O12" i="1"/>
  <c r="R19" i="1"/>
  <c r="T19" i="1" s="1"/>
  <c r="W19" i="1" s="1"/>
  <c r="P13" i="1"/>
  <c r="O29" i="1"/>
  <c r="R20" i="1"/>
  <c r="T20" i="1" s="1"/>
  <c r="W20" i="1" s="1"/>
  <c r="P35" i="1"/>
  <c r="Q33" i="1"/>
  <c r="S33" i="1" s="1"/>
  <c r="U33" i="1" s="1"/>
  <c r="O25" i="1"/>
  <c r="Q27" i="1"/>
  <c r="S27" i="1" s="1"/>
  <c r="U27" i="1" s="1"/>
  <c r="O15" i="1"/>
  <c r="Q18" i="1"/>
  <c r="S18" i="1" s="1"/>
  <c r="U18" i="1" s="1"/>
  <c r="P12" i="1"/>
  <c r="P27" i="1"/>
  <c r="V29" i="1"/>
  <c r="X29" i="1" s="1"/>
  <c r="U29" i="1"/>
  <c r="V26" i="1"/>
  <c r="X26" i="1" s="1"/>
  <c r="U26" i="1"/>
  <c r="V23" i="1"/>
  <c r="X23" i="1" s="1"/>
  <c r="U23" i="1"/>
  <c r="U35" i="1"/>
  <c r="V35" i="1"/>
  <c r="X35" i="1" s="1"/>
  <c r="V15" i="1"/>
  <c r="X15" i="1" s="1"/>
  <c r="U15" i="1"/>
  <c r="W28" i="1"/>
  <c r="X28" i="1" s="1"/>
  <c r="U28" i="1"/>
  <c r="V6" i="1"/>
  <c r="X6" i="1" s="1"/>
  <c r="U6" i="1"/>
  <c r="V12" i="1"/>
  <c r="X12" i="1" s="1"/>
  <c r="U12" i="1"/>
  <c r="V21" i="1"/>
  <c r="V9" i="1"/>
  <c r="V22" i="1"/>
  <c r="V19" i="1"/>
  <c r="V32" i="1"/>
  <c r="V11" i="1"/>
  <c r="R17" i="1"/>
  <c r="T17" i="1" s="1"/>
  <c r="W17" i="1" s="1"/>
  <c r="Q7" i="1"/>
  <c r="S7" i="1" s="1"/>
  <c r="V13" i="1"/>
  <c r="X13" i="1" s="1"/>
  <c r="U13" i="1"/>
  <c r="Q16" i="1"/>
  <c r="S16" i="1" s="1"/>
  <c r="R10" i="1"/>
  <c r="T10" i="1" s="1"/>
  <c r="W10" i="1" s="1"/>
  <c r="O9" i="1"/>
  <c r="R32" i="1"/>
  <c r="T32" i="1" s="1"/>
  <c r="W32" i="1" s="1"/>
  <c r="P30" i="1"/>
  <c r="P6" i="1"/>
  <c r="O26" i="1"/>
  <c r="P34" i="1"/>
  <c r="V25" i="1"/>
  <c r="R21" i="1"/>
  <c r="T21" i="1" s="1"/>
  <c r="W21" i="1" s="1"/>
  <c r="R9" i="1"/>
  <c r="T9" i="1" s="1"/>
  <c r="W9" i="1" s="1"/>
  <c r="P14" i="1"/>
  <c r="R31" i="1"/>
  <c r="T31" i="1" s="1"/>
  <c r="W31" i="1" s="1"/>
  <c r="R24" i="1"/>
  <c r="T24" i="1" s="1"/>
  <c r="W24" i="1" s="1"/>
  <c r="Q10" i="1"/>
  <c r="S10" i="1" s="1"/>
  <c r="Q8" i="1"/>
  <c r="S8" i="1" s="1"/>
  <c r="R25" i="1"/>
  <c r="T25" i="1" s="1"/>
  <c r="W25" i="1" s="1"/>
  <c r="P28" i="1"/>
  <c r="V17" i="1"/>
  <c r="V31" i="1"/>
  <c r="U14" i="1"/>
  <c r="V14" i="1"/>
  <c r="X14" i="1" s="1"/>
  <c r="O35" i="1"/>
  <c r="Q20" i="1"/>
  <c r="S20" i="1" s="1"/>
  <c r="P26" i="1"/>
  <c r="O23" i="1"/>
  <c r="Q24" i="1"/>
  <c r="S24" i="1" s="1"/>
  <c r="P33" i="1"/>
  <c r="O6" i="1"/>
  <c r="O32" i="1"/>
  <c r="V30" i="1"/>
  <c r="X30" i="1" s="1"/>
  <c r="U30" i="1"/>
  <c r="O22" i="1"/>
  <c r="U22" i="1" l="1"/>
  <c r="V33" i="1"/>
  <c r="X33" i="1" s="1"/>
  <c r="X11" i="1"/>
  <c r="X25" i="1"/>
  <c r="U11" i="1"/>
  <c r="X22" i="1"/>
  <c r="V34" i="1"/>
  <c r="X34" i="1" s="1"/>
  <c r="X9" i="1"/>
  <c r="V18" i="1"/>
  <c r="X18" i="1" s="1"/>
  <c r="X17" i="1"/>
  <c r="U17" i="1"/>
  <c r="U19" i="1"/>
  <c r="X19" i="1"/>
  <c r="V27" i="1"/>
  <c r="X27" i="1" s="1"/>
  <c r="U25" i="1"/>
  <c r="U16" i="1"/>
  <c r="V16" i="1"/>
  <c r="X16" i="1" s="1"/>
  <c r="U32" i="1"/>
  <c r="U9" i="1"/>
  <c r="X32" i="1"/>
  <c r="U31" i="1"/>
  <c r="V8" i="1"/>
  <c r="X8" i="1" s="1"/>
  <c r="U8" i="1"/>
  <c r="V20" i="1"/>
  <c r="X20" i="1" s="1"/>
  <c r="U20" i="1"/>
  <c r="X31" i="1"/>
  <c r="V10" i="1"/>
  <c r="X10" i="1" s="1"/>
  <c r="U10" i="1"/>
  <c r="U21" i="1"/>
  <c r="X21" i="1"/>
  <c r="V7" i="1"/>
  <c r="X7" i="1" s="1"/>
  <c r="U7" i="1"/>
  <c r="V24" i="1"/>
  <c r="X24" i="1" s="1"/>
  <c r="U24" i="1"/>
  <c r="J45" i="1" l="1"/>
</calcChain>
</file>

<file path=xl/sharedStrings.xml><?xml version="1.0" encoding="utf-8"?>
<sst xmlns="http://schemas.openxmlformats.org/spreadsheetml/2006/main" count="140" uniqueCount="67">
  <si>
    <t>德国马克的履约价格
（美元）</t>
  </si>
  <si>
    <t>成本
（美元）</t>
  </si>
  <si>
    <t>英镑的履约价格
（美元）</t>
  </si>
  <si>
    <t>成本</t>
  </si>
  <si>
    <t>mean</t>
  </si>
  <si>
    <t>standard 
deviation</t>
  </si>
  <si>
    <t>相关系数</t>
  </si>
  <si>
    <t>当前汇率</t>
  </si>
  <si>
    <t>收入
百万美元</t>
  </si>
  <si>
    <t>收入折算
他国货币</t>
  </si>
  <si>
    <t>Rate Mark</t>
  </si>
  <si>
    <t>Rdm</t>
  </si>
  <si>
    <t>Rate Pound</t>
  </si>
  <si>
    <t>Rbp</t>
  </si>
  <si>
    <t>#</t>
  </si>
  <si>
    <t>随机数列1</t>
  </si>
  <si>
    <t>随机数列2</t>
  </si>
  <si>
    <t>NORM随机1</t>
  </si>
  <si>
    <t>NORM随机2</t>
  </si>
  <si>
    <t>辅助列X3</t>
  </si>
  <si>
    <t>马克汇率
DM1</t>
  </si>
  <si>
    <t>英镑汇率
BP1</t>
  </si>
  <si>
    <t>德国
未规避收入</t>
  </si>
  <si>
    <t>英国
未规避收入</t>
  </si>
  <si>
    <t>德国
规避收入</t>
  </si>
  <si>
    <t>英国
规避收入</t>
  </si>
  <si>
    <t>是否规避
德国</t>
  </si>
  <si>
    <t>是否规避
英国</t>
  </si>
  <si>
    <t>德国收入</t>
  </si>
  <si>
    <t>英国收入</t>
  </si>
  <si>
    <t>德国收入
折算美元
百万</t>
  </si>
  <si>
    <t>英国收入 
折算美元
百万</t>
  </si>
  <si>
    <t>合计收入
百万美元</t>
  </si>
  <si>
    <t>德国亏损
折算美元</t>
  </si>
  <si>
    <t>英国亏损
折算美元</t>
  </si>
  <si>
    <t>汇率波动
损失总额</t>
  </si>
  <si>
    <t>注：汇率下跌，收入减少，将汇率下跌的标红</t>
  </si>
  <si>
    <t>注：选择规避风险则标红</t>
  </si>
  <si>
    <t>注：大于50百万则标红，负数是指盈利</t>
  </si>
  <si>
    <t>注：未规避收入是汇率的函数</t>
  </si>
  <si>
    <t>注：规避收入是汇率、履约价格、卖权价格、卖权数量的函数</t>
  </si>
  <si>
    <t>履约价格
Kdm</t>
  </si>
  <si>
    <t>卖权价格
Cdm</t>
  </si>
  <si>
    <t>数量（百万）
ndm</t>
  </si>
  <si>
    <t>德国马克</t>
  </si>
  <si>
    <t>英镑</t>
  </si>
  <si>
    <t>英国英镑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</si>
  <si>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</si>
  <si>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</si>
  <si>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</si>
  <si>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</si>
  <si>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</si>
  <si>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</si>
  <si>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</si>
  <si>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</si>
  <si>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</si>
  <si>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</si>
  <si>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</si>
  <si>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</si>
  <si>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</si>
  <si>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置信度(95.0%)</t>
  </si>
  <si>
    <t>目标收入</t>
    <phoneticPr fontId="4" type="noConversion"/>
  </si>
  <si>
    <t>↓目标函数↓</t>
    <phoneticPr fontId="4" type="noConversion"/>
  </si>
  <si>
    <t>注：大于706百万则标红</t>
    <phoneticPr fontId="4" type="noConversion"/>
  </si>
  <si>
    <t>合计收入百万美元
（第U列）的描述性统计</t>
    <phoneticPr fontId="4" type="noConversion"/>
  </si>
  <si>
    <t>大于706的概率</t>
    <phoneticPr fontId="4" type="noConversion"/>
  </si>
  <si>
    <t>合计收入百万美元
（第U列）的结果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</si>
</sst>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00"/>
    <numFmt numFmtId="178" formatCode="0.000_);[Red]\(0.000\)"/>
    <numFmt numFmtId="179" formatCode="0.0"/>
    <numFmt numFmtId="180" formatCode="0.000000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等线 Light"/>
      <family val="3"/>
      <charset val="134"/>
    </font>
    <font>
      <sz val="11"/>
      <color theme="0"/>
      <name val="等线 Light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1" fillId="0" borderId="0" xfId="1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1" fillId="0" borderId="8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2" fontId="1" fillId="0" borderId="0" xfId="1" applyNumberFormat="1" applyFont="1" applyAlignment="1">
      <alignment horizontal="right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77" fontId="1" fillId="0" borderId="0" xfId="1" applyNumberFormat="1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>
      <alignment vertical="center"/>
    </xf>
    <xf numFmtId="180" fontId="1" fillId="0" borderId="2" xfId="0" applyNumberFormat="1" applyFont="1" applyBorder="1" applyAlignment="1">
      <alignment horizontal="center" vertical="center"/>
    </xf>
    <xf numFmtId="180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horizontal="right" vertical="center"/>
    </xf>
    <xf numFmtId="177" fontId="1" fillId="0" borderId="12" xfId="0" applyNumberFormat="1" applyFont="1" applyFill="1" applyBorder="1" applyAlignment="1">
      <alignment horizontal="right" vertical="center"/>
    </xf>
    <xf numFmtId="178" fontId="1" fillId="0" borderId="0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61">
    <dxf>
      <font>
        <strike val="0"/>
        <u val="none"/>
        <sz val="11"/>
        <name val="等线 Light"/>
        <charset val="134"/>
        <scheme val="none"/>
      </font>
      <numFmt numFmtId="176" formatCode="0.00_);[Red]\(0.00\)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176" formatCode="0.00_);[Red]\(0.00\)"/>
      <alignment horizontal="right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</dxf>
    <dxf>
      <font>
        <color rgb="FFC00000"/>
      </font>
      <fill>
        <patternFill>
          <bgColor rgb="FFFF8181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>
          <bgColor rgb="FFFF8181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family val="3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177" formatCode="0.0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b val="0"/>
        <i val="0"/>
        <strike val="0"/>
        <u val="none"/>
        <sz val="11"/>
        <color theme="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2" formatCode="0.00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176" formatCode="0.00_);[Red]\(0.00\)"/>
      <alignment horizontal="right" vertical="center"/>
    </dxf>
    <dxf>
      <font>
        <strike val="0"/>
        <u val="none"/>
        <sz val="11"/>
        <name val="等线 Light"/>
        <charset val="134"/>
        <scheme val="none"/>
      </font>
      <numFmt numFmtId="176" formatCode="0.00_);[Red]\(0.00\)"/>
      <alignment horizontal="right" vertical="center"/>
    </dxf>
    <dxf>
      <font>
        <strike val="0"/>
        <u val="none"/>
        <sz val="11"/>
        <name val="等线 Light"/>
        <charset val="134"/>
        <scheme val="none"/>
      </font>
    </dxf>
  </dxfs>
  <tableStyles count="0" defaultTableStyle="TableStyleMedium2" defaultPivotStyle="PivotStyleLight16"/>
  <colors>
    <mruColors>
      <color rgb="FFFF8181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5:X35" totalsRowShown="0">
  <autoFilter ref="A5:X35" xr:uid="{00000000-0009-0000-0100-000001000000}"/>
  <tableColumns count="24">
    <tableColumn id="1" xr3:uid="{00000000-0010-0000-0000-000001000000}" name="#" dataDxfId="60"/>
    <tableColumn id="2" xr3:uid="{00000000-0010-0000-0000-000002000000}" name="随机数列1" dataDxfId="59">
      <calculatedColumnFormula>RAND()</calculatedColumnFormula>
    </tableColumn>
    <tableColumn id="3" xr3:uid="{00000000-0010-0000-0000-000003000000}" name="随机数列2" dataDxfId="58">
      <calculatedColumnFormula>RAND()</calculatedColumnFormula>
    </tableColumn>
    <tableColumn id="4" xr3:uid="{00000000-0010-0000-0000-000004000000}" name="NORM随机1" dataDxfId="57">
      <calculatedColumnFormula>NORMINV(B6,0,1)</calculatedColumnFormula>
    </tableColumn>
    <tableColumn id="5" xr3:uid="{00000000-0010-0000-0000-000005000000}" name="NORM随机2" dataDxfId="56">
      <calculatedColumnFormula>NORMINV(C6,0,1)</calculatedColumnFormula>
    </tableColumn>
    <tableColumn id="6" xr3:uid="{00000000-0010-0000-0000-000006000000}" name="辅助列X3" dataDxfId="55">
      <calculatedColumnFormula>D6*$E$2+E6*SQRT(1-POWER($E$2,2))</calculatedColumnFormula>
    </tableColumn>
    <tableColumn id="7" xr3:uid="{00000000-0010-0000-0000-000007000000}" name="Rdm" dataDxfId="54">
      <calculatedColumnFormula>$C$2+$D$2*D6</calculatedColumnFormula>
    </tableColumn>
    <tableColumn id="8" xr3:uid="{00000000-0010-0000-0000-000008000000}" name="Rbp" dataDxfId="53">
      <calculatedColumnFormula>$C$3+$D$3*F6</calculatedColumnFormula>
    </tableColumn>
    <tableColumn id="10" xr3:uid="{00000000-0010-0000-0000-00000A000000}" name="马克汇率_x000a_DM1" dataDxfId="52">
      <calculatedColumnFormula>$F$2*(1+G6/100)</calculatedColumnFormula>
    </tableColumn>
    <tableColumn id="11" xr3:uid="{00000000-0010-0000-0000-00000B000000}" name="英镑汇率_x000a_BP1" dataDxfId="51">
      <calculatedColumnFormula>$F$3*(1+H6/100)</calculatedColumnFormula>
    </tableColumn>
    <tableColumn id="9" xr3:uid="{00000000-0010-0000-0000-000009000000}" name="德国_x000a_未规避收入" dataDxfId="50">
      <calculatedColumnFormula>$H$2*I6</calculatedColumnFormula>
    </tableColumn>
    <tableColumn id="12" xr3:uid="{00000000-0010-0000-0000-00000C000000}" name="英国_x000a_未规避收入" dataDxfId="49">
      <calculatedColumnFormula>$H$3*J6</calculatedColumnFormula>
    </tableColumn>
    <tableColumn id="13" xr3:uid="{00000000-0010-0000-0000-00000D000000}" name="德国_x000a_规避收入" dataDxfId="48">
      <calculatedColumnFormula>K6+$D$42*(MAX($B$42-I6,0)-$C$42)</calculatedColumnFormula>
    </tableColumn>
    <tableColumn id="14" xr3:uid="{00000000-0010-0000-0000-00000E000000}" name="英国_x000a_规避收入" dataDxfId="47">
      <calculatedColumnFormula>L6+$D$43*(MAX($B$43-J6,0)-$C$43)</calculatedColumnFormula>
    </tableColumn>
    <tableColumn id="23" xr3:uid="{00000000-0010-0000-0000-000017000000}" name="是否规避_x000a_德国" dataDxfId="46">
      <calculatedColumnFormula>IF(K6&gt;M6,"否","是")</calculatedColumnFormula>
    </tableColumn>
    <tableColumn id="24" xr3:uid="{00000000-0010-0000-0000-000018000000}" name="是否规避_x000a_英国" dataDxfId="45">
      <calculatedColumnFormula>IF(L6&gt;N6,"否","是")</calculatedColumnFormula>
    </tableColumn>
    <tableColumn id="21" xr3:uid="{00000000-0010-0000-0000-000015000000}" name="德国收入" dataDxfId="44">
      <calculatedColumnFormula>IF(K6&gt;M6,K6,M6)</calculatedColumnFormula>
    </tableColumn>
    <tableColumn id="22" xr3:uid="{00000000-0010-0000-0000-000016000000}" name="英国收入" dataDxfId="43">
      <calculatedColumnFormula>IF(L6&gt;N6,L6,N6)</calculatedColumnFormula>
    </tableColumn>
    <tableColumn id="15" xr3:uid="{00000000-0010-0000-0000-00000F000000}" name="德国收入_x000a_折算美元_x000a_百万" dataDxfId="42">
      <calculatedColumnFormula>Q6*I6</calculatedColumnFormula>
    </tableColumn>
    <tableColumn id="16" xr3:uid="{00000000-0010-0000-0000-000010000000}" name="英国收入 _x000a_折算美元_x000a_百万" dataDxfId="41">
      <calculatedColumnFormula>R6*J6</calculatedColumnFormula>
    </tableColumn>
    <tableColumn id="17" xr3:uid="{00000000-0010-0000-0000-000011000000}" name="合计收入_x000a_百万美元" dataDxfId="40">
      <calculatedColumnFormula>S6+T6</calculatedColumnFormula>
    </tableColumn>
    <tableColumn id="18" xr3:uid="{00000000-0010-0000-0000-000012000000}" name="德国亏损_x000a_折算美元" dataDxfId="39">
      <calculatedColumnFormula>$G$2-S6</calculatedColumnFormula>
    </tableColumn>
    <tableColumn id="19" xr3:uid="{00000000-0010-0000-0000-000013000000}" name="英国亏损_x000a_折算美元" dataDxfId="38">
      <calculatedColumnFormula>$G$3-T6</calculatedColumnFormula>
    </tableColumn>
    <tableColumn id="20" xr3:uid="{00000000-0010-0000-0000-000014000000}" name="汇率波动_x000a_损失总额" dataDxfId="37">
      <calculatedColumnFormula>V6+W6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D7DE9B-946C-4095-AB9B-5F8EE31EDF21}" name="表1_3" displayName="表1_3" ref="A5:X35" totalsRowShown="0">
  <autoFilter ref="A5:X35" xr:uid="{00000000-0009-0000-0100-000001000000}"/>
  <tableColumns count="24">
    <tableColumn id="1" xr3:uid="{D7074188-6F2C-4417-883F-027EE3B67F62}" name="#" dataDxfId="23"/>
    <tableColumn id="2" xr3:uid="{EC7AE831-E94A-428A-B88C-71A8320ABE14}" name="随机数列1" dataDxfId="1"/>
    <tableColumn id="3" xr3:uid="{BA61E298-B0D8-4C03-B089-5415C8465A59}" name="随机数列2" dataDxfId="0"/>
    <tableColumn id="4" xr3:uid="{9306A739-CFEF-4F5C-8ADE-F960A2F2C5DA}" name="NORM随机1" dataDxfId="22">
      <calculatedColumnFormula>NORMINV(B6,0,1)</calculatedColumnFormula>
    </tableColumn>
    <tableColumn id="5" xr3:uid="{311F1BB4-AFD7-4F13-8658-BC850B008010}" name="NORM随机2" dataDxfId="21">
      <calculatedColumnFormula>NORMINV(C6,0,1)</calculatedColumnFormula>
    </tableColumn>
    <tableColumn id="6" xr3:uid="{5D085D29-B5F2-4379-983E-FCB56AFF8D55}" name="辅助列X3" dataDxfId="20">
      <calculatedColumnFormula>D6*$E$2+E6*SQRT(1-POWER($E$2,2))</calculatedColumnFormula>
    </tableColumn>
    <tableColumn id="7" xr3:uid="{56769EEF-AE21-46F2-A860-7F008ED04684}" name="Rdm" dataDxfId="19">
      <calculatedColumnFormula>$C$2+$D$2*D6</calculatedColumnFormula>
    </tableColumn>
    <tableColumn id="8" xr3:uid="{88D2F6C5-2B48-4B7C-A7D2-5426AB981561}" name="Rbp" dataDxfId="18">
      <calculatedColumnFormula>$C$3+$D$3*F6</calculatedColumnFormula>
    </tableColumn>
    <tableColumn id="10" xr3:uid="{9902751A-8AC0-46AB-A777-D3A278E51C63}" name="马克汇率_x000a_DM1" dataDxfId="17">
      <calculatedColumnFormula>$F$2*(1+G6/100)</calculatedColumnFormula>
    </tableColumn>
    <tableColumn id="11" xr3:uid="{A54AB0F5-8AFB-4268-B99F-889D6CFC985A}" name="英镑汇率_x000a_BP1" dataDxfId="16">
      <calculatedColumnFormula>$F$3*(1+H6/100)</calculatedColumnFormula>
    </tableColumn>
    <tableColumn id="9" xr3:uid="{DC9233D4-5D23-48BA-A6CA-229F5860F106}" name="德国_x000a_未规避收入" dataDxfId="15">
      <calculatedColumnFormula>$H$2*I6</calculatedColumnFormula>
    </tableColumn>
    <tableColumn id="12" xr3:uid="{3AF6A18F-2D32-48E7-92C9-B2A3181517C8}" name="英国_x000a_未规避收入" dataDxfId="14">
      <calculatedColumnFormula>$H$3*J6</calculatedColumnFormula>
    </tableColumn>
    <tableColumn id="13" xr3:uid="{1E3D7F49-BA69-4551-9B57-B838F51A3FB2}" name="德国_x000a_规避收入" dataDxfId="13">
      <calculatedColumnFormula>K6+$D$42*(MAX($B$42-I6,0)-$C$42)</calculatedColumnFormula>
    </tableColumn>
    <tableColumn id="14" xr3:uid="{613FDF12-9E21-4079-B31E-F5DF65BFF151}" name="英国_x000a_规避收入" dataDxfId="12">
      <calculatedColumnFormula>L6+$D$43*(MAX($B$43-J6,0)-$C$43)</calculatedColumnFormula>
    </tableColumn>
    <tableColumn id="23" xr3:uid="{367BA435-CCA6-4F7B-A2B0-80111877934E}" name="是否规避_x000a_德国" dataDxfId="11">
      <calculatedColumnFormula>IF(K6&gt;M6,"否","是")</calculatedColumnFormula>
    </tableColumn>
    <tableColumn id="24" xr3:uid="{8F58E76D-0EB2-4458-B134-CA1A8534AF0A}" name="是否规避_x000a_英国" dataDxfId="10">
      <calculatedColumnFormula>IF(L6&gt;N6,"否","是")</calculatedColumnFormula>
    </tableColumn>
    <tableColumn id="21" xr3:uid="{CE7CB7B2-82C5-4EFB-B59A-4E639DA22BE8}" name="德国收入" dataDxfId="9">
      <calculatedColumnFormula>IF(K6&gt;M6,K6,M6)</calculatedColumnFormula>
    </tableColumn>
    <tableColumn id="22" xr3:uid="{58F0E48C-D645-4278-B0FF-582B08A62C73}" name="英国收入" dataDxfId="8">
      <calculatedColumnFormula>IF(L6&gt;N6,L6,N6)</calculatedColumnFormula>
    </tableColumn>
    <tableColumn id="15" xr3:uid="{88DEDEB0-3157-4174-BAC0-BF2EDF296F71}" name="德国收入_x000a_折算美元_x000a_百万" dataDxfId="7">
      <calculatedColumnFormula>Q6*I6</calculatedColumnFormula>
    </tableColumn>
    <tableColumn id="16" xr3:uid="{9D967E57-A614-4BE4-9B39-D5459F61B4A2}" name="英国收入 _x000a_折算美元_x000a_百万" dataDxfId="6">
      <calculatedColumnFormula>R6*J6</calculatedColumnFormula>
    </tableColumn>
    <tableColumn id="17" xr3:uid="{D6E7CEB1-352A-48AC-B45E-715ACF777F78}" name="合计收入_x000a_百万美元" dataDxfId="5">
      <calculatedColumnFormula>S6+T6</calculatedColumnFormula>
    </tableColumn>
    <tableColumn id="18" xr3:uid="{86E62477-ADEE-4709-98EF-081FD069855B}" name="德国亏损_x000a_折算美元" dataDxfId="4">
      <calculatedColumnFormula>$G$2-S6</calculatedColumnFormula>
    </tableColumn>
    <tableColumn id="19" xr3:uid="{3B6E5E90-AF5F-4843-81DD-C10EFFAF0E0C}" name="英国亏损_x000a_折算美元" dataDxfId="3">
      <calculatedColumnFormula>$G$3-T6</calculatedColumnFormula>
    </tableColumn>
    <tableColumn id="20" xr3:uid="{1502BD47-18E8-4129-8440-940C56D0B48B}" name="汇率波动_x000a_损失总额" dataDxfId="2">
      <calculatedColumnFormula>V6+W6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G45" sqref="G45"/>
    </sheetView>
  </sheetViews>
  <sheetFormatPr defaultColWidth="9" defaultRowHeight="13.5" x14ac:dyDescent="0.15"/>
  <cols>
    <col min="1" max="1" width="19.25" customWidth="1"/>
    <col min="2" max="2" width="10.5" customWidth="1"/>
  </cols>
  <sheetData>
    <row r="1" spans="1:2" ht="28.5" x14ac:dyDescent="0.15">
      <c r="A1" s="25" t="s">
        <v>0</v>
      </c>
      <c r="B1" s="26" t="s">
        <v>1</v>
      </c>
    </row>
    <row r="2" spans="1:2" ht="14.25" x14ac:dyDescent="0.15">
      <c r="A2" s="3">
        <v>0.66</v>
      </c>
      <c r="B2" s="4">
        <v>8.5855000000000001E-2</v>
      </c>
    </row>
    <row r="3" spans="1:2" ht="14.25" x14ac:dyDescent="0.15">
      <c r="A3" s="3">
        <v>0.65</v>
      </c>
      <c r="B3" s="4">
        <v>3.2190999999999997E-2</v>
      </c>
    </row>
    <row r="4" spans="1:2" ht="14.25" x14ac:dyDescent="0.15">
      <c r="A4" s="3">
        <v>0.64</v>
      </c>
      <c r="B4" s="4">
        <v>2.0795000000000001E-2</v>
      </c>
    </row>
    <row r="5" spans="1:2" ht="14.25" x14ac:dyDescent="0.15">
      <c r="A5" s="3">
        <v>0.63</v>
      </c>
      <c r="B5" s="4">
        <v>1.7000999999999999E-2</v>
      </c>
    </row>
    <row r="6" spans="1:2" ht="14.25" x14ac:dyDescent="0.15">
      <c r="A6" s="3">
        <v>0.62</v>
      </c>
      <c r="B6" s="4">
        <v>1.3710999999999999E-2</v>
      </c>
    </row>
    <row r="7" spans="1:2" ht="14.25" x14ac:dyDescent="0.15">
      <c r="A7" s="3">
        <v>0.61</v>
      </c>
      <c r="B7" s="4">
        <v>1.0851E-2</v>
      </c>
    </row>
    <row r="8" spans="1:2" ht="14.25" x14ac:dyDescent="0.15">
      <c r="A8" s="3">
        <v>0.6</v>
      </c>
      <c r="B8" s="4">
        <v>8.3879999999999996E-3</v>
      </c>
    </row>
    <row r="9" spans="1:2" ht="14.25" x14ac:dyDescent="0.15">
      <c r="A9" s="3">
        <v>0.59</v>
      </c>
      <c r="B9" s="4">
        <v>6.2909999999999997E-3</v>
      </c>
    </row>
    <row r="10" spans="1:2" ht="14.25" x14ac:dyDescent="0.15">
      <c r="A10" s="5">
        <v>0.55000000000000004</v>
      </c>
      <c r="B10" s="6">
        <v>1.4009999999999999E-3</v>
      </c>
    </row>
    <row r="11" spans="1:2" ht="14.25" x14ac:dyDescent="0.15">
      <c r="A11" s="27"/>
      <c r="B11" s="27"/>
    </row>
    <row r="12" spans="1:2" ht="14.25" x14ac:dyDescent="0.15">
      <c r="A12" s="27"/>
      <c r="B12" s="27"/>
    </row>
    <row r="13" spans="1:2" ht="28.5" x14ac:dyDescent="0.15">
      <c r="A13" s="25" t="s">
        <v>2</v>
      </c>
      <c r="B13" s="26" t="s">
        <v>3</v>
      </c>
    </row>
    <row r="14" spans="1:2" ht="14.25" x14ac:dyDescent="0.15">
      <c r="A14" s="3">
        <v>1.3</v>
      </c>
      <c r="B14" s="28">
        <v>0.137213</v>
      </c>
    </row>
    <row r="15" spans="1:2" ht="14.25" x14ac:dyDescent="0.15">
      <c r="A15" s="3">
        <v>1.25</v>
      </c>
      <c r="B15" s="28">
        <v>8.2644999999999996E-2</v>
      </c>
    </row>
    <row r="16" spans="1:2" ht="14.25" x14ac:dyDescent="0.15">
      <c r="A16" s="3">
        <v>1.2</v>
      </c>
      <c r="B16" s="28">
        <v>4.5060000000000003E-2</v>
      </c>
    </row>
    <row r="17" spans="1:2" ht="14.25" x14ac:dyDescent="0.15">
      <c r="A17" s="3">
        <v>1.1499999999999999</v>
      </c>
      <c r="B17" s="28">
        <v>2.8348000000000002E-2</v>
      </c>
    </row>
    <row r="18" spans="1:2" ht="14.25" x14ac:dyDescent="0.15">
      <c r="A18" s="3">
        <v>1.1000000000000001</v>
      </c>
      <c r="B18" s="28">
        <v>1.6146000000000001E-2</v>
      </c>
    </row>
    <row r="19" spans="1:2" ht="14.25" x14ac:dyDescent="0.15">
      <c r="A19" s="3">
        <v>1.05</v>
      </c>
      <c r="B19" s="28">
        <v>7.8600000000000007E-3</v>
      </c>
    </row>
    <row r="20" spans="1:2" ht="14.25" x14ac:dyDescent="0.15">
      <c r="A20" s="3">
        <v>1</v>
      </c>
      <c r="B20" s="28">
        <v>3.277E-3</v>
      </c>
    </row>
    <row r="21" spans="1:2" ht="14.25" x14ac:dyDescent="0.15">
      <c r="A21" s="3">
        <v>0.95</v>
      </c>
      <c r="B21" s="28">
        <v>1.134E-3</v>
      </c>
    </row>
    <row r="22" spans="1:2" ht="14.25" x14ac:dyDescent="0.15">
      <c r="A22" s="5">
        <v>0.9</v>
      </c>
      <c r="B22" s="29">
        <v>2.4499999999999999E-4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6"/>
  <sheetViews>
    <sheetView workbookViewId="0">
      <selection activeCell="K47" sqref="K47"/>
    </sheetView>
  </sheetViews>
  <sheetFormatPr defaultColWidth="9" defaultRowHeight="14.25" x14ac:dyDescent="0.15"/>
  <cols>
    <col min="1" max="1" width="10.375" style="1" customWidth="1"/>
    <col min="2" max="5" width="12" style="1" customWidth="1"/>
    <col min="6" max="6" width="11.125" style="1" customWidth="1"/>
    <col min="7" max="10" width="9.875" style="1" customWidth="1"/>
    <col min="11" max="24" width="11.75" style="1" customWidth="1"/>
    <col min="25" max="16384" width="9" style="1"/>
  </cols>
  <sheetData>
    <row r="1" spans="1:24" ht="28.5" x14ac:dyDescent="0.15">
      <c r="A1" s="7"/>
      <c r="B1" s="8"/>
      <c r="C1" s="8" t="s">
        <v>4</v>
      </c>
      <c r="D1" s="9" t="s">
        <v>5</v>
      </c>
      <c r="E1" s="8" t="s">
        <v>6</v>
      </c>
      <c r="F1" s="8" t="s">
        <v>7</v>
      </c>
      <c r="G1" s="9" t="s">
        <v>8</v>
      </c>
      <c r="H1" s="9" t="s">
        <v>9</v>
      </c>
      <c r="I1" s="38" t="s">
        <v>61</v>
      </c>
    </row>
    <row r="2" spans="1:24" x14ac:dyDescent="0.15">
      <c r="A2" s="10" t="s">
        <v>10</v>
      </c>
      <c r="B2" s="11" t="s">
        <v>11</v>
      </c>
      <c r="C2" s="11">
        <v>0</v>
      </c>
      <c r="D2" s="11">
        <v>9</v>
      </c>
      <c r="E2" s="35">
        <v>0.67500000000000004</v>
      </c>
      <c r="F2" s="12">
        <v>0.65129999999999999</v>
      </c>
      <c r="G2" s="12">
        <v>420</v>
      </c>
      <c r="H2" s="39">
        <f>G2/F2</f>
        <v>644.86411791801015</v>
      </c>
      <c r="I2" s="40">
        <f>SUM(G2:G3)-50</f>
        <v>706</v>
      </c>
    </row>
    <row r="3" spans="1:24" x14ac:dyDescent="0.15">
      <c r="A3" s="13" t="s">
        <v>12</v>
      </c>
      <c r="B3" s="14" t="s">
        <v>13</v>
      </c>
      <c r="C3" s="14">
        <v>0</v>
      </c>
      <c r="D3" s="14">
        <v>11</v>
      </c>
      <c r="E3" s="36"/>
      <c r="F3" s="15">
        <v>1.234</v>
      </c>
      <c r="G3" s="15">
        <v>336</v>
      </c>
      <c r="H3" s="41">
        <f>G3/F3</f>
        <v>272.28525121555919</v>
      </c>
      <c r="I3" s="42"/>
    </row>
    <row r="4" spans="1:24" x14ac:dyDescent="0.15">
      <c r="U4" s="1" t="s">
        <v>62</v>
      </c>
    </row>
    <row r="5" spans="1:24" ht="42.75" x14ac:dyDescent="0.1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6" t="s">
        <v>11</v>
      </c>
      <c r="H5" s="16" t="s">
        <v>13</v>
      </c>
      <c r="I5" s="19" t="s">
        <v>20</v>
      </c>
      <c r="J5" s="19" t="s">
        <v>21</v>
      </c>
      <c r="K5" s="20" t="s">
        <v>22</v>
      </c>
      <c r="L5" s="20" t="s">
        <v>23</v>
      </c>
      <c r="M5" s="20" t="s">
        <v>24</v>
      </c>
      <c r="N5" s="20" t="s">
        <v>25</v>
      </c>
      <c r="O5" s="20" t="s">
        <v>26</v>
      </c>
      <c r="P5" s="20" t="s">
        <v>27</v>
      </c>
      <c r="Q5" s="2" t="s">
        <v>28</v>
      </c>
      <c r="R5" s="2" t="s">
        <v>29</v>
      </c>
      <c r="S5" s="2" t="s">
        <v>30</v>
      </c>
      <c r="T5" s="2" t="s">
        <v>31</v>
      </c>
      <c r="U5" s="43" t="s">
        <v>32</v>
      </c>
      <c r="V5" s="2" t="s">
        <v>33</v>
      </c>
      <c r="W5" s="2" t="s">
        <v>34</v>
      </c>
      <c r="X5" s="2" t="s">
        <v>35</v>
      </c>
    </row>
    <row r="6" spans="1:24" x14ac:dyDescent="0.15">
      <c r="A6" s="1">
        <v>1</v>
      </c>
      <c r="B6" s="17">
        <f ca="1">RAND()</f>
        <v>0.80957043627297953</v>
      </c>
      <c r="C6" s="17">
        <f ca="1">RAND()</f>
        <v>0.70721695142562979</v>
      </c>
      <c r="D6" s="18">
        <f t="shared" ref="D6:D35" ca="1" si="0">NORMINV(B6,0,1)</f>
        <v>0.87631442094373579</v>
      </c>
      <c r="E6" s="18">
        <f t="shared" ref="E6:E35" ca="1" si="1">NORMINV(C6,0,1)</f>
        <v>0.54527252563545014</v>
      </c>
      <c r="F6" s="18">
        <f t="shared" ref="F6:F35" ca="1" si="2">D6*$E$2+E6*SQRT(1-POWER($E$2,2))</f>
        <v>0.99382397023417068</v>
      </c>
      <c r="G6" s="18">
        <f t="shared" ref="G6:G35" ca="1" si="3">$C$2+$D$2*D6</f>
        <v>7.886829788493622</v>
      </c>
      <c r="H6" s="18">
        <f t="shared" ref="H6:H35" ca="1" si="4">$C$3+$D$3*F6</f>
        <v>10.932063672575877</v>
      </c>
      <c r="I6" s="21">
        <f t="shared" ref="I6:I35" ca="1" si="5">$F$2*(1+G6/100)</f>
        <v>0.70266692241245898</v>
      </c>
      <c r="J6" s="21">
        <f t="shared" ref="J6:J35" ca="1" si="6">$F$3*(1+H6/100)</f>
        <v>1.3689016657195865</v>
      </c>
      <c r="K6" s="22">
        <f t="shared" ref="K6:K35" ca="1" si="7">$H$2*I6</f>
        <v>453.12468511167322</v>
      </c>
      <c r="L6" s="21">
        <f t="shared" ref="L6:L35" ca="1" si="8">$H$3*J6</f>
        <v>372.73173393985502</v>
      </c>
      <c r="M6" s="21">
        <f t="shared" ref="M6:M35" ca="1" si="9">K6+$D$42*(MAX($B$42-I6,0)-$C$42)</f>
        <v>410.19718511167321</v>
      </c>
      <c r="N6" s="21">
        <f t="shared" ref="N6:N35" ca="1" si="10">L6+$D$43*(MAX($B$43-J6,0)-$C$43)</f>
        <v>304.12523393985504</v>
      </c>
      <c r="O6" s="21" t="str">
        <f t="shared" ref="O6:O35" ca="1" si="11">IF(K6&gt;M6,"否","是")</f>
        <v>否</v>
      </c>
      <c r="P6" s="21" t="str">
        <f t="shared" ref="P6:P35" ca="1" si="12">IF(L6&gt;N6,"否","是")</f>
        <v>否</v>
      </c>
      <c r="Q6" s="21">
        <f t="shared" ref="Q6:Q35" ca="1" si="13">IF(K6&gt;M6,K6,M6)</f>
        <v>453.12468511167322</v>
      </c>
      <c r="R6" s="21">
        <f t="shared" ref="R6:R35" ca="1" si="14">IF(L6&gt;N6,L6,N6)</f>
        <v>372.73173393985502</v>
      </c>
      <c r="S6" s="21">
        <f t="shared" ref="S6:S35" ca="1" si="15">Q6*I6</f>
        <v>318.39572795653402</v>
      </c>
      <c r="T6" s="21">
        <f t="shared" ref="T6:T35" ca="1" si="16">R6*J6</f>
        <v>510.23309145681725</v>
      </c>
      <c r="U6" s="21">
        <f ca="1">S6+T6</f>
        <v>828.62881941335127</v>
      </c>
      <c r="V6" s="21">
        <f ca="1">$G$2-S6</f>
        <v>101.60427204346598</v>
      </c>
      <c r="W6" s="21">
        <f ca="1">$G$3-T6</f>
        <v>-174.23309145681725</v>
      </c>
      <c r="X6" s="21">
        <f ca="1">V6+W6</f>
        <v>-72.628819413351266</v>
      </c>
    </row>
    <row r="7" spans="1:24" x14ac:dyDescent="0.15">
      <c r="A7" s="1">
        <v>2</v>
      </c>
      <c r="B7" s="17">
        <f t="shared" ref="B7:B16" ca="1" si="17">RAND()</f>
        <v>0.93870727481560412</v>
      </c>
      <c r="C7" s="17">
        <f t="shared" ref="C7:C16" ca="1" si="18">RAND()</f>
        <v>8.0425931837460274E-2</v>
      </c>
      <c r="D7" s="18">
        <f t="shared" ca="1" si="0"/>
        <v>1.5440118976463033</v>
      </c>
      <c r="E7" s="18">
        <f t="shared" ca="1" si="1"/>
        <v>-1.4022122867969766</v>
      </c>
      <c r="F7" s="18">
        <f t="shared" ca="1" si="2"/>
        <v>7.6309470564925874E-3</v>
      </c>
      <c r="G7" s="18">
        <f t="shared" ca="1" si="3"/>
        <v>13.89610707881673</v>
      </c>
      <c r="H7" s="18">
        <f t="shared" ca="1" si="4"/>
        <v>8.3940417621418462E-2</v>
      </c>
      <c r="I7" s="21">
        <f t="shared" ca="1" si="5"/>
        <v>0.74180534540433329</v>
      </c>
      <c r="J7" s="21">
        <f t="shared" ca="1" si="6"/>
        <v>1.2350358247534481</v>
      </c>
      <c r="K7" s="22">
        <f t="shared" ca="1" si="7"/>
        <v>478.36364973103025</v>
      </c>
      <c r="L7" s="21">
        <f t="shared" ca="1" si="8"/>
        <v>336.28203980320797</v>
      </c>
      <c r="M7" s="21">
        <f t="shared" ca="1" si="9"/>
        <v>435.43614973103024</v>
      </c>
      <c r="N7" s="21">
        <f t="shared" ca="1" si="10"/>
        <v>300.15762742648394</v>
      </c>
      <c r="O7" s="21" t="str">
        <f t="shared" ca="1" si="11"/>
        <v>否</v>
      </c>
      <c r="P7" s="21" t="str">
        <f t="shared" ca="1" si="12"/>
        <v>否</v>
      </c>
      <c r="Q7" s="21">
        <f t="shared" ca="1" si="13"/>
        <v>478.36364973103025</v>
      </c>
      <c r="R7" s="21">
        <f t="shared" ca="1" si="14"/>
        <v>336.28203980320797</v>
      </c>
      <c r="S7" s="21">
        <f t="shared" ca="1" si="15"/>
        <v>354.85271241760438</v>
      </c>
      <c r="T7" s="21">
        <f t="shared" ca="1" si="16"/>
        <v>415.32036637812683</v>
      </c>
      <c r="U7" s="21">
        <f t="shared" ref="U7:U35" ca="1" si="19">S7+T7</f>
        <v>770.17307879573127</v>
      </c>
      <c r="V7" s="21">
        <f t="shared" ref="V7:V35" ca="1" si="20">$G$2-S7</f>
        <v>65.14728758239562</v>
      </c>
      <c r="W7" s="21">
        <f t="shared" ref="W7:W35" ca="1" si="21">$G$3-T7</f>
        <v>-79.320366378126835</v>
      </c>
      <c r="X7" s="21">
        <f t="shared" ref="X7:X35" ca="1" si="22">V7+W7</f>
        <v>-14.173078795731215</v>
      </c>
    </row>
    <row r="8" spans="1:24" x14ac:dyDescent="0.15">
      <c r="A8" s="1">
        <v>3</v>
      </c>
      <c r="B8" s="17">
        <f t="shared" ca="1" si="17"/>
        <v>0.5249547951170912</v>
      </c>
      <c r="C8" s="17">
        <f t="shared" ca="1" si="18"/>
        <v>0.72183700732540235</v>
      </c>
      <c r="D8" s="18">
        <f t="shared" ca="1" si="0"/>
        <v>6.2593243511319757E-2</v>
      </c>
      <c r="E8" s="18">
        <f t="shared" ca="1" si="1"/>
        <v>0.58830739125888443</v>
      </c>
      <c r="F8" s="18">
        <f t="shared" ca="1" si="2"/>
        <v>0.47631406225361683</v>
      </c>
      <c r="G8" s="18">
        <f t="shared" ca="1" si="3"/>
        <v>0.56333919160187784</v>
      </c>
      <c r="H8" s="18">
        <f t="shared" ca="1" si="4"/>
        <v>5.2394546847897852</v>
      </c>
      <c r="I8" s="21">
        <f t="shared" ca="1" si="5"/>
        <v>0.65496902815490299</v>
      </c>
      <c r="J8" s="21">
        <f t="shared" ca="1" si="6"/>
        <v>1.2986548708103061</v>
      </c>
      <c r="K8" s="22">
        <f t="shared" ca="1" si="7"/>
        <v>422.3660246047279</v>
      </c>
      <c r="L8" s="21">
        <f t="shared" ca="1" si="8"/>
        <v>353.60456774089374</v>
      </c>
      <c r="M8" s="21">
        <f t="shared" ca="1" si="9"/>
        <v>381.95401052727641</v>
      </c>
      <c r="N8" s="21">
        <f t="shared" ca="1" si="10"/>
        <v>285.67063233574072</v>
      </c>
      <c r="O8" s="21" t="str">
        <f t="shared" ca="1" si="11"/>
        <v>否</v>
      </c>
      <c r="P8" s="21" t="str">
        <f t="shared" ca="1" si="12"/>
        <v>否</v>
      </c>
      <c r="Q8" s="21">
        <f t="shared" ca="1" si="13"/>
        <v>422.3660246047279</v>
      </c>
      <c r="R8" s="21">
        <f t="shared" ca="1" si="14"/>
        <v>353.60456774089374</v>
      </c>
      <c r="S8" s="21">
        <f t="shared" ca="1" si="15"/>
        <v>276.63666466100847</v>
      </c>
      <c r="T8" s="21">
        <f t="shared" ca="1" si="16"/>
        <v>459.2102942374845</v>
      </c>
      <c r="U8" s="21">
        <f t="shared" ca="1" si="19"/>
        <v>735.84695889849297</v>
      </c>
      <c r="V8" s="21">
        <f t="shared" ca="1" si="20"/>
        <v>143.36333533899153</v>
      </c>
      <c r="W8" s="21">
        <f t="shared" ca="1" si="21"/>
        <v>-123.2102942374845</v>
      </c>
      <c r="X8" s="21">
        <f t="shared" ca="1" si="22"/>
        <v>20.153041101507029</v>
      </c>
    </row>
    <row r="9" spans="1:24" x14ac:dyDescent="0.15">
      <c r="A9" s="1">
        <v>4</v>
      </c>
      <c r="B9" s="17">
        <f t="shared" ca="1" si="17"/>
        <v>0.40924808389185574</v>
      </c>
      <c r="C9" s="17">
        <f t="shared" ca="1" si="18"/>
        <v>0.18869264430991717</v>
      </c>
      <c r="D9" s="18">
        <f t="shared" ca="1" si="0"/>
        <v>-0.22947960857896565</v>
      </c>
      <c r="E9" s="18">
        <f t="shared" ca="1" si="1"/>
        <v>-0.88272422778178639</v>
      </c>
      <c r="F9" s="18">
        <f t="shared" ca="1" si="2"/>
        <v>-0.80618832013221653</v>
      </c>
      <c r="G9" s="18">
        <f t="shared" ca="1" si="3"/>
        <v>-2.0653164772106907</v>
      </c>
      <c r="H9" s="18">
        <f t="shared" ca="1" si="4"/>
        <v>-8.8680715214543824</v>
      </c>
      <c r="I9" s="21">
        <f t="shared" ca="1" si="5"/>
        <v>0.63784859378392678</v>
      </c>
      <c r="J9" s="21">
        <f t="shared" ca="1" si="6"/>
        <v>1.1245679974252529</v>
      </c>
      <c r="K9" s="22">
        <f t="shared" ca="1" si="7"/>
        <v>411.3256707957151</v>
      </c>
      <c r="L9" s="21">
        <f t="shared" ca="1" si="8"/>
        <v>306.20327968791332</v>
      </c>
      <c r="M9" s="21">
        <f t="shared" ca="1" si="9"/>
        <v>379.47387390375172</v>
      </c>
      <c r="N9" s="21">
        <f t="shared" ca="1" si="10"/>
        <v>325.3127809752869</v>
      </c>
      <c r="O9" s="21" t="str">
        <f t="shared" ca="1" si="11"/>
        <v>否</v>
      </c>
      <c r="P9" s="21" t="str">
        <f t="shared" ca="1" si="12"/>
        <v>是</v>
      </c>
      <c r="Q9" s="21">
        <f t="shared" ca="1" si="13"/>
        <v>411.3256707957151</v>
      </c>
      <c r="R9" s="21">
        <f t="shared" ca="1" si="14"/>
        <v>325.3127809752869</v>
      </c>
      <c r="S9" s="21">
        <f t="shared" ca="1" si="15"/>
        <v>262.36350070427727</v>
      </c>
      <c r="T9" s="21">
        <f t="shared" ca="1" si="16"/>
        <v>365.8363426382183</v>
      </c>
      <c r="U9" s="21">
        <f t="shared" ca="1" si="19"/>
        <v>628.19984334249557</v>
      </c>
      <c r="V9" s="21">
        <f t="shared" ca="1" si="20"/>
        <v>157.63649929572273</v>
      </c>
      <c r="W9" s="21">
        <f t="shared" ca="1" si="21"/>
        <v>-29.836342638218298</v>
      </c>
      <c r="X9" s="21">
        <f t="shared" ca="1" si="22"/>
        <v>127.80015665750443</v>
      </c>
    </row>
    <row r="10" spans="1:24" x14ac:dyDescent="0.15">
      <c r="A10" s="1">
        <v>5</v>
      </c>
      <c r="B10" s="17">
        <f t="shared" ca="1" si="17"/>
        <v>0.23328435971128003</v>
      </c>
      <c r="C10" s="17">
        <f t="shared" ca="1" si="18"/>
        <v>0.50249882926936196</v>
      </c>
      <c r="D10" s="18">
        <f t="shared" ca="1" si="0"/>
        <v>-0.72807329626796446</v>
      </c>
      <c r="E10" s="18">
        <f t="shared" ca="1" si="1"/>
        <v>6.2636770576363632E-3</v>
      </c>
      <c r="F10" s="18">
        <f t="shared" ca="1" si="2"/>
        <v>-0.48682802300422845</v>
      </c>
      <c r="G10" s="18">
        <f t="shared" ca="1" si="3"/>
        <v>-6.5526596664116799</v>
      </c>
      <c r="H10" s="18">
        <f t="shared" ca="1" si="4"/>
        <v>-5.3551082530465131</v>
      </c>
      <c r="I10" s="21">
        <f t="shared" ca="1" si="5"/>
        <v>0.60862252759266078</v>
      </c>
      <c r="J10" s="21">
        <f t="shared" ca="1" si="6"/>
        <v>1.167917964157406</v>
      </c>
      <c r="K10" s="22">
        <f t="shared" ca="1" si="7"/>
        <v>392.47882940107098</v>
      </c>
      <c r="L10" s="21">
        <f t="shared" ca="1" si="8"/>
        <v>318.00683626976377</v>
      </c>
      <c r="M10" s="21">
        <f t="shared" ca="1" si="9"/>
        <v>375.24006560474061</v>
      </c>
      <c r="N10" s="21">
        <f t="shared" ca="1" si="10"/>
        <v>315.44135419106078</v>
      </c>
      <c r="O10" s="21" t="str">
        <f t="shared" ca="1" si="11"/>
        <v>否</v>
      </c>
      <c r="P10" s="21" t="str">
        <f t="shared" ca="1" si="12"/>
        <v>否</v>
      </c>
      <c r="Q10" s="21">
        <f t="shared" ca="1" si="13"/>
        <v>392.47882940107098</v>
      </c>
      <c r="R10" s="21">
        <f t="shared" ca="1" si="14"/>
        <v>318.00683626976377</v>
      </c>
      <c r="S10" s="21">
        <f t="shared" ca="1" si="15"/>
        <v>238.87145717668852</v>
      </c>
      <c r="T10" s="21">
        <f t="shared" ca="1" si="16"/>
        <v>371.40589680432004</v>
      </c>
      <c r="U10" s="21">
        <f t="shared" ca="1" si="19"/>
        <v>610.27735398100856</v>
      </c>
      <c r="V10" s="21">
        <f t="shared" ca="1" si="20"/>
        <v>181.12854282331148</v>
      </c>
      <c r="W10" s="21">
        <f t="shared" ca="1" si="21"/>
        <v>-35.405896804320037</v>
      </c>
      <c r="X10" s="21">
        <f t="shared" ca="1" si="22"/>
        <v>145.72264601899144</v>
      </c>
    </row>
    <row r="11" spans="1:24" x14ac:dyDescent="0.15">
      <c r="A11" s="1">
        <v>6</v>
      </c>
      <c r="B11" s="17">
        <f t="shared" ca="1" si="17"/>
        <v>1.4215467164956586E-2</v>
      </c>
      <c r="C11" s="17">
        <f t="shared" ca="1" si="18"/>
        <v>0.86071185175311871</v>
      </c>
      <c r="D11" s="18">
        <f t="shared" ca="1" si="0"/>
        <v>-2.1912883258000311</v>
      </c>
      <c r="E11" s="18">
        <f t="shared" ca="1" si="1"/>
        <v>1.0835231152668672</v>
      </c>
      <c r="F11" s="18">
        <f t="shared" ca="1" si="2"/>
        <v>-0.67967705659056465</v>
      </c>
      <c r="G11" s="18">
        <f t="shared" ca="1" si="3"/>
        <v>-19.721594932200279</v>
      </c>
      <c r="H11" s="18">
        <f t="shared" ca="1" si="4"/>
        <v>-7.4764476224962113</v>
      </c>
      <c r="I11" s="21">
        <f t="shared" ca="1" si="5"/>
        <v>0.52285325220657952</v>
      </c>
      <c r="J11" s="21">
        <f t="shared" ca="1" si="6"/>
        <v>1.1417406363383968</v>
      </c>
      <c r="K11" s="22">
        <f t="shared" ca="1" si="7"/>
        <v>337.16930128475877</v>
      </c>
      <c r="L11" s="21">
        <f t="shared" ca="1" si="8"/>
        <v>310.87913598841277</v>
      </c>
      <c r="M11" s="21">
        <f t="shared" ca="1" si="9"/>
        <v>362.81517518146904</v>
      </c>
      <c r="N11" s="21">
        <f t="shared" ca="1" si="10"/>
        <v>321.40231781921437</v>
      </c>
      <c r="O11" s="21" t="str">
        <f t="shared" ca="1" si="11"/>
        <v>是</v>
      </c>
      <c r="P11" s="21" t="str">
        <f t="shared" ca="1" si="12"/>
        <v>是</v>
      </c>
      <c r="Q11" s="21">
        <f t="shared" ca="1" si="13"/>
        <v>362.81517518146904</v>
      </c>
      <c r="R11" s="21">
        <f t="shared" ca="1" si="14"/>
        <v>321.40231781921437</v>
      </c>
      <c r="S11" s="21">
        <f t="shared" ca="1" si="15"/>
        <v>189.69909429353098</v>
      </c>
      <c r="T11" s="21">
        <f t="shared" ca="1" si="16"/>
        <v>366.95808686754549</v>
      </c>
      <c r="U11" s="21">
        <f t="shared" ca="1" si="19"/>
        <v>556.65718116107644</v>
      </c>
      <c r="V11" s="21">
        <f t="shared" ca="1" si="20"/>
        <v>230.30090570646902</v>
      </c>
      <c r="W11" s="21">
        <f t="shared" ca="1" si="21"/>
        <v>-30.958086867545489</v>
      </c>
      <c r="X11" s="21">
        <f t="shared" ca="1" si="22"/>
        <v>199.34281883892353</v>
      </c>
    </row>
    <row r="12" spans="1:24" x14ac:dyDescent="0.15">
      <c r="A12" s="1">
        <v>7</v>
      </c>
      <c r="B12" s="17">
        <f t="shared" ca="1" si="17"/>
        <v>0.84704010241960304</v>
      </c>
      <c r="C12" s="17">
        <f t="shared" ca="1" si="18"/>
        <v>0.58914942687709781</v>
      </c>
      <c r="D12" s="18">
        <f t="shared" ca="1" si="0"/>
        <v>1.0238210728166617</v>
      </c>
      <c r="E12" s="18">
        <f t="shared" ca="1" si="1"/>
        <v>0.22535753225992422</v>
      </c>
      <c r="F12" s="18">
        <f t="shared" ca="1" si="2"/>
        <v>0.85735200662896516</v>
      </c>
      <c r="G12" s="18">
        <f t="shared" ca="1" si="3"/>
        <v>9.2143896553499545</v>
      </c>
      <c r="H12" s="18">
        <f t="shared" ca="1" si="4"/>
        <v>9.430872072918616</v>
      </c>
      <c r="I12" s="21">
        <f t="shared" ca="1" si="5"/>
        <v>0.71131331982529422</v>
      </c>
      <c r="J12" s="21">
        <f t="shared" ca="1" si="6"/>
        <v>1.3503769613798158</v>
      </c>
      <c r="K12" s="22">
        <f t="shared" ca="1" si="7"/>
        <v>458.7004365524698</v>
      </c>
      <c r="L12" s="21">
        <f t="shared" ca="1" si="8"/>
        <v>367.6877301650066</v>
      </c>
      <c r="M12" s="21">
        <f t="shared" ca="1" si="9"/>
        <v>415.77293655246979</v>
      </c>
      <c r="N12" s="21">
        <f t="shared" ca="1" si="10"/>
        <v>299.08123016500662</v>
      </c>
      <c r="O12" s="21" t="str">
        <f t="shared" ca="1" si="11"/>
        <v>否</v>
      </c>
      <c r="P12" s="21" t="str">
        <f t="shared" ca="1" si="12"/>
        <v>否</v>
      </c>
      <c r="Q12" s="21">
        <f t="shared" ca="1" si="13"/>
        <v>458.7004365524698</v>
      </c>
      <c r="R12" s="21">
        <f t="shared" ca="1" si="14"/>
        <v>367.6877301650066</v>
      </c>
      <c r="S12" s="21">
        <f t="shared" ca="1" si="15"/>
        <v>326.27973032944902</v>
      </c>
      <c r="T12" s="21">
        <f t="shared" ca="1" si="16"/>
        <v>496.51703979686323</v>
      </c>
      <c r="U12" s="21">
        <f t="shared" ca="1" si="19"/>
        <v>822.79677012631225</v>
      </c>
      <c r="V12" s="21">
        <f t="shared" ca="1" si="20"/>
        <v>93.720269670550977</v>
      </c>
      <c r="W12" s="21">
        <f t="shared" ca="1" si="21"/>
        <v>-160.51703979686323</v>
      </c>
      <c r="X12" s="21">
        <f t="shared" ca="1" si="22"/>
        <v>-66.796770126312254</v>
      </c>
    </row>
    <row r="13" spans="1:24" x14ac:dyDescent="0.15">
      <c r="A13" s="1">
        <v>8</v>
      </c>
      <c r="B13" s="17">
        <f t="shared" ca="1" si="17"/>
        <v>0.60315816510300591</v>
      </c>
      <c r="C13" s="17">
        <f t="shared" ca="1" si="18"/>
        <v>0.98208582283111034</v>
      </c>
      <c r="D13" s="18">
        <f t="shared" ca="1" si="0"/>
        <v>0.26153019176478176</v>
      </c>
      <c r="E13" s="18">
        <f t="shared" ca="1" si="1"/>
        <v>2.0988700876484141</v>
      </c>
      <c r="F13" s="18">
        <f t="shared" ca="1" si="2"/>
        <v>1.72511643923119</v>
      </c>
      <c r="G13" s="18">
        <f t="shared" ca="1" si="3"/>
        <v>2.353771725883036</v>
      </c>
      <c r="H13" s="18">
        <f t="shared" ca="1" si="4"/>
        <v>18.97628083154309</v>
      </c>
      <c r="I13" s="21">
        <f t="shared" ca="1" si="5"/>
        <v>0.66663011525067617</v>
      </c>
      <c r="J13" s="21">
        <f t="shared" ca="1" si="6"/>
        <v>1.4681673054612419</v>
      </c>
      <c r="K13" s="22">
        <f t="shared" ca="1" si="7"/>
        <v>429.88584124870874</v>
      </c>
      <c r="L13" s="21">
        <f t="shared" ca="1" si="8"/>
        <v>399.76030359398487</v>
      </c>
      <c r="M13" s="21">
        <f t="shared" ca="1" si="9"/>
        <v>386.95834124870873</v>
      </c>
      <c r="N13" s="21">
        <f t="shared" ca="1" si="10"/>
        <v>331.15380359398489</v>
      </c>
      <c r="O13" s="21" t="str">
        <f t="shared" ca="1" si="11"/>
        <v>否</v>
      </c>
      <c r="P13" s="21" t="str">
        <f t="shared" ca="1" si="12"/>
        <v>否</v>
      </c>
      <c r="Q13" s="21">
        <f t="shared" ca="1" si="13"/>
        <v>429.88584124870874</v>
      </c>
      <c r="R13" s="21">
        <f t="shared" ca="1" si="14"/>
        <v>399.76030359398487</v>
      </c>
      <c r="S13" s="21">
        <f t="shared" ca="1" si="15"/>
        <v>286.57484789626056</v>
      </c>
      <c r="T13" s="21">
        <f t="shared" ca="1" si="16"/>
        <v>586.91500775794873</v>
      </c>
      <c r="U13" s="21">
        <f t="shared" ca="1" si="19"/>
        <v>873.48985565420935</v>
      </c>
      <c r="V13" s="21">
        <f t="shared" ca="1" si="20"/>
        <v>133.42515210373944</v>
      </c>
      <c r="W13" s="21">
        <f t="shared" ca="1" si="21"/>
        <v>-250.91500775794873</v>
      </c>
      <c r="X13" s="21">
        <f t="shared" ca="1" si="22"/>
        <v>-117.48985565420929</v>
      </c>
    </row>
    <row r="14" spans="1:24" x14ac:dyDescent="0.15">
      <c r="A14" s="1">
        <v>9</v>
      </c>
      <c r="B14" s="17">
        <f t="shared" ca="1" si="17"/>
        <v>0.23210996716482191</v>
      </c>
      <c r="C14" s="17">
        <f t="shared" ca="1" si="18"/>
        <v>0.25914082699600816</v>
      </c>
      <c r="D14" s="18">
        <f t="shared" ca="1" si="0"/>
        <v>-0.73191584504080387</v>
      </c>
      <c r="E14" s="18">
        <f t="shared" ca="1" si="1"/>
        <v>-0.64599645073632728</v>
      </c>
      <c r="F14" s="18">
        <f t="shared" ca="1" si="2"/>
        <v>-0.97067082908985369</v>
      </c>
      <c r="G14" s="18">
        <f t="shared" ca="1" si="3"/>
        <v>-6.5872426053672353</v>
      </c>
      <c r="H14" s="18">
        <f t="shared" ca="1" si="4"/>
        <v>-10.677379119988391</v>
      </c>
      <c r="I14" s="21">
        <f t="shared" ca="1" si="5"/>
        <v>0.60839728891124312</v>
      </c>
      <c r="J14" s="21">
        <f t="shared" ca="1" si="6"/>
        <v>1.1022411416593432</v>
      </c>
      <c r="K14" s="22">
        <f t="shared" ca="1" si="7"/>
        <v>392.33358105745759</v>
      </c>
      <c r="L14" s="21">
        <f t="shared" ca="1" si="8"/>
        <v>300.12400615683902</v>
      </c>
      <c r="M14" s="21">
        <f t="shared" ca="1" si="9"/>
        <v>375.20743660183604</v>
      </c>
      <c r="N14" s="21">
        <f t="shared" ca="1" si="10"/>
        <v>330.39693532716745</v>
      </c>
      <c r="O14" s="21" t="str">
        <f t="shared" ca="1" si="11"/>
        <v>否</v>
      </c>
      <c r="P14" s="21" t="str">
        <f t="shared" ca="1" si="12"/>
        <v>是</v>
      </c>
      <c r="Q14" s="21">
        <f t="shared" ca="1" si="13"/>
        <v>392.33358105745759</v>
      </c>
      <c r="R14" s="21">
        <f t="shared" ca="1" si="14"/>
        <v>330.39693532716745</v>
      </c>
      <c r="S14" s="21">
        <f t="shared" ca="1" si="15"/>
        <v>238.69468706419664</v>
      </c>
      <c r="T14" s="21">
        <f t="shared" ca="1" si="16"/>
        <v>364.17709519576522</v>
      </c>
      <c r="U14" s="21">
        <f t="shared" ca="1" si="19"/>
        <v>602.87178225996183</v>
      </c>
      <c r="V14" s="21">
        <f t="shared" ca="1" si="20"/>
        <v>181.30531293580336</v>
      </c>
      <c r="W14" s="21">
        <f t="shared" ca="1" si="21"/>
        <v>-28.177095195765219</v>
      </c>
      <c r="X14" s="21">
        <f t="shared" ca="1" si="22"/>
        <v>153.12821774003814</v>
      </c>
    </row>
    <row r="15" spans="1:24" x14ac:dyDescent="0.15">
      <c r="A15" s="1">
        <v>10</v>
      </c>
      <c r="B15" s="17">
        <f t="shared" ca="1" si="17"/>
        <v>0.78390964967723553</v>
      </c>
      <c r="C15" s="17">
        <f t="shared" ca="1" si="18"/>
        <v>0.23041404064680315</v>
      </c>
      <c r="D15" s="18">
        <f t="shared" ca="1" si="0"/>
        <v>0.78546548252802306</v>
      </c>
      <c r="E15" s="18">
        <f t="shared" ca="1" si="1"/>
        <v>-0.73748398087682632</v>
      </c>
      <c r="F15" s="18">
        <f t="shared" ca="1" si="2"/>
        <v>-1.3939554624922579E-2</v>
      </c>
      <c r="G15" s="18">
        <f t="shared" ca="1" si="3"/>
        <v>7.0691893427522077</v>
      </c>
      <c r="H15" s="18">
        <f t="shared" ca="1" si="4"/>
        <v>-0.15333510087414837</v>
      </c>
      <c r="I15" s="21">
        <f t="shared" ca="1" si="5"/>
        <v>0.69734163018934503</v>
      </c>
      <c r="J15" s="21">
        <f t="shared" ca="1" si="6"/>
        <v>1.232107844855213</v>
      </c>
      <c r="K15" s="22">
        <f t="shared" ca="1" si="7"/>
        <v>449.69059523955923</v>
      </c>
      <c r="L15" s="21">
        <f t="shared" ca="1" si="8"/>
        <v>335.48479406106287</v>
      </c>
      <c r="M15" s="21">
        <f t="shared" ca="1" si="9"/>
        <v>406.76309523955922</v>
      </c>
      <c r="N15" s="21">
        <f t="shared" ca="1" si="10"/>
        <v>300.82437163345639</v>
      </c>
      <c r="O15" s="21" t="str">
        <f t="shared" ca="1" si="11"/>
        <v>否</v>
      </c>
      <c r="P15" s="21" t="str">
        <f t="shared" ca="1" si="12"/>
        <v>否</v>
      </c>
      <c r="Q15" s="21">
        <f t="shared" ca="1" si="13"/>
        <v>449.69059523955923</v>
      </c>
      <c r="R15" s="21">
        <f t="shared" ca="1" si="14"/>
        <v>335.48479406106287</v>
      </c>
      <c r="S15" s="21">
        <f t="shared" ca="1" si="15"/>
        <v>313.58797276517117</v>
      </c>
      <c r="T15" s="21">
        <f t="shared" ca="1" si="16"/>
        <v>413.3534465922711</v>
      </c>
      <c r="U15" s="21">
        <f t="shared" ca="1" si="19"/>
        <v>726.94141935744233</v>
      </c>
      <c r="V15" s="21">
        <f t="shared" ca="1" si="20"/>
        <v>106.41202723482883</v>
      </c>
      <c r="W15" s="21">
        <f t="shared" ca="1" si="21"/>
        <v>-77.353446592271098</v>
      </c>
      <c r="X15" s="21">
        <f t="shared" ca="1" si="22"/>
        <v>29.058580642557729</v>
      </c>
    </row>
    <row r="16" spans="1:24" x14ac:dyDescent="0.15">
      <c r="A16" s="1">
        <v>11</v>
      </c>
      <c r="B16" s="17">
        <f t="shared" ca="1" si="17"/>
        <v>0.41997184938071208</v>
      </c>
      <c r="C16" s="17">
        <f t="shared" ca="1" si="18"/>
        <v>0.47357982775639629</v>
      </c>
      <c r="D16" s="18">
        <f t="shared" ca="1" si="0"/>
        <v>-0.20196549566970978</v>
      </c>
      <c r="E16" s="18">
        <f t="shared" ca="1" si="1"/>
        <v>-6.6274034147372859E-2</v>
      </c>
      <c r="F16" s="18">
        <f t="shared" ca="1" si="2"/>
        <v>-0.18522486688824263</v>
      </c>
      <c r="G16" s="18">
        <f t="shared" ca="1" si="3"/>
        <v>-1.8176894610273879</v>
      </c>
      <c r="H16" s="18">
        <f t="shared" ca="1" si="4"/>
        <v>-2.037473535770669</v>
      </c>
      <c r="I16" s="21">
        <f t="shared" ca="1" si="5"/>
        <v>0.63946138854032863</v>
      </c>
      <c r="J16" s="21">
        <f t="shared" ca="1" si="6"/>
        <v>1.2088575765685898</v>
      </c>
      <c r="K16" s="22">
        <f t="shared" ca="1" si="7"/>
        <v>412.36570426368502</v>
      </c>
      <c r="L16" s="21">
        <f t="shared" ca="1" si="8"/>
        <v>329.15408891981053</v>
      </c>
      <c r="M16" s="21">
        <f t="shared" ca="1" si="9"/>
        <v>379.70750999352072</v>
      </c>
      <c r="N16" s="21">
        <f t="shared" ca="1" si="10"/>
        <v>306.11880063551564</v>
      </c>
      <c r="O16" s="21" t="str">
        <f t="shared" ca="1" si="11"/>
        <v>否</v>
      </c>
      <c r="P16" s="21" t="str">
        <f t="shared" ca="1" si="12"/>
        <v>否</v>
      </c>
      <c r="Q16" s="21">
        <f t="shared" ca="1" si="13"/>
        <v>412.36570426368502</v>
      </c>
      <c r="R16" s="21">
        <f t="shared" ca="1" si="14"/>
        <v>329.15408891981053</v>
      </c>
      <c r="S16" s="21">
        <f t="shared" ca="1" si="15"/>
        <v>263.69194583486654</v>
      </c>
      <c r="T16" s="21">
        <f t="shared" ca="1" si="16"/>
        <v>397.90041424924431</v>
      </c>
      <c r="U16" s="21">
        <f t="shared" ca="1" si="19"/>
        <v>661.59236008411085</v>
      </c>
      <c r="V16" s="21">
        <f t="shared" ca="1" si="20"/>
        <v>156.30805416513346</v>
      </c>
      <c r="W16" s="21">
        <f t="shared" ca="1" si="21"/>
        <v>-61.900414249244307</v>
      </c>
      <c r="X16" s="21">
        <f t="shared" ca="1" si="22"/>
        <v>94.407639915889149</v>
      </c>
    </row>
    <row r="17" spans="1:24" x14ac:dyDescent="0.15">
      <c r="A17" s="1">
        <v>12</v>
      </c>
      <c r="B17" s="17">
        <f t="shared" ref="B17:B26" ca="1" si="23">RAND()</f>
        <v>0.72331461324383406</v>
      </c>
      <c r="C17" s="17">
        <f t="shared" ref="C17:C26" ca="1" si="24">RAND()</f>
        <v>0.87017663492287356</v>
      </c>
      <c r="D17" s="18">
        <f t="shared" ca="1" si="0"/>
        <v>0.59271668465781913</v>
      </c>
      <c r="E17" s="18">
        <f t="shared" ca="1" si="1"/>
        <v>1.1272264972473183</v>
      </c>
      <c r="F17" s="18">
        <f t="shared" ca="1" si="2"/>
        <v>1.2317714554745891</v>
      </c>
      <c r="G17" s="18">
        <f t="shared" ca="1" si="3"/>
        <v>5.3344501619203726</v>
      </c>
      <c r="H17" s="18">
        <f t="shared" ca="1" si="4"/>
        <v>13.54948601022048</v>
      </c>
      <c r="I17" s="21">
        <f t="shared" ca="1" si="5"/>
        <v>0.68604327390458741</v>
      </c>
      <c r="J17" s="21">
        <f t="shared" ca="1" si="6"/>
        <v>1.4012006573661206</v>
      </c>
      <c r="K17" s="22">
        <f t="shared" ca="1" si="7"/>
        <v>442.40469068006558</v>
      </c>
      <c r="L17" s="21">
        <f t="shared" ca="1" si="8"/>
        <v>381.52627299434084</v>
      </c>
      <c r="M17" s="21">
        <f t="shared" ca="1" si="9"/>
        <v>399.47719068006558</v>
      </c>
      <c r="N17" s="21">
        <f t="shared" ca="1" si="10"/>
        <v>312.91977299434086</v>
      </c>
      <c r="O17" s="21" t="str">
        <f t="shared" ca="1" si="11"/>
        <v>否</v>
      </c>
      <c r="P17" s="21" t="str">
        <f t="shared" ca="1" si="12"/>
        <v>否</v>
      </c>
      <c r="Q17" s="21">
        <f t="shared" ca="1" si="13"/>
        <v>442.40469068006558</v>
      </c>
      <c r="R17" s="21">
        <f t="shared" ca="1" si="14"/>
        <v>381.52627299434084</v>
      </c>
      <c r="S17" s="21">
        <f t="shared" ca="1" si="15"/>
        <v>303.50876238489849</v>
      </c>
      <c r="T17" s="21">
        <f t="shared" ca="1" si="16"/>
        <v>534.59486452211638</v>
      </c>
      <c r="U17" s="21">
        <f t="shared" ca="1" si="19"/>
        <v>838.10362690701481</v>
      </c>
      <c r="V17" s="21">
        <f t="shared" ca="1" si="20"/>
        <v>116.49123761510151</v>
      </c>
      <c r="W17" s="21">
        <f t="shared" ca="1" si="21"/>
        <v>-198.59486452211638</v>
      </c>
      <c r="X17" s="21">
        <f t="shared" ca="1" si="22"/>
        <v>-82.103626907014871</v>
      </c>
    </row>
    <row r="18" spans="1:24" x14ac:dyDescent="0.15">
      <c r="A18" s="1">
        <v>13</v>
      </c>
      <c r="B18" s="17">
        <f t="shared" ca="1" si="23"/>
        <v>0.39054329359463436</v>
      </c>
      <c r="C18" s="17">
        <f t="shared" ca="1" si="24"/>
        <v>0.25045383058934556</v>
      </c>
      <c r="D18" s="18">
        <f t="shared" ca="1" si="0"/>
        <v>-0.27790330446479816</v>
      </c>
      <c r="E18" s="18">
        <f t="shared" ca="1" si="1"/>
        <v>-0.67306229347863011</v>
      </c>
      <c r="F18" s="18">
        <f t="shared" ca="1" si="2"/>
        <v>-0.68418202280414653</v>
      </c>
      <c r="G18" s="18">
        <f t="shared" ca="1" si="3"/>
        <v>-2.5011297401831833</v>
      </c>
      <c r="H18" s="18">
        <f t="shared" ca="1" si="4"/>
        <v>-7.5260022508456119</v>
      </c>
      <c r="I18" s="21">
        <f t="shared" ca="1" si="5"/>
        <v>0.63501014200218697</v>
      </c>
      <c r="J18" s="21">
        <f t="shared" ca="1" si="6"/>
        <v>1.1411291322245651</v>
      </c>
      <c r="K18" s="22">
        <f t="shared" ca="1" si="7"/>
        <v>409.49525509123066</v>
      </c>
      <c r="L18" s="21">
        <f t="shared" ca="1" si="8"/>
        <v>310.71263243715879</v>
      </c>
      <c r="M18" s="21">
        <f t="shared" ca="1" si="9"/>
        <v>379.06268409013717</v>
      </c>
      <c r="N18" s="21">
        <f t="shared" ca="1" si="10"/>
        <v>321.54156632487627</v>
      </c>
      <c r="O18" s="21" t="str">
        <f t="shared" ca="1" si="11"/>
        <v>否</v>
      </c>
      <c r="P18" s="21" t="str">
        <f t="shared" ca="1" si="12"/>
        <v>是</v>
      </c>
      <c r="Q18" s="21">
        <f t="shared" ca="1" si="13"/>
        <v>409.49525509123066</v>
      </c>
      <c r="R18" s="21">
        <f t="shared" ca="1" si="14"/>
        <v>321.54156632487627</v>
      </c>
      <c r="S18" s="21">
        <f t="shared" ca="1" si="15"/>
        <v>260.03364008470413</v>
      </c>
      <c r="T18" s="21">
        <f t="shared" ca="1" si="16"/>
        <v>366.92044855443351</v>
      </c>
      <c r="U18" s="21">
        <f t="shared" ca="1" si="19"/>
        <v>626.95408863913758</v>
      </c>
      <c r="V18" s="21">
        <f t="shared" ca="1" si="20"/>
        <v>159.96635991529587</v>
      </c>
      <c r="W18" s="21">
        <f t="shared" ca="1" si="21"/>
        <v>-30.920448554433506</v>
      </c>
      <c r="X18" s="21">
        <f t="shared" ca="1" si="22"/>
        <v>129.04591136086236</v>
      </c>
    </row>
    <row r="19" spans="1:24" x14ac:dyDescent="0.15">
      <c r="A19" s="1">
        <v>14</v>
      </c>
      <c r="B19" s="17">
        <f t="shared" ca="1" si="23"/>
        <v>0.90901274885067374</v>
      </c>
      <c r="C19" s="17">
        <f t="shared" ca="1" si="24"/>
        <v>0.84504970712964167</v>
      </c>
      <c r="D19" s="18">
        <f t="shared" ca="1" si="0"/>
        <v>1.3347001566360313</v>
      </c>
      <c r="E19" s="18">
        <f t="shared" ca="1" si="1"/>
        <v>1.015430656614978</v>
      </c>
      <c r="F19" s="18">
        <f t="shared" ca="1" si="2"/>
        <v>1.6501253459058205</v>
      </c>
      <c r="G19" s="18">
        <f t="shared" ca="1" si="3"/>
        <v>12.012301409724282</v>
      </c>
      <c r="H19" s="18">
        <f t="shared" ca="1" si="4"/>
        <v>18.151378804964025</v>
      </c>
      <c r="I19" s="21">
        <f t="shared" ca="1" si="5"/>
        <v>0.72953611908153426</v>
      </c>
      <c r="J19" s="21">
        <f t="shared" ca="1" si="6"/>
        <v>1.457988014453256</v>
      </c>
      <c r="K19" s="22">
        <f t="shared" ca="1" si="7"/>
        <v>470.451665920842</v>
      </c>
      <c r="L19" s="21">
        <f t="shared" ca="1" si="8"/>
        <v>396.98863278467917</v>
      </c>
      <c r="M19" s="21">
        <f t="shared" ca="1" si="9"/>
        <v>427.52416592084199</v>
      </c>
      <c r="N19" s="21">
        <f t="shared" ca="1" si="10"/>
        <v>328.38213278467919</v>
      </c>
      <c r="O19" s="21" t="str">
        <f t="shared" ca="1" si="11"/>
        <v>否</v>
      </c>
      <c r="P19" s="21" t="str">
        <f t="shared" ca="1" si="12"/>
        <v>否</v>
      </c>
      <c r="Q19" s="21">
        <f t="shared" ca="1" si="13"/>
        <v>470.451665920842</v>
      </c>
      <c r="R19" s="21">
        <f t="shared" ca="1" si="14"/>
        <v>396.98863278467917</v>
      </c>
      <c r="S19" s="21">
        <f t="shared" ca="1" si="15"/>
        <v>343.21148257133359</v>
      </c>
      <c r="T19" s="21">
        <f t="shared" ca="1" si="16"/>
        <v>578.80466847424714</v>
      </c>
      <c r="U19" s="21">
        <f t="shared" ca="1" si="19"/>
        <v>922.01615104558073</v>
      </c>
      <c r="V19" s="21">
        <f t="shared" ca="1" si="20"/>
        <v>76.78851742866641</v>
      </c>
      <c r="W19" s="21">
        <f t="shared" ca="1" si="21"/>
        <v>-242.80466847424714</v>
      </c>
      <c r="X19" s="21">
        <f t="shared" ca="1" si="22"/>
        <v>-166.01615104558073</v>
      </c>
    </row>
    <row r="20" spans="1:24" x14ac:dyDescent="0.15">
      <c r="A20" s="1">
        <v>15</v>
      </c>
      <c r="B20" s="17">
        <f t="shared" ca="1" si="23"/>
        <v>0.67767720781023955</v>
      </c>
      <c r="C20" s="17">
        <f t="shared" ca="1" si="24"/>
        <v>0.20905512041018337</v>
      </c>
      <c r="D20" s="18">
        <f t="shared" ca="1" si="0"/>
        <v>0.46121329461528671</v>
      </c>
      <c r="E20" s="18">
        <f t="shared" ca="1" si="1"/>
        <v>-0.80970413516538309</v>
      </c>
      <c r="F20" s="18">
        <f t="shared" ca="1" si="2"/>
        <v>-0.28609509163119445</v>
      </c>
      <c r="G20" s="18">
        <f t="shared" ca="1" si="3"/>
        <v>4.1509196515375804</v>
      </c>
      <c r="H20" s="18">
        <f t="shared" ca="1" si="4"/>
        <v>-3.147046007943139</v>
      </c>
      <c r="I20" s="21">
        <f t="shared" ca="1" si="5"/>
        <v>0.67833493969046421</v>
      </c>
      <c r="J20" s="21">
        <f t="shared" ca="1" si="6"/>
        <v>1.1951654522619817</v>
      </c>
      <c r="K20" s="22">
        <f t="shared" ca="1" si="7"/>
        <v>437.43386253645781</v>
      </c>
      <c r="L20" s="21">
        <f t="shared" ca="1" si="8"/>
        <v>325.42592541331106</v>
      </c>
      <c r="M20" s="21">
        <f t="shared" ca="1" si="9"/>
        <v>394.5063625364578</v>
      </c>
      <c r="N20" s="21">
        <f t="shared" ca="1" si="10"/>
        <v>309.23669928232027</v>
      </c>
      <c r="O20" s="21" t="str">
        <f t="shared" ca="1" si="11"/>
        <v>否</v>
      </c>
      <c r="P20" s="21" t="str">
        <f t="shared" ca="1" si="12"/>
        <v>否</v>
      </c>
      <c r="Q20" s="21">
        <f t="shared" ca="1" si="13"/>
        <v>437.43386253645781</v>
      </c>
      <c r="R20" s="21">
        <f t="shared" ca="1" si="14"/>
        <v>325.42592541331106</v>
      </c>
      <c r="S20" s="21">
        <f t="shared" ca="1" si="15"/>
        <v>296.7266727622349</v>
      </c>
      <c r="T20" s="21">
        <f t="shared" ca="1" si="16"/>
        <v>388.93782332437382</v>
      </c>
      <c r="U20" s="21">
        <f t="shared" ca="1" si="19"/>
        <v>685.66449608660878</v>
      </c>
      <c r="V20" s="21">
        <f t="shared" ca="1" si="20"/>
        <v>123.2733272377651</v>
      </c>
      <c r="W20" s="21">
        <f t="shared" ca="1" si="21"/>
        <v>-52.937823324373824</v>
      </c>
      <c r="X20" s="21">
        <f t="shared" ca="1" si="22"/>
        <v>70.335503913391278</v>
      </c>
    </row>
    <row r="21" spans="1:24" x14ac:dyDescent="0.15">
      <c r="A21" s="1">
        <v>16</v>
      </c>
      <c r="B21" s="17">
        <f t="shared" ca="1" si="23"/>
        <v>0.16088107955186881</v>
      </c>
      <c r="C21" s="17">
        <f t="shared" ca="1" si="24"/>
        <v>0.88744998354863902</v>
      </c>
      <c r="D21" s="18">
        <f t="shared" ca="1" si="0"/>
        <v>-0.99084318372492886</v>
      </c>
      <c r="E21" s="18">
        <f t="shared" ca="1" si="1"/>
        <v>1.2130779147789856</v>
      </c>
      <c r="F21" s="18">
        <f t="shared" ca="1" si="2"/>
        <v>0.22621124215951016</v>
      </c>
      <c r="G21" s="18">
        <f t="shared" ca="1" si="3"/>
        <v>-8.9175886535243603</v>
      </c>
      <c r="H21" s="18">
        <f t="shared" ca="1" si="4"/>
        <v>2.4883236637546116</v>
      </c>
      <c r="I21" s="21">
        <f t="shared" ca="1" si="5"/>
        <v>0.59321974509959574</v>
      </c>
      <c r="J21" s="21">
        <f t="shared" ca="1" si="6"/>
        <v>1.264705914010732</v>
      </c>
      <c r="K21" s="22">
        <f t="shared" ca="1" si="7"/>
        <v>382.54612765519761</v>
      </c>
      <c r="L21" s="21">
        <f t="shared" ca="1" si="8"/>
        <v>344.36076751021557</v>
      </c>
      <c r="M21" s="21">
        <f t="shared" ca="1" si="9"/>
        <v>373.00875510539976</v>
      </c>
      <c r="N21" s="21">
        <f t="shared" ca="1" si="10"/>
        <v>293.40131050484962</v>
      </c>
      <c r="O21" s="21" t="str">
        <f t="shared" ca="1" si="11"/>
        <v>否</v>
      </c>
      <c r="P21" s="21" t="str">
        <f t="shared" ca="1" si="12"/>
        <v>否</v>
      </c>
      <c r="Q21" s="21">
        <f t="shared" ca="1" si="13"/>
        <v>382.54612765519761</v>
      </c>
      <c r="R21" s="21">
        <f t="shared" ca="1" si="14"/>
        <v>344.36076751021557</v>
      </c>
      <c r="S21" s="21">
        <f t="shared" ca="1" si="15"/>
        <v>226.93391633645373</v>
      </c>
      <c r="T21" s="21">
        <f t="shared" ca="1" si="16"/>
        <v>435.51509922344434</v>
      </c>
      <c r="U21" s="21">
        <f t="shared" ca="1" si="19"/>
        <v>662.44901555989804</v>
      </c>
      <c r="V21" s="21">
        <f t="shared" ca="1" si="20"/>
        <v>193.06608366354627</v>
      </c>
      <c r="W21" s="21">
        <f t="shared" ca="1" si="21"/>
        <v>-99.515099223444338</v>
      </c>
      <c r="X21" s="21">
        <f t="shared" ca="1" si="22"/>
        <v>93.550984440101928</v>
      </c>
    </row>
    <row r="22" spans="1:24" x14ac:dyDescent="0.15">
      <c r="A22" s="1">
        <v>17</v>
      </c>
      <c r="B22" s="17">
        <f t="shared" ca="1" si="23"/>
        <v>5.6060637910567812E-2</v>
      </c>
      <c r="C22" s="17">
        <f t="shared" ca="1" si="24"/>
        <v>0.80475802304163313</v>
      </c>
      <c r="D22" s="18">
        <f t="shared" ca="1" si="0"/>
        <v>-1.5887303854148478</v>
      </c>
      <c r="E22" s="18">
        <f t="shared" ca="1" si="1"/>
        <v>0.85874004137705973</v>
      </c>
      <c r="F22" s="18">
        <f t="shared" ca="1" si="2"/>
        <v>-0.4387993837387173</v>
      </c>
      <c r="G22" s="18">
        <f t="shared" ca="1" si="3"/>
        <v>-14.298573468733631</v>
      </c>
      <c r="H22" s="18">
        <f t="shared" ca="1" si="4"/>
        <v>-4.8267932211258904</v>
      </c>
      <c r="I22" s="21">
        <f t="shared" ca="1" si="5"/>
        <v>0.55817339099813779</v>
      </c>
      <c r="J22" s="21">
        <f t="shared" ca="1" si="6"/>
        <v>1.1744373716513066</v>
      </c>
      <c r="K22" s="22">
        <f t="shared" ca="1" si="7"/>
        <v>359.9459914313187</v>
      </c>
      <c r="L22" s="21">
        <f t="shared" ca="1" si="8"/>
        <v>319.78197477701707</v>
      </c>
      <c r="M22" s="21">
        <f t="shared" ca="1" si="9"/>
        <v>367.93179593224983</v>
      </c>
      <c r="N22" s="21">
        <f t="shared" ca="1" si="10"/>
        <v>313.95678895136382</v>
      </c>
      <c r="O22" s="21" t="str">
        <f t="shared" ca="1" si="11"/>
        <v>是</v>
      </c>
      <c r="P22" s="21" t="str">
        <f t="shared" ca="1" si="12"/>
        <v>否</v>
      </c>
      <c r="Q22" s="21">
        <f t="shared" ca="1" si="13"/>
        <v>367.93179593224983</v>
      </c>
      <c r="R22" s="21">
        <f t="shared" ca="1" si="14"/>
        <v>319.78197477701707</v>
      </c>
      <c r="S22" s="21">
        <f t="shared" ca="1" si="15"/>
        <v>205.36973819153872</v>
      </c>
      <c r="T22" s="21">
        <f t="shared" ca="1" si="16"/>
        <v>375.56390195858432</v>
      </c>
      <c r="U22" s="21">
        <f t="shared" ca="1" si="19"/>
        <v>580.93364015012298</v>
      </c>
      <c r="V22" s="21">
        <f t="shared" ca="1" si="20"/>
        <v>214.63026180846128</v>
      </c>
      <c r="W22" s="21">
        <f t="shared" ca="1" si="21"/>
        <v>-39.563901958584324</v>
      </c>
      <c r="X22" s="21">
        <f t="shared" ca="1" si="22"/>
        <v>175.06635984987696</v>
      </c>
    </row>
    <row r="23" spans="1:24" x14ac:dyDescent="0.15">
      <c r="A23" s="1">
        <v>18</v>
      </c>
      <c r="B23" s="17">
        <f t="shared" ca="1" si="23"/>
        <v>0.30256539160701812</v>
      </c>
      <c r="C23" s="17">
        <f t="shared" ca="1" si="24"/>
        <v>0.46098292266182572</v>
      </c>
      <c r="D23" s="18">
        <f t="shared" ca="1" si="0"/>
        <v>-0.51703635143627591</v>
      </c>
      <c r="E23" s="18">
        <f t="shared" ca="1" si="1"/>
        <v>-9.7957746532884526E-2</v>
      </c>
      <c r="F23" s="18">
        <f t="shared" ca="1" si="2"/>
        <v>-0.42127449922290305</v>
      </c>
      <c r="G23" s="18">
        <f t="shared" ca="1" si="3"/>
        <v>-4.653327162926483</v>
      </c>
      <c r="H23" s="18">
        <f t="shared" ca="1" si="4"/>
        <v>-4.6340194914519337</v>
      </c>
      <c r="I23" s="21">
        <f t="shared" ca="1" si="5"/>
        <v>0.62099288018785981</v>
      </c>
      <c r="J23" s="21">
        <f t="shared" ca="1" si="6"/>
        <v>1.1768161994754831</v>
      </c>
      <c r="K23" s="22">
        <f t="shared" ca="1" si="7"/>
        <v>400.45602591570878</v>
      </c>
      <c r="L23" s="21">
        <f t="shared" ca="1" si="8"/>
        <v>320.42969450872152</v>
      </c>
      <c r="M23" s="21">
        <f t="shared" ca="1" si="9"/>
        <v>377.03208582177888</v>
      </c>
      <c r="N23" s="21">
        <f t="shared" ca="1" si="10"/>
        <v>313.41509477097998</v>
      </c>
      <c r="O23" s="21" t="str">
        <f t="shared" ca="1" si="11"/>
        <v>否</v>
      </c>
      <c r="P23" s="21" t="str">
        <f t="shared" ca="1" si="12"/>
        <v>否</v>
      </c>
      <c r="Q23" s="21">
        <f t="shared" ca="1" si="13"/>
        <v>400.45602591570878</v>
      </c>
      <c r="R23" s="21">
        <f t="shared" ca="1" si="14"/>
        <v>320.42969450872152</v>
      </c>
      <c r="S23" s="21">
        <f t="shared" ca="1" si="15"/>
        <v>248.68034092198022</v>
      </c>
      <c r="T23" s="21">
        <f t="shared" ca="1" si="16"/>
        <v>377.08685529084374</v>
      </c>
      <c r="U23" s="21">
        <f t="shared" ca="1" si="19"/>
        <v>625.76719621282393</v>
      </c>
      <c r="V23" s="21">
        <f t="shared" ca="1" si="20"/>
        <v>171.31965907801978</v>
      </c>
      <c r="W23" s="21">
        <f t="shared" ca="1" si="21"/>
        <v>-41.086855290843744</v>
      </c>
      <c r="X23" s="21">
        <f t="shared" ca="1" si="22"/>
        <v>130.23280378717604</v>
      </c>
    </row>
    <row r="24" spans="1:24" x14ac:dyDescent="0.15">
      <c r="A24" s="1">
        <v>19</v>
      </c>
      <c r="B24" s="17">
        <f t="shared" ca="1" si="23"/>
        <v>0.50496338044946076</v>
      </c>
      <c r="C24" s="17">
        <f t="shared" ca="1" si="24"/>
        <v>0.16376708724329392</v>
      </c>
      <c r="D24" s="18">
        <f t="shared" ca="1" si="0"/>
        <v>1.2441670750008158E-2</v>
      </c>
      <c r="E24" s="18">
        <f t="shared" ca="1" si="1"/>
        <v>-0.97909270764363387</v>
      </c>
      <c r="F24" s="18">
        <f t="shared" ca="1" si="2"/>
        <v>-0.71399382946389722</v>
      </c>
      <c r="G24" s="18">
        <f t="shared" ca="1" si="3"/>
        <v>0.11197503675007342</v>
      </c>
      <c r="H24" s="18">
        <f t="shared" ca="1" si="4"/>
        <v>-7.8539321241028697</v>
      </c>
      <c r="I24" s="21">
        <f t="shared" ca="1" si="5"/>
        <v>0.65202929341435323</v>
      </c>
      <c r="J24" s="21">
        <f t="shared" ca="1" si="6"/>
        <v>1.1370824775885706</v>
      </c>
      <c r="K24" s="22">
        <f t="shared" ca="1" si="7"/>
        <v>420.47029515435031</v>
      </c>
      <c r="L24" s="21">
        <f t="shared" ca="1" si="8"/>
        <v>309.61078806301441</v>
      </c>
      <c r="M24" s="21">
        <f t="shared" ca="1" si="9"/>
        <v>381.52814844717369</v>
      </c>
      <c r="N24" s="21">
        <f t="shared" ca="1" si="10"/>
        <v>322.46304926872915</v>
      </c>
      <c r="O24" s="21" t="str">
        <f t="shared" ca="1" si="11"/>
        <v>否</v>
      </c>
      <c r="P24" s="21" t="str">
        <f t="shared" ca="1" si="12"/>
        <v>是</v>
      </c>
      <c r="Q24" s="21">
        <f t="shared" ca="1" si="13"/>
        <v>420.47029515435031</v>
      </c>
      <c r="R24" s="21">
        <f t="shared" ca="1" si="14"/>
        <v>322.46304926872915</v>
      </c>
      <c r="S24" s="21">
        <f t="shared" ca="1" si="15"/>
        <v>274.15894945121556</v>
      </c>
      <c r="T24" s="21">
        <f t="shared" ca="1" si="16"/>
        <v>366.66708299325188</v>
      </c>
      <c r="U24" s="21">
        <f t="shared" ca="1" si="19"/>
        <v>640.8260324444675</v>
      </c>
      <c r="V24" s="21">
        <f t="shared" ca="1" si="20"/>
        <v>145.84105054878444</v>
      </c>
      <c r="W24" s="21">
        <f t="shared" ca="1" si="21"/>
        <v>-30.667082993251881</v>
      </c>
      <c r="X24" s="21">
        <f t="shared" ca="1" si="22"/>
        <v>115.17396755553256</v>
      </c>
    </row>
    <row r="25" spans="1:24" x14ac:dyDescent="0.15">
      <c r="A25" s="1">
        <v>20</v>
      </c>
      <c r="B25" s="17">
        <f t="shared" ca="1" si="23"/>
        <v>0.6593073137082851</v>
      </c>
      <c r="C25" s="17">
        <f t="shared" ca="1" si="24"/>
        <v>0.55594400616955508</v>
      </c>
      <c r="D25" s="18">
        <f t="shared" ca="1" si="0"/>
        <v>0.41057339892708622</v>
      </c>
      <c r="E25" s="18">
        <f t="shared" ca="1" si="1"/>
        <v>0.14069361721809054</v>
      </c>
      <c r="F25" s="18">
        <f t="shared" ca="1" si="2"/>
        <v>0.38094328929946941</v>
      </c>
      <c r="G25" s="18">
        <f t="shared" ca="1" si="3"/>
        <v>3.6951605903437761</v>
      </c>
      <c r="H25" s="18">
        <f t="shared" ca="1" si="4"/>
        <v>4.1903761822941634</v>
      </c>
      <c r="I25" s="21">
        <f t="shared" ca="1" si="5"/>
        <v>0.67536658092490909</v>
      </c>
      <c r="J25" s="21">
        <f t="shared" ca="1" si="6"/>
        <v>1.28570924208951</v>
      </c>
      <c r="K25" s="22">
        <f t="shared" ca="1" si="7"/>
        <v>435.51967447944389</v>
      </c>
      <c r="L25" s="21">
        <f t="shared" ca="1" si="8"/>
        <v>350.0796639725084</v>
      </c>
      <c r="M25" s="21">
        <f t="shared" ca="1" si="9"/>
        <v>392.59217447944388</v>
      </c>
      <c r="N25" s="21">
        <f t="shared" ca="1" si="10"/>
        <v>288.61854292775342</v>
      </c>
      <c r="O25" s="21" t="str">
        <f t="shared" ca="1" si="11"/>
        <v>否</v>
      </c>
      <c r="P25" s="21" t="str">
        <f t="shared" ca="1" si="12"/>
        <v>否</v>
      </c>
      <c r="Q25" s="21">
        <f t="shared" ca="1" si="13"/>
        <v>435.51967447944389</v>
      </c>
      <c r="R25" s="21">
        <f t="shared" ca="1" si="14"/>
        <v>350.0796639725084</v>
      </c>
      <c r="S25" s="21">
        <f t="shared" ca="1" si="15"/>
        <v>294.13543347871143</v>
      </c>
      <c r="T25" s="21">
        <f t="shared" ca="1" si="16"/>
        <v>450.1006594370441</v>
      </c>
      <c r="U25" s="21">
        <f t="shared" ca="1" si="19"/>
        <v>744.23609291575553</v>
      </c>
      <c r="V25" s="21">
        <f t="shared" ca="1" si="20"/>
        <v>125.86456652128857</v>
      </c>
      <c r="W25" s="21">
        <f t="shared" ca="1" si="21"/>
        <v>-114.1006594370441</v>
      </c>
      <c r="X25" s="21">
        <f t="shared" ca="1" si="22"/>
        <v>11.763907084244465</v>
      </c>
    </row>
    <row r="26" spans="1:24" x14ac:dyDescent="0.15">
      <c r="A26" s="1">
        <v>21</v>
      </c>
      <c r="B26" s="17">
        <f t="shared" ca="1" si="23"/>
        <v>0.1718473126303659</v>
      </c>
      <c r="C26" s="17">
        <f t="shared" ca="1" si="24"/>
        <v>0.58805689240250103</v>
      </c>
      <c r="D26" s="18">
        <f t="shared" ca="1" si="0"/>
        <v>-0.94689040982679129</v>
      </c>
      <c r="E26" s="18">
        <f t="shared" ca="1" si="1"/>
        <v>0.22254940830999656</v>
      </c>
      <c r="F26" s="18">
        <f t="shared" ca="1" si="2"/>
        <v>-0.47495012778851742</v>
      </c>
      <c r="G26" s="18">
        <f t="shared" ca="1" si="3"/>
        <v>-8.5220136884411222</v>
      </c>
      <c r="H26" s="18">
        <f t="shared" ca="1" si="4"/>
        <v>-5.2244514056736913</v>
      </c>
      <c r="I26" s="21">
        <f t="shared" ca="1" si="5"/>
        <v>0.59579612484718292</v>
      </c>
      <c r="J26" s="21">
        <f t="shared" ca="1" si="6"/>
        <v>1.1695302696539867</v>
      </c>
      <c r="K26" s="22">
        <f t="shared" ca="1" si="7"/>
        <v>384.20754250854725</v>
      </c>
      <c r="L26" s="21">
        <f t="shared" ca="1" si="8"/>
        <v>318.44584327693644</v>
      </c>
      <c r="M26" s="21">
        <f t="shared" ca="1" si="9"/>
        <v>373.38198008495579</v>
      </c>
      <c r="N26" s="21">
        <f t="shared" ca="1" si="10"/>
        <v>315.07420844994311</v>
      </c>
      <c r="O26" s="21" t="str">
        <f t="shared" ca="1" si="11"/>
        <v>否</v>
      </c>
      <c r="P26" s="21" t="str">
        <f t="shared" ca="1" si="12"/>
        <v>否</v>
      </c>
      <c r="Q26" s="21">
        <f t="shared" ca="1" si="13"/>
        <v>384.20754250854725</v>
      </c>
      <c r="R26" s="21">
        <f t="shared" ca="1" si="14"/>
        <v>318.44584327693644</v>
      </c>
      <c r="S26" s="21">
        <f t="shared" ca="1" si="15"/>
        <v>228.90936496365177</v>
      </c>
      <c r="T26" s="21">
        <f t="shared" ca="1" si="16"/>
        <v>372.43205295786663</v>
      </c>
      <c r="U26" s="21">
        <f t="shared" ca="1" si="19"/>
        <v>601.34141792151843</v>
      </c>
      <c r="V26" s="21">
        <f t="shared" ca="1" si="20"/>
        <v>191.09063503634823</v>
      </c>
      <c r="W26" s="21">
        <f t="shared" ca="1" si="21"/>
        <v>-36.432052957866631</v>
      </c>
      <c r="X26" s="21">
        <f t="shared" ca="1" si="22"/>
        <v>154.6585820784816</v>
      </c>
    </row>
    <row r="27" spans="1:24" x14ac:dyDescent="0.15">
      <c r="A27" s="1">
        <v>22</v>
      </c>
      <c r="B27" s="17">
        <f t="shared" ref="B27:B35" ca="1" si="25">RAND()</f>
        <v>0.79127032129993891</v>
      </c>
      <c r="C27" s="17">
        <f t="shared" ref="C27:C35" ca="1" si="26">RAND()</f>
        <v>0.18083853101481639</v>
      </c>
      <c r="D27" s="18">
        <f t="shared" ca="1" si="0"/>
        <v>0.81083687098314949</v>
      </c>
      <c r="E27" s="18">
        <f t="shared" ca="1" si="1"/>
        <v>-0.91217412615593685</v>
      </c>
      <c r="F27" s="18">
        <f t="shared" ca="1" si="2"/>
        <v>-0.12570335354100315</v>
      </c>
      <c r="G27" s="18">
        <f t="shared" ca="1" si="3"/>
        <v>7.2975318388483457</v>
      </c>
      <c r="H27" s="18">
        <f t="shared" ca="1" si="4"/>
        <v>-1.3827368889510345</v>
      </c>
      <c r="I27" s="21">
        <f t="shared" ca="1" si="5"/>
        <v>0.69882882486641917</v>
      </c>
      <c r="J27" s="21">
        <f t="shared" ca="1" si="6"/>
        <v>1.2169370267903443</v>
      </c>
      <c r="K27" s="22">
        <f t="shared" ca="1" si="7"/>
        <v>450.64963372316299</v>
      </c>
      <c r="L27" s="21">
        <f t="shared" ca="1" si="8"/>
        <v>331.35400405312458</v>
      </c>
      <c r="M27" s="21">
        <f t="shared" ca="1" si="9"/>
        <v>407.72213372316298</v>
      </c>
      <c r="N27" s="21">
        <f t="shared" ca="1" si="10"/>
        <v>304.27899065795242</v>
      </c>
      <c r="O27" s="21" t="str">
        <f t="shared" ca="1" si="11"/>
        <v>否</v>
      </c>
      <c r="P27" s="21" t="str">
        <f t="shared" ca="1" si="12"/>
        <v>否</v>
      </c>
      <c r="Q27" s="21">
        <f t="shared" ca="1" si="13"/>
        <v>450.64963372316299</v>
      </c>
      <c r="R27" s="21">
        <f t="shared" ca="1" si="14"/>
        <v>331.35400405312458</v>
      </c>
      <c r="S27" s="21">
        <f t="shared" ca="1" si="15"/>
        <v>314.9269539612402</v>
      </c>
      <c r="T27" s="21">
        <f t="shared" ca="1" si="16"/>
        <v>403.23695650748516</v>
      </c>
      <c r="U27" s="21">
        <f t="shared" ca="1" si="19"/>
        <v>718.16391046872536</v>
      </c>
      <c r="V27" s="21">
        <f t="shared" ca="1" si="20"/>
        <v>105.0730460387598</v>
      </c>
      <c r="W27" s="21">
        <f t="shared" ca="1" si="21"/>
        <v>-67.236956507485161</v>
      </c>
      <c r="X27" s="21">
        <f t="shared" ca="1" si="22"/>
        <v>37.836089531274638</v>
      </c>
    </row>
    <row r="28" spans="1:24" x14ac:dyDescent="0.15">
      <c r="A28" s="1">
        <v>23</v>
      </c>
      <c r="B28" s="17">
        <f t="shared" ca="1" si="25"/>
        <v>0.28010258046721714</v>
      </c>
      <c r="C28" s="17">
        <f t="shared" ca="1" si="26"/>
        <v>0.27294997946877553</v>
      </c>
      <c r="D28" s="18">
        <f t="shared" ca="1" si="0"/>
        <v>-0.5825368006556646</v>
      </c>
      <c r="E28" s="18">
        <f t="shared" ca="1" si="1"/>
        <v>-0.60391529572597036</v>
      </c>
      <c r="F28" s="18">
        <f t="shared" ca="1" si="2"/>
        <v>-0.83879175194142885</v>
      </c>
      <c r="G28" s="18">
        <f t="shared" ca="1" si="3"/>
        <v>-5.2428312059009814</v>
      </c>
      <c r="H28" s="18">
        <f t="shared" ca="1" si="4"/>
        <v>-9.2267092713557179</v>
      </c>
      <c r="I28" s="21">
        <f t="shared" ca="1" si="5"/>
        <v>0.61715344035596698</v>
      </c>
      <c r="J28" s="21">
        <f t="shared" ca="1" si="6"/>
        <v>1.1201424075914705</v>
      </c>
      <c r="K28" s="22">
        <f t="shared" ca="1" si="7"/>
        <v>397.98010893521592</v>
      </c>
      <c r="L28" s="21">
        <f t="shared" ca="1" si="8"/>
        <v>304.99825684824486</v>
      </c>
      <c r="M28" s="21">
        <f t="shared" ca="1" si="9"/>
        <v>376.47588875723244</v>
      </c>
      <c r="N28" s="21">
        <f t="shared" ca="1" si="10"/>
        <v>326.32055305250964</v>
      </c>
      <c r="O28" s="21" t="str">
        <f t="shared" ca="1" si="11"/>
        <v>否</v>
      </c>
      <c r="P28" s="21" t="str">
        <f t="shared" ca="1" si="12"/>
        <v>是</v>
      </c>
      <c r="Q28" s="21">
        <f t="shared" ca="1" si="13"/>
        <v>397.98010893521592</v>
      </c>
      <c r="R28" s="21">
        <f t="shared" ca="1" si="14"/>
        <v>326.32055305250964</v>
      </c>
      <c r="S28" s="21">
        <f t="shared" ca="1" si="15"/>
        <v>245.61479342261103</v>
      </c>
      <c r="T28" s="21">
        <f t="shared" ca="1" si="16"/>
        <v>365.52548994281835</v>
      </c>
      <c r="U28" s="21">
        <f t="shared" ca="1" si="19"/>
        <v>611.14028336542935</v>
      </c>
      <c r="V28" s="21">
        <f t="shared" ca="1" si="20"/>
        <v>174.38520657738897</v>
      </c>
      <c r="W28" s="21">
        <f t="shared" ca="1" si="21"/>
        <v>-29.525489942818353</v>
      </c>
      <c r="X28" s="21">
        <f t="shared" ca="1" si="22"/>
        <v>144.85971663457062</v>
      </c>
    </row>
    <row r="29" spans="1:24" x14ac:dyDescent="0.15">
      <c r="A29" s="1">
        <v>24</v>
      </c>
      <c r="B29" s="17">
        <f t="shared" ca="1" si="25"/>
        <v>0.76849027394138292</v>
      </c>
      <c r="C29" s="17">
        <f t="shared" ca="1" si="26"/>
        <v>0.70514055197233316</v>
      </c>
      <c r="D29" s="18">
        <f t="shared" ca="1" si="0"/>
        <v>0.73388397904452995</v>
      </c>
      <c r="E29" s="18">
        <f t="shared" ca="1" si="1"/>
        <v>0.53924343120740348</v>
      </c>
      <c r="F29" s="18">
        <f t="shared" ca="1" si="2"/>
        <v>0.89323504919839092</v>
      </c>
      <c r="G29" s="18">
        <f t="shared" ca="1" si="3"/>
        <v>6.6049558114007692</v>
      </c>
      <c r="H29" s="18">
        <f t="shared" ca="1" si="4"/>
        <v>9.8255855411822992</v>
      </c>
      <c r="I29" s="21">
        <f t="shared" ca="1" si="5"/>
        <v>0.69431807719965322</v>
      </c>
      <c r="J29" s="21">
        <f t="shared" ca="1" si="6"/>
        <v>1.3552477255781894</v>
      </c>
      <c r="K29" s="22">
        <f t="shared" ca="1" si="7"/>
        <v>447.74081440788325</v>
      </c>
      <c r="L29" s="21">
        <f t="shared" ca="1" si="8"/>
        <v>369.01396741837254</v>
      </c>
      <c r="M29" s="21">
        <f t="shared" ca="1" si="9"/>
        <v>404.81331440788324</v>
      </c>
      <c r="N29" s="21">
        <f t="shared" ca="1" si="10"/>
        <v>300.40746741837256</v>
      </c>
      <c r="O29" s="21" t="str">
        <f t="shared" ca="1" si="11"/>
        <v>否</v>
      </c>
      <c r="P29" s="21" t="str">
        <f t="shared" ca="1" si="12"/>
        <v>否</v>
      </c>
      <c r="Q29" s="21">
        <f t="shared" ca="1" si="13"/>
        <v>447.74081440788325</v>
      </c>
      <c r="R29" s="21">
        <f t="shared" ca="1" si="14"/>
        <v>369.01396741837254</v>
      </c>
      <c r="S29" s="21">
        <f t="shared" ca="1" si="15"/>
        <v>310.87454134348826</v>
      </c>
      <c r="T29" s="21">
        <f t="shared" ca="1" si="16"/>
        <v>500.1053400503335</v>
      </c>
      <c r="U29" s="21">
        <f t="shared" ca="1" si="19"/>
        <v>810.97988139382176</v>
      </c>
      <c r="V29" s="21">
        <f t="shared" ca="1" si="20"/>
        <v>109.12545865651174</v>
      </c>
      <c r="W29" s="21">
        <f t="shared" ca="1" si="21"/>
        <v>-164.1053400503335</v>
      </c>
      <c r="X29" s="21">
        <f t="shared" ca="1" si="22"/>
        <v>-54.979881393821756</v>
      </c>
    </row>
    <row r="30" spans="1:24" x14ac:dyDescent="0.15">
      <c r="A30" s="1">
        <v>25</v>
      </c>
      <c r="B30" s="17">
        <f t="shared" ca="1" si="25"/>
        <v>0.10617219710238301</v>
      </c>
      <c r="C30" s="17">
        <f t="shared" ca="1" si="26"/>
        <v>0.62321976040883831</v>
      </c>
      <c r="D30" s="18">
        <f t="shared" ca="1" si="0"/>
        <v>-1.2471448395353719</v>
      </c>
      <c r="E30" s="18">
        <f t="shared" ca="1" si="1"/>
        <v>0.313948071264747</v>
      </c>
      <c r="F30" s="18">
        <f t="shared" ca="1" si="2"/>
        <v>-0.61018631398288004</v>
      </c>
      <c r="G30" s="18">
        <f t="shared" ca="1" si="3"/>
        <v>-11.224303555818347</v>
      </c>
      <c r="H30" s="18">
        <f t="shared" ca="1" si="4"/>
        <v>-6.7120494538116802</v>
      </c>
      <c r="I30" s="21">
        <f t="shared" ca="1" si="5"/>
        <v>0.57819611094095513</v>
      </c>
      <c r="J30" s="21">
        <f t="shared" ca="1" si="6"/>
        <v>1.1511733097399639</v>
      </c>
      <c r="K30" s="22">
        <f t="shared" ca="1" si="7"/>
        <v>372.85792506556299</v>
      </c>
      <c r="L30" s="21">
        <f t="shared" ca="1" si="8"/>
        <v>313.44751383519281</v>
      </c>
      <c r="M30" s="21">
        <f t="shared" ca="1" si="9"/>
        <v>370.83236959508542</v>
      </c>
      <c r="N30" s="21">
        <f t="shared" ca="1" si="10"/>
        <v>319.25435896521088</v>
      </c>
      <c r="O30" s="21" t="str">
        <f t="shared" ca="1" si="11"/>
        <v>否</v>
      </c>
      <c r="P30" s="21" t="str">
        <f t="shared" ca="1" si="12"/>
        <v>是</v>
      </c>
      <c r="Q30" s="21">
        <f t="shared" ca="1" si="13"/>
        <v>372.85792506556299</v>
      </c>
      <c r="R30" s="21">
        <f t="shared" ca="1" si="14"/>
        <v>319.25435896521088</v>
      </c>
      <c r="S30" s="21">
        <f t="shared" ca="1" si="15"/>
        <v>215.58500220642259</v>
      </c>
      <c r="T30" s="21">
        <f t="shared" ca="1" si="16"/>
        <v>367.51709705889232</v>
      </c>
      <c r="U30" s="21">
        <f t="shared" ca="1" si="19"/>
        <v>583.10209926531491</v>
      </c>
      <c r="V30" s="21">
        <f t="shared" ca="1" si="20"/>
        <v>204.41499779357741</v>
      </c>
      <c r="W30" s="21">
        <f t="shared" ca="1" si="21"/>
        <v>-31.517097058892318</v>
      </c>
      <c r="X30" s="21">
        <f t="shared" ca="1" si="22"/>
        <v>172.89790073468509</v>
      </c>
    </row>
    <row r="31" spans="1:24" x14ac:dyDescent="0.15">
      <c r="A31" s="1">
        <v>26</v>
      </c>
      <c r="B31" s="17">
        <f t="shared" ca="1" si="25"/>
        <v>0.41087680355936818</v>
      </c>
      <c r="C31" s="17">
        <f t="shared" ca="1" si="26"/>
        <v>0.14081615954616011</v>
      </c>
      <c r="D31" s="18">
        <f t="shared" ca="1" si="0"/>
        <v>-0.22529009185099888</v>
      </c>
      <c r="E31" s="18">
        <f t="shared" ca="1" si="1"/>
        <v>-1.0766597078910771</v>
      </c>
      <c r="F31" s="18">
        <f t="shared" ca="1" si="2"/>
        <v>-0.94644943168637918</v>
      </c>
      <c r="G31" s="18">
        <f t="shared" ca="1" si="3"/>
        <v>-2.0276108266589898</v>
      </c>
      <c r="H31" s="18">
        <f t="shared" ca="1" si="4"/>
        <v>-10.410943748550171</v>
      </c>
      <c r="I31" s="21">
        <f t="shared" ca="1" si="5"/>
        <v>0.63809417068596996</v>
      </c>
      <c r="J31" s="21">
        <f t="shared" ca="1" si="6"/>
        <v>1.1055289541428908</v>
      </c>
      <c r="K31" s="22">
        <f t="shared" ca="1" si="7"/>
        <v>411.48403452803223</v>
      </c>
      <c r="L31" s="21">
        <f t="shared" ca="1" si="8"/>
        <v>301.01922900487142</v>
      </c>
      <c r="M31" s="21">
        <f t="shared" ca="1" si="9"/>
        <v>379.50944918504729</v>
      </c>
      <c r="N31" s="21">
        <f t="shared" ca="1" si="10"/>
        <v>329.64825193342608</v>
      </c>
      <c r="O31" s="21" t="str">
        <f t="shared" ca="1" si="11"/>
        <v>否</v>
      </c>
      <c r="P31" s="21" t="str">
        <f t="shared" ca="1" si="12"/>
        <v>是</v>
      </c>
      <c r="Q31" s="21">
        <f t="shared" ca="1" si="13"/>
        <v>411.48403452803223</v>
      </c>
      <c r="R31" s="21">
        <f t="shared" ca="1" si="14"/>
        <v>329.64825193342608</v>
      </c>
      <c r="S31" s="21">
        <f t="shared" ca="1" si="15"/>
        <v>262.56556376268173</v>
      </c>
      <c r="T31" s="21">
        <f t="shared" ca="1" si="16"/>
        <v>364.43568719499268</v>
      </c>
      <c r="U31" s="21">
        <f t="shared" ca="1" si="19"/>
        <v>627.00125095767442</v>
      </c>
      <c r="V31" s="21">
        <f t="shared" ca="1" si="20"/>
        <v>157.43443623731827</v>
      </c>
      <c r="W31" s="21">
        <f t="shared" ca="1" si="21"/>
        <v>-28.435687194992681</v>
      </c>
      <c r="X31" s="21">
        <f t="shared" ca="1" si="22"/>
        <v>128.99874904232558</v>
      </c>
    </row>
    <row r="32" spans="1:24" x14ac:dyDescent="0.15">
      <c r="A32" s="1">
        <v>27</v>
      </c>
      <c r="B32" s="17">
        <f t="shared" ca="1" si="25"/>
        <v>0.90075758453153409</v>
      </c>
      <c r="C32" s="17">
        <f t="shared" ca="1" si="26"/>
        <v>0.10968205996519909</v>
      </c>
      <c r="D32" s="18">
        <f t="shared" ca="1" si="0"/>
        <v>1.2858803258043865</v>
      </c>
      <c r="E32" s="18">
        <f t="shared" ca="1" si="1"/>
        <v>-1.2282207270922507</v>
      </c>
      <c r="F32" s="18">
        <f t="shared" ca="1" si="2"/>
        <v>-3.8233806634934253E-2</v>
      </c>
      <c r="G32" s="18">
        <f t="shared" ca="1" si="3"/>
        <v>11.572922932239479</v>
      </c>
      <c r="H32" s="18">
        <f t="shared" ca="1" si="4"/>
        <v>-0.42057187298427678</v>
      </c>
      <c r="I32" s="21">
        <f t="shared" ca="1" si="5"/>
        <v>0.7266744470576757</v>
      </c>
      <c r="J32" s="21">
        <f t="shared" ca="1" si="6"/>
        <v>1.2288101430873739</v>
      </c>
      <c r="K32" s="22">
        <f t="shared" ca="1" si="7"/>
        <v>468.60627631540581</v>
      </c>
      <c r="L32" s="21">
        <f t="shared" ca="1" si="8"/>
        <v>334.58687850677285</v>
      </c>
      <c r="M32" s="21">
        <f t="shared" ca="1" si="9"/>
        <v>425.6787763154058</v>
      </c>
      <c r="N32" s="21">
        <f t="shared" ca="1" si="10"/>
        <v>301.57530696308589</v>
      </c>
      <c r="O32" s="21" t="str">
        <f t="shared" ca="1" si="11"/>
        <v>否</v>
      </c>
      <c r="P32" s="21" t="str">
        <f t="shared" ca="1" si="12"/>
        <v>否</v>
      </c>
      <c r="Q32" s="21">
        <f t="shared" ca="1" si="13"/>
        <v>468.60627631540581</v>
      </c>
      <c r="R32" s="21">
        <f t="shared" ca="1" si="14"/>
        <v>334.58687850677285</v>
      </c>
      <c r="S32" s="21">
        <f t="shared" ca="1" si="15"/>
        <v>340.52420672925393</v>
      </c>
      <c r="T32" s="21">
        <f t="shared" ca="1" si="16"/>
        <v>411.14375005306533</v>
      </c>
      <c r="U32" s="21">
        <f t="shared" ca="1" si="19"/>
        <v>751.66795678231927</v>
      </c>
      <c r="V32" s="21">
        <f t="shared" ca="1" si="20"/>
        <v>79.475793270746067</v>
      </c>
      <c r="W32" s="21">
        <f t="shared" ca="1" si="21"/>
        <v>-75.143750053065332</v>
      </c>
      <c r="X32" s="21">
        <f t="shared" ca="1" si="22"/>
        <v>4.3320432176807344</v>
      </c>
    </row>
    <row r="33" spans="1:24" x14ac:dyDescent="0.15">
      <c r="A33" s="1">
        <v>28</v>
      </c>
      <c r="B33" s="17">
        <f t="shared" ca="1" si="25"/>
        <v>1.2422155284036562E-2</v>
      </c>
      <c r="C33" s="17">
        <f t="shared" ca="1" si="26"/>
        <v>0.19425435867058627</v>
      </c>
      <c r="D33" s="18">
        <f t="shared" ca="1" si="0"/>
        <v>-2.2438149427980134</v>
      </c>
      <c r="E33" s="18">
        <f t="shared" ca="1" si="1"/>
        <v>-0.86232496712981077</v>
      </c>
      <c r="F33" s="18">
        <f t="shared" ca="1" si="2"/>
        <v>-2.1508137345795122</v>
      </c>
      <c r="G33" s="18">
        <f t="shared" ca="1" si="3"/>
        <v>-20.194334485182122</v>
      </c>
      <c r="H33" s="18">
        <f t="shared" ca="1" si="4"/>
        <v>-23.658951080374635</v>
      </c>
      <c r="I33" s="21">
        <f t="shared" ca="1" si="5"/>
        <v>0.5197742994980088</v>
      </c>
      <c r="J33" s="21">
        <f t="shared" ca="1" si="6"/>
        <v>0.94204854366817703</v>
      </c>
      <c r="K33" s="22">
        <f t="shared" ca="1" si="7"/>
        <v>335.18379516223507</v>
      </c>
      <c r="L33" s="21">
        <f t="shared" ca="1" si="8"/>
        <v>256.50592436994128</v>
      </c>
      <c r="M33" s="21">
        <f t="shared" ca="1" si="9"/>
        <v>362.36914541323068</v>
      </c>
      <c r="N33" s="21">
        <f t="shared" ca="1" si="10"/>
        <v>366.87515253585281</v>
      </c>
      <c r="O33" s="21" t="str">
        <f t="shared" ca="1" si="11"/>
        <v>是</v>
      </c>
      <c r="P33" s="21" t="str">
        <f t="shared" ca="1" si="12"/>
        <v>是</v>
      </c>
      <c r="Q33" s="21">
        <f t="shared" ca="1" si="13"/>
        <v>362.36914541323068</v>
      </c>
      <c r="R33" s="21">
        <f t="shared" ca="1" si="14"/>
        <v>366.87515253585281</v>
      </c>
      <c r="S33" s="21">
        <f t="shared" ca="1" si="15"/>
        <v>188.35016871685406</v>
      </c>
      <c r="T33" s="21">
        <f t="shared" ca="1" si="16"/>
        <v>345.61420315444042</v>
      </c>
      <c r="U33" s="21">
        <f t="shared" ca="1" si="19"/>
        <v>533.96437187129447</v>
      </c>
      <c r="V33" s="21">
        <f t="shared" ca="1" si="20"/>
        <v>231.64983128314594</v>
      </c>
      <c r="W33" s="21">
        <f t="shared" ca="1" si="21"/>
        <v>-9.6142031544404176</v>
      </c>
      <c r="X33" s="21">
        <f t="shared" ca="1" si="22"/>
        <v>222.03562812870553</v>
      </c>
    </row>
    <row r="34" spans="1:24" x14ac:dyDescent="0.15">
      <c r="A34" s="1">
        <v>29</v>
      </c>
      <c r="B34" s="17">
        <f t="shared" ca="1" si="25"/>
        <v>0.80558045402961442</v>
      </c>
      <c r="C34" s="17">
        <f t="shared" ca="1" si="26"/>
        <v>0.91383293543304966</v>
      </c>
      <c r="D34" s="18">
        <f t="shared" ca="1" si="0"/>
        <v>0.86172458767746563</v>
      </c>
      <c r="E34" s="18">
        <f t="shared" ca="1" si="1"/>
        <v>1.3647420790278169</v>
      </c>
      <c r="F34" s="18">
        <f t="shared" ca="1" si="2"/>
        <v>1.5885949969668016</v>
      </c>
      <c r="G34" s="18">
        <f t="shared" ca="1" si="3"/>
        <v>7.7555212890971905</v>
      </c>
      <c r="H34" s="18">
        <f t="shared" ca="1" si="4"/>
        <v>17.474544966634816</v>
      </c>
      <c r="I34" s="21">
        <f t="shared" ca="1" si="5"/>
        <v>0.70181171015589006</v>
      </c>
      <c r="J34" s="21">
        <f t="shared" ca="1" si="6"/>
        <v>1.4496358848882736</v>
      </c>
      <c r="K34" s="22">
        <f t="shared" ca="1" si="7"/>
        <v>452.57318941420823</v>
      </c>
      <c r="L34" s="21">
        <f t="shared" ca="1" si="8"/>
        <v>394.714471087893</v>
      </c>
      <c r="M34" s="21">
        <f t="shared" ca="1" si="9"/>
        <v>409.64568941420822</v>
      </c>
      <c r="N34" s="21">
        <f t="shared" ca="1" si="10"/>
        <v>326.10797108789302</v>
      </c>
      <c r="O34" s="21" t="str">
        <f t="shared" ca="1" si="11"/>
        <v>否</v>
      </c>
      <c r="P34" s="21" t="str">
        <f t="shared" ca="1" si="12"/>
        <v>否</v>
      </c>
      <c r="Q34" s="21">
        <f t="shared" ca="1" si="13"/>
        <v>452.57318941420823</v>
      </c>
      <c r="R34" s="21">
        <f t="shared" ca="1" si="14"/>
        <v>394.714471087893</v>
      </c>
      <c r="S34" s="21">
        <f t="shared" ca="1" si="15"/>
        <v>317.62116403349103</v>
      </c>
      <c r="T34" s="21">
        <f t="shared" ca="1" si="16"/>
        <v>572.19226157370463</v>
      </c>
      <c r="U34" s="21">
        <f t="shared" ca="1" si="19"/>
        <v>889.81342560719565</v>
      </c>
      <c r="V34" s="21">
        <f t="shared" ca="1" si="20"/>
        <v>102.37883596650897</v>
      </c>
      <c r="W34" s="21">
        <f t="shared" ca="1" si="21"/>
        <v>-236.19226157370463</v>
      </c>
      <c r="X34" s="21">
        <f t="shared" ca="1" si="22"/>
        <v>-133.81342560719565</v>
      </c>
    </row>
    <row r="35" spans="1:24" x14ac:dyDescent="0.15">
      <c r="A35" s="1">
        <v>30</v>
      </c>
      <c r="B35" s="17">
        <f t="shared" ca="1" si="25"/>
        <v>0.66210086015948377</v>
      </c>
      <c r="C35" s="17">
        <f t="shared" ca="1" si="26"/>
        <v>0.23451156112545368</v>
      </c>
      <c r="D35" s="18">
        <f t="shared" ca="1" si="0"/>
        <v>0.41820357842522676</v>
      </c>
      <c r="E35" s="18">
        <f t="shared" ca="1" si="1"/>
        <v>-0.72406941199306185</v>
      </c>
      <c r="F35" s="18">
        <f t="shared" ca="1" si="2"/>
        <v>-0.25194383315612867</v>
      </c>
      <c r="G35" s="18">
        <f t="shared" ca="1" si="3"/>
        <v>3.763832205827041</v>
      </c>
      <c r="H35" s="18">
        <f t="shared" ca="1" si="4"/>
        <v>-2.7713821647174153</v>
      </c>
      <c r="I35" s="21">
        <f t="shared" ca="1" si="5"/>
        <v>0.67581383915655147</v>
      </c>
      <c r="J35" s="21">
        <f t="shared" ca="1" si="6"/>
        <v>1.199801144087387</v>
      </c>
      <c r="K35" s="22">
        <f t="shared" ca="1" si="7"/>
        <v>435.80809526447354</v>
      </c>
      <c r="L35" s="21">
        <f t="shared" ca="1" si="8"/>
        <v>326.68815592654948</v>
      </c>
      <c r="M35" s="21">
        <f t="shared" ca="1" si="9"/>
        <v>392.88059526447353</v>
      </c>
      <c r="N35" s="21">
        <f t="shared" ca="1" si="10"/>
        <v>308.181083882856</v>
      </c>
      <c r="O35" s="21" t="str">
        <f t="shared" ca="1" si="11"/>
        <v>否</v>
      </c>
      <c r="P35" s="21" t="str">
        <f t="shared" ca="1" si="12"/>
        <v>否</v>
      </c>
      <c r="Q35" s="21">
        <f t="shared" ca="1" si="13"/>
        <v>435.80809526447354</v>
      </c>
      <c r="R35" s="21">
        <f t="shared" ca="1" si="14"/>
        <v>326.68815592654948</v>
      </c>
      <c r="S35" s="21">
        <f t="shared" ca="1" si="15"/>
        <v>294.52514199618798</v>
      </c>
      <c r="T35" s="21">
        <f t="shared" ca="1" si="16"/>
        <v>391.96082324047273</v>
      </c>
      <c r="U35" s="21">
        <f t="shared" ca="1" si="19"/>
        <v>686.48596523666072</v>
      </c>
      <c r="V35" s="21">
        <f t="shared" ca="1" si="20"/>
        <v>125.47485800381202</v>
      </c>
      <c r="W35" s="21">
        <f t="shared" ca="1" si="21"/>
        <v>-55.960823240472735</v>
      </c>
      <c r="X35" s="21">
        <f t="shared" ca="1" si="22"/>
        <v>69.514034763339282</v>
      </c>
    </row>
    <row r="37" spans="1:24" x14ac:dyDescent="0.15">
      <c r="I37" s="23" t="s">
        <v>36</v>
      </c>
      <c r="J37" s="24"/>
      <c r="O37" s="23" t="s">
        <v>37</v>
      </c>
      <c r="X37" s="23" t="s">
        <v>38</v>
      </c>
    </row>
    <row r="38" spans="1:24" x14ac:dyDescent="0.15">
      <c r="J38" s="24"/>
      <c r="K38" s="23" t="s">
        <v>39</v>
      </c>
      <c r="U38" s="23" t="s">
        <v>63</v>
      </c>
    </row>
    <row r="39" spans="1:24" x14ac:dyDescent="0.15">
      <c r="M39" s="23" t="s">
        <v>40</v>
      </c>
    </row>
    <row r="40" spans="1:24" ht="15" thickBot="1" x14ac:dyDescent="0.2">
      <c r="M40" s="46"/>
    </row>
    <row r="41" spans="1:24" ht="28.5" x14ac:dyDescent="0.15">
      <c r="B41" s="2" t="s">
        <v>41</v>
      </c>
      <c r="C41" s="2" t="s">
        <v>42</v>
      </c>
      <c r="D41" s="2" t="s">
        <v>43</v>
      </c>
      <c r="F41" s="45" t="s">
        <v>64</v>
      </c>
      <c r="G41" s="44"/>
      <c r="I41" s="45" t="s">
        <v>66</v>
      </c>
      <c r="J41" s="44"/>
    </row>
    <row r="42" spans="1:24" x14ac:dyDescent="0.15">
      <c r="A42" s="1" t="s">
        <v>44</v>
      </c>
      <c r="B42" s="1">
        <v>0.66</v>
      </c>
      <c r="C42" s="1">
        <v>8.5855000000000001E-2</v>
      </c>
      <c r="D42" s="1">
        <v>500</v>
      </c>
      <c r="F42" s="31"/>
      <c r="G42" s="31"/>
    </row>
    <row r="43" spans="1:24" x14ac:dyDescent="0.15">
      <c r="A43" s="1" t="s">
        <v>45</v>
      </c>
      <c r="B43" s="1">
        <v>1.3</v>
      </c>
      <c r="C43" s="1">
        <v>0.137213</v>
      </c>
      <c r="D43" s="1">
        <v>500</v>
      </c>
      <c r="F43" s="31" t="s">
        <v>47</v>
      </c>
      <c r="G43" s="33">
        <v>748.54886816608848</v>
      </c>
      <c r="I43" s="24" t="str">
        <f>F43</f>
        <v>平均</v>
      </c>
      <c r="J43" s="33">
        <f>G43</f>
        <v>748.54886816608848</v>
      </c>
    </row>
    <row r="44" spans="1:24" x14ac:dyDescent="0.15">
      <c r="F44" s="31" t="s">
        <v>48</v>
      </c>
      <c r="G44" s="33">
        <v>19.806754712044249</v>
      </c>
      <c r="I44" s="24" t="str">
        <f>F44</f>
        <v>标准误差</v>
      </c>
      <c r="J44" s="33">
        <f>G44</f>
        <v>19.806754712044249</v>
      </c>
    </row>
    <row r="45" spans="1:24" ht="15" thickBot="1" x14ac:dyDescent="0.2">
      <c r="F45" s="31" t="s">
        <v>49</v>
      </c>
      <c r="G45" s="33">
        <v>728.27850942713349</v>
      </c>
      <c r="I45" s="32" t="s">
        <v>65</v>
      </c>
      <c r="J45" s="34">
        <f ca="1">COUNTIF(U6:U35,"&gt;=706")/30</f>
        <v>0.43333333333333335</v>
      </c>
    </row>
    <row r="46" spans="1:24" x14ac:dyDescent="0.15">
      <c r="F46" s="31" t="s">
        <v>50</v>
      </c>
      <c r="G46" s="33" t="e">
        <v>#N/A</v>
      </c>
    </row>
    <row r="47" spans="1:24" x14ac:dyDescent="0.15">
      <c r="F47" s="31" t="s">
        <v>51</v>
      </c>
      <c r="G47" s="33">
        <v>108.48606346758376</v>
      </c>
    </row>
    <row r="48" spans="1:24" x14ac:dyDescent="0.15">
      <c r="F48" s="31" t="s">
        <v>52</v>
      </c>
      <c r="G48" s="33">
        <v>11769.225966692613</v>
      </c>
    </row>
    <row r="49" spans="6:7" x14ac:dyDescent="0.15">
      <c r="F49" s="31" t="s">
        <v>53</v>
      </c>
      <c r="G49" s="33">
        <v>-0.77461808008955391</v>
      </c>
    </row>
    <row r="50" spans="6:7" x14ac:dyDescent="0.15">
      <c r="F50" s="31" t="s">
        <v>54</v>
      </c>
      <c r="G50" s="33">
        <v>0.24883767071810875</v>
      </c>
    </row>
    <row r="51" spans="6:7" x14ac:dyDescent="0.15">
      <c r="F51" s="31" t="s">
        <v>55</v>
      </c>
      <c r="G51" s="33">
        <v>417.91019796795297</v>
      </c>
    </row>
    <row r="52" spans="6:7" x14ac:dyDescent="0.15">
      <c r="F52" s="31" t="s">
        <v>56</v>
      </c>
      <c r="G52" s="33">
        <v>540.72284812584383</v>
      </c>
    </row>
    <row r="53" spans="6:7" x14ac:dyDescent="0.15">
      <c r="F53" s="31" t="s">
        <v>57</v>
      </c>
      <c r="G53" s="33">
        <v>958.63304609379679</v>
      </c>
    </row>
    <row r="54" spans="6:7" x14ac:dyDescent="0.15">
      <c r="F54" s="31" t="s">
        <v>58</v>
      </c>
      <c r="G54" s="33">
        <v>22456.466044982655</v>
      </c>
    </row>
    <row r="55" spans="6:7" x14ac:dyDescent="0.15">
      <c r="F55" s="31" t="s">
        <v>59</v>
      </c>
      <c r="G55" s="33">
        <v>30</v>
      </c>
    </row>
    <row r="56" spans="6:7" ht="15" thickBot="1" x14ac:dyDescent="0.2">
      <c r="F56" s="32" t="s">
        <v>60</v>
      </c>
      <c r="G56" s="34">
        <v>40.509361851524496</v>
      </c>
    </row>
  </sheetData>
  <mergeCells count="4">
    <mergeCell ref="E2:E3"/>
    <mergeCell ref="I2:I3"/>
    <mergeCell ref="F41:G41"/>
    <mergeCell ref="I41:J41"/>
  </mergeCells>
  <phoneticPr fontId="4" type="noConversion"/>
  <conditionalFormatting sqref="I6:I35">
    <cfRule type="cellIs" dxfId="36" priority="6" operator="lessThan">
      <formula>$F$2</formula>
    </cfRule>
  </conditionalFormatting>
  <conditionalFormatting sqref="J6:J35">
    <cfRule type="cellIs" dxfId="35" priority="5" operator="lessThan">
      <formula>$F$3</formula>
    </cfRule>
  </conditionalFormatting>
  <conditionalFormatting sqref="O6:O35">
    <cfRule type="cellIs" dxfId="34" priority="4" operator="equal">
      <formula>"是"</formula>
    </cfRule>
  </conditionalFormatting>
  <conditionalFormatting sqref="P6:P35">
    <cfRule type="cellIs" dxfId="33" priority="3" operator="equal">
      <formula>"是"</formula>
    </cfRule>
  </conditionalFormatting>
  <conditionalFormatting sqref="X6:X35">
    <cfRule type="cellIs" dxfId="32" priority="2" operator="greaterThan">
      <formula>50</formula>
    </cfRule>
  </conditionalFormatting>
  <conditionalFormatting sqref="U6:U35">
    <cfRule type="cellIs" dxfId="30" priority="1" operator="greaterThanOrEqual">
      <formula>$I$2</formula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065E-8363-4FED-B96B-C630F4B94365}">
  <dimension ref="A1:X56"/>
  <sheetViews>
    <sheetView workbookViewId="0">
      <selection activeCell="C16" sqref="C16"/>
    </sheetView>
  </sheetViews>
  <sheetFormatPr defaultColWidth="9" defaultRowHeight="14.25" x14ac:dyDescent="0.15"/>
  <cols>
    <col min="1" max="1" width="10.375" style="1" customWidth="1"/>
    <col min="2" max="5" width="12" style="1" customWidth="1"/>
    <col min="6" max="6" width="11.125" style="1" customWidth="1"/>
    <col min="7" max="10" width="9.875" style="1" customWidth="1"/>
    <col min="11" max="24" width="11.75" style="1" customWidth="1"/>
    <col min="25" max="16384" width="9" style="1"/>
  </cols>
  <sheetData>
    <row r="1" spans="1:24" ht="28.5" x14ac:dyDescent="0.15">
      <c r="A1" s="7"/>
      <c r="B1" s="8"/>
      <c r="C1" s="8" t="s">
        <v>4</v>
      </c>
      <c r="D1" s="9" t="s">
        <v>5</v>
      </c>
      <c r="E1" s="8" t="s">
        <v>6</v>
      </c>
      <c r="F1" s="8" t="s">
        <v>7</v>
      </c>
      <c r="G1" s="9" t="s">
        <v>8</v>
      </c>
      <c r="H1" s="9" t="s">
        <v>9</v>
      </c>
      <c r="I1" s="38" t="s">
        <v>61</v>
      </c>
    </row>
    <row r="2" spans="1:24" x14ac:dyDescent="0.15">
      <c r="A2" s="10" t="s">
        <v>10</v>
      </c>
      <c r="B2" s="11" t="s">
        <v>11</v>
      </c>
      <c r="C2" s="11">
        <v>0</v>
      </c>
      <c r="D2" s="11">
        <v>9</v>
      </c>
      <c r="E2" s="35">
        <v>0.67500000000000004</v>
      </c>
      <c r="F2" s="12">
        <v>0.65129999999999999</v>
      </c>
      <c r="G2" s="12">
        <v>420</v>
      </c>
      <c r="H2" s="39">
        <f>G2/F2</f>
        <v>644.86411791801015</v>
      </c>
      <c r="I2" s="40">
        <f>SUM(G2:G3)-50</f>
        <v>706</v>
      </c>
    </row>
    <row r="3" spans="1:24" x14ac:dyDescent="0.15">
      <c r="A3" s="13" t="s">
        <v>12</v>
      </c>
      <c r="B3" s="14" t="s">
        <v>13</v>
      </c>
      <c r="C3" s="14">
        <v>0</v>
      </c>
      <c r="D3" s="14">
        <v>11</v>
      </c>
      <c r="E3" s="36"/>
      <c r="F3" s="15">
        <v>1.234</v>
      </c>
      <c r="G3" s="15">
        <v>336</v>
      </c>
      <c r="H3" s="41">
        <f>G3/F3</f>
        <v>272.28525121555919</v>
      </c>
      <c r="I3" s="42"/>
    </row>
    <row r="4" spans="1:24" x14ac:dyDescent="0.15">
      <c r="U4" s="1" t="s">
        <v>62</v>
      </c>
    </row>
    <row r="5" spans="1:24" ht="42.75" x14ac:dyDescent="0.15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6" t="s">
        <v>11</v>
      </c>
      <c r="H5" s="16" t="s">
        <v>13</v>
      </c>
      <c r="I5" s="19" t="s">
        <v>20</v>
      </c>
      <c r="J5" s="19" t="s">
        <v>21</v>
      </c>
      <c r="K5" s="20" t="s">
        <v>22</v>
      </c>
      <c r="L5" s="20" t="s">
        <v>23</v>
      </c>
      <c r="M5" s="20" t="s">
        <v>24</v>
      </c>
      <c r="N5" s="20" t="s">
        <v>25</v>
      </c>
      <c r="O5" s="20" t="s">
        <v>26</v>
      </c>
      <c r="P5" s="20" t="s">
        <v>27</v>
      </c>
      <c r="Q5" s="30" t="s">
        <v>28</v>
      </c>
      <c r="R5" s="30" t="s">
        <v>29</v>
      </c>
      <c r="S5" s="30" t="s">
        <v>30</v>
      </c>
      <c r="T5" s="30" t="s">
        <v>31</v>
      </c>
      <c r="U5" s="43" t="s">
        <v>32</v>
      </c>
      <c r="V5" s="30" t="s">
        <v>33</v>
      </c>
      <c r="W5" s="30" t="s">
        <v>34</v>
      </c>
      <c r="X5" s="30" t="s">
        <v>35</v>
      </c>
    </row>
    <row r="6" spans="1:24" x14ac:dyDescent="0.15">
      <c r="A6" s="1">
        <v>1</v>
      </c>
      <c r="B6" s="17">
        <v>0.72673995293522176</v>
      </c>
      <c r="C6" s="17">
        <v>0.69649423273752009</v>
      </c>
      <c r="D6" s="18">
        <f t="shared" ref="D6:E35" si="0">NORMINV(B6,0,1)</f>
        <v>0.60298285622115833</v>
      </c>
      <c r="E6" s="18">
        <f t="shared" si="0"/>
        <v>0.5143439565971647</v>
      </c>
      <c r="F6" s="18">
        <f t="shared" ref="F6:F35" si="1">D6*$E$2+E6*SQRT(1-POWER($E$2,2))</f>
        <v>0.78650551750309483</v>
      </c>
      <c r="G6" s="18">
        <f t="shared" ref="G6:G35" si="2">$C$2+$D$2*D6</f>
        <v>5.4268457059904254</v>
      </c>
      <c r="H6" s="18">
        <f t="shared" ref="H6:H35" si="3">$C$3+$D$3*F6</f>
        <v>8.6515606925340425</v>
      </c>
      <c r="I6" s="21">
        <f t="shared" ref="I6:I35" si="4">$F$2*(1+G6/100)</f>
        <v>0.68664504608311572</v>
      </c>
      <c r="J6" s="21">
        <f t="shared" ref="J6:J35" si="5">$F$3*(1+H6/100)</f>
        <v>1.34076025894587</v>
      </c>
      <c r="K6" s="22">
        <f t="shared" ref="K6:K35" si="6">$H$2*I6</f>
        <v>442.79275196515982</v>
      </c>
      <c r="L6" s="21">
        <f t="shared" ref="L6:L35" si="7">$H$3*J6</f>
        <v>365.0692439269144</v>
      </c>
      <c r="M6" s="21">
        <f t="shared" ref="M6:M35" si="8">K6+$D$42*(MAX($B$42-I6,0)-$C$42)</f>
        <v>399.86525196515981</v>
      </c>
      <c r="N6" s="21">
        <f t="shared" ref="N6:N35" si="9">L6+$D$43*(MAX($B$43-J6,0)-$C$43)</f>
        <v>296.46274392691441</v>
      </c>
      <c r="O6" s="21" t="str">
        <f t="shared" ref="O6:P35" si="10">IF(K6&gt;M6,"否","是")</f>
        <v>否</v>
      </c>
      <c r="P6" s="21" t="str">
        <f t="shared" si="10"/>
        <v>否</v>
      </c>
      <c r="Q6" s="21">
        <f t="shared" ref="Q6:R35" si="11">IF(K6&gt;M6,K6,M6)</f>
        <v>442.79275196515982</v>
      </c>
      <c r="R6" s="21">
        <f t="shared" si="11"/>
        <v>365.0692439269144</v>
      </c>
      <c r="S6" s="21">
        <f t="shared" ref="S6:T35" si="12">Q6*I6</f>
        <v>304.04144957838679</v>
      </c>
      <c r="T6" s="21">
        <f t="shared" si="12"/>
        <v>489.47033402062272</v>
      </c>
      <c r="U6" s="21">
        <f>S6+T6</f>
        <v>793.5117835990095</v>
      </c>
      <c r="V6" s="21">
        <f>$G$2-S6</f>
        <v>115.95855042161321</v>
      </c>
      <c r="W6" s="21">
        <f>$G$3-T6</f>
        <v>-153.47033402062272</v>
      </c>
      <c r="X6" s="21">
        <f>V6+W6</f>
        <v>-37.511783599009505</v>
      </c>
    </row>
    <row r="7" spans="1:24" x14ac:dyDescent="0.15">
      <c r="A7" s="1">
        <v>2</v>
      </c>
      <c r="B7" s="17">
        <v>0.70182327814543932</v>
      </c>
      <c r="C7" s="17">
        <v>0.39341355627515584</v>
      </c>
      <c r="D7" s="18">
        <f t="shared" si="0"/>
        <v>0.52965169726170391</v>
      </c>
      <c r="E7" s="18">
        <f t="shared" si="0"/>
        <v>-0.27043305547194529</v>
      </c>
      <c r="F7" s="18">
        <f t="shared" si="1"/>
        <v>0.15798459304162346</v>
      </c>
      <c r="G7" s="18">
        <f t="shared" si="2"/>
        <v>4.7668652753553351</v>
      </c>
      <c r="H7" s="18">
        <f t="shared" si="3"/>
        <v>1.7378305234578582</v>
      </c>
      <c r="I7" s="21">
        <f t="shared" si="4"/>
        <v>0.68234659353838922</v>
      </c>
      <c r="J7" s="21">
        <f t="shared" si="5"/>
        <v>1.2554448286594699</v>
      </c>
      <c r="K7" s="22">
        <f t="shared" si="6"/>
        <v>440.02083415649236</v>
      </c>
      <c r="L7" s="21">
        <f t="shared" si="7"/>
        <v>341.83911055881845</v>
      </c>
      <c r="M7" s="21">
        <f t="shared" si="8"/>
        <v>397.09333415649235</v>
      </c>
      <c r="N7" s="21">
        <f t="shared" si="9"/>
        <v>295.51019622908348</v>
      </c>
      <c r="O7" s="21" t="str">
        <f t="shared" si="10"/>
        <v>否</v>
      </c>
      <c r="P7" s="21" t="str">
        <f t="shared" si="10"/>
        <v>否</v>
      </c>
      <c r="Q7" s="21">
        <f t="shared" si="11"/>
        <v>440.02083415649236</v>
      </c>
      <c r="R7" s="21">
        <f t="shared" si="11"/>
        <v>341.83911055881845</v>
      </c>
      <c r="S7" s="21">
        <f t="shared" si="12"/>
        <v>300.24671727260306</v>
      </c>
      <c r="T7" s="21">
        <f t="shared" si="12"/>
        <v>429.16014358462144</v>
      </c>
      <c r="U7" s="21">
        <f t="shared" ref="U7:U35" si="13">S7+T7</f>
        <v>729.4068608572245</v>
      </c>
      <c r="V7" s="21">
        <f t="shared" ref="V7:V35" si="14">$G$2-S7</f>
        <v>119.75328272739694</v>
      </c>
      <c r="W7" s="21">
        <f t="shared" ref="W7:W35" si="15">$G$3-T7</f>
        <v>-93.160143584621437</v>
      </c>
      <c r="X7" s="21">
        <f t="shared" ref="X7:X35" si="16">V7+W7</f>
        <v>26.593139142775499</v>
      </c>
    </row>
    <row r="8" spans="1:24" x14ac:dyDescent="0.15">
      <c r="A8" s="1">
        <v>3</v>
      </c>
      <c r="B8" s="17">
        <v>0.69225344917528875</v>
      </c>
      <c r="C8" s="17">
        <v>4.904593054500328E-2</v>
      </c>
      <c r="D8" s="18">
        <f t="shared" si="0"/>
        <v>0.50224797252251907</v>
      </c>
      <c r="E8" s="18">
        <f t="shared" si="0"/>
        <v>-1.6541754912103523</v>
      </c>
      <c r="F8" s="18">
        <f t="shared" si="1"/>
        <v>-0.88146262146444077</v>
      </c>
      <c r="G8" s="18">
        <f t="shared" si="2"/>
        <v>4.5202317527026716</v>
      </c>
      <c r="H8" s="18">
        <f t="shared" si="3"/>
        <v>-9.6960888361088493</v>
      </c>
      <c r="I8" s="21">
        <f t="shared" si="4"/>
        <v>0.68074026940535248</v>
      </c>
      <c r="J8" s="21">
        <f t="shared" si="5"/>
        <v>1.1143502637624167</v>
      </c>
      <c r="K8" s="22">
        <f t="shared" si="6"/>
        <v>438.98497336135119</v>
      </c>
      <c r="L8" s="21">
        <f t="shared" si="7"/>
        <v>303.42114151067426</v>
      </c>
      <c r="M8" s="21">
        <f t="shared" si="8"/>
        <v>396.05747336135119</v>
      </c>
      <c r="N8" s="21">
        <f t="shared" si="9"/>
        <v>327.63950962946592</v>
      </c>
      <c r="O8" s="21" t="str">
        <f t="shared" si="10"/>
        <v>否</v>
      </c>
      <c r="P8" s="21" t="str">
        <f t="shared" si="10"/>
        <v>是</v>
      </c>
      <c r="Q8" s="21">
        <f t="shared" si="11"/>
        <v>438.98497336135119</v>
      </c>
      <c r="R8" s="21">
        <f t="shared" si="11"/>
        <v>327.63950962946592</v>
      </c>
      <c r="S8" s="21">
        <f t="shared" si="12"/>
        <v>298.83474903090769</v>
      </c>
      <c r="T8" s="21">
        <f t="shared" si="12"/>
        <v>365.1051739745842</v>
      </c>
      <c r="U8" s="21">
        <f t="shared" si="13"/>
        <v>663.93992300549189</v>
      </c>
      <c r="V8" s="21">
        <f t="shared" si="14"/>
        <v>121.16525096909231</v>
      </c>
      <c r="W8" s="21">
        <f t="shared" si="15"/>
        <v>-29.105173974584204</v>
      </c>
      <c r="X8" s="21">
        <f t="shared" si="16"/>
        <v>92.060076994508108</v>
      </c>
    </row>
    <row r="9" spans="1:24" x14ac:dyDescent="0.15">
      <c r="A9" s="1">
        <v>4</v>
      </c>
      <c r="B9" s="17">
        <v>0.75325844550810772</v>
      </c>
      <c r="C9" s="17">
        <v>0.22104372686822116</v>
      </c>
      <c r="D9" s="18">
        <f t="shared" si="0"/>
        <v>0.68477944349154252</v>
      </c>
      <c r="E9" s="18">
        <f t="shared" si="0"/>
        <v>-0.76867300588046694</v>
      </c>
      <c r="F9" s="18">
        <f t="shared" si="1"/>
        <v>-0.10491444654652937</v>
      </c>
      <c r="G9" s="18">
        <f t="shared" si="2"/>
        <v>6.163014991423883</v>
      </c>
      <c r="H9" s="18">
        <f t="shared" si="3"/>
        <v>-1.154058912011823</v>
      </c>
      <c r="I9" s="21">
        <f t="shared" si="4"/>
        <v>0.69143971663914372</v>
      </c>
      <c r="J9" s="21">
        <f t="shared" si="5"/>
        <v>1.219758913025774</v>
      </c>
      <c r="K9" s="22">
        <f t="shared" si="6"/>
        <v>445.8846629639803</v>
      </c>
      <c r="L9" s="21">
        <f t="shared" si="7"/>
        <v>332.12236205564028</v>
      </c>
      <c r="M9" s="21">
        <f t="shared" si="8"/>
        <v>402.95716296398029</v>
      </c>
      <c r="N9" s="21">
        <f t="shared" si="9"/>
        <v>303.63640554275332</v>
      </c>
      <c r="O9" s="21" t="str">
        <f t="shared" si="10"/>
        <v>否</v>
      </c>
      <c r="P9" s="21" t="str">
        <f t="shared" si="10"/>
        <v>否</v>
      </c>
      <c r="Q9" s="21">
        <f t="shared" si="11"/>
        <v>445.8846629639803</v>
      </c>
      <c r="R9" s="21">
        <f t="shared" si="11"/>
        <v>332.12236205564028</v>
      </c>
      <c r="S9" s="21">
        <f t="shared" si="12"/>
        <v>308.30236501355466</v>
      </c>
      <c r="T9" s="21">
        <f t="shared" si="12"/>
        <v>405.10921133254033</v>
      </c>
      <c r="U9" s="21">
        <f t="shared" si="13"/>
        <v>713.41157634609499</v>
      </c>
      <c r="V9" s="21">
        <f t="shared" si="14"/>
        <v>111.69763498644534</v>
      </c>
      <c r="W9" s="21">
        <f t="shared" si="15"/>
        <v>-69.109211332540326</v>
      </c>
      <c r="X9" s="21">
        <f t="shared" si="16"/>
        <v>42.588423653905011</v>
      </c>
    </row>
    <row r="10" spans="1:24" x14ac:dyDescent="0.15">
      <c r="A10" s="1">
        <v>5</v>
      </c>
      <c r="B10" s="17">
        <v>0.94893527572079017</v>
      </c>
      <c r="C10" s="17">
        <v>0.23522748570432805</v>
      </c>
      <c r="D10" s="18">
        <f t="shared" si="0"/>
        <v>1.6346165856582162</v>
      </c>
      <c r="E10" s="18">
        <f t="shared" si="0"/>
        <v>-0.72173898053542229</v>
      </c>
      <c r="F10" s="18">
        <f t="shared" si="1"/>
        <v>0.57085438036986769</v>
      </c>
      <c r="G10" s="18">
        <f t="shared" si="2"/>
        <v>14.711549270923946</v>
      </c>
      <c r="H10" s="18">
        <f t="shared" si="3"/>
        <v>6.2793981840685449</v>
      </c>
      <c r="I10" s="21">
        <f t="shared" si="4"/>
        <v>0.74711632040152764</v>
      </c>
      <c r="J10" s="21">
        <f t="shared" si="5"/>
        <v>1.3114877735914059</v>
      </c>
      <c r="K10" s="22">
        <f t="shared" si="6"/>
        <v>481.78850693788058</v>
      </c>
      <c r="L10" s="21">
        <f t="shared" si="7"/>
        <v>357.09877789847036</v>
      </c>
      <c r="M10" s="21">
        <f t="shared" si="8"/>
        <v>438.86100693788057</v>
      </c>
      <c r="N10" s="21">
        <f t="shared" si="9"/>
        <v>288.49227789847038</v>
      </c>
      <c r="O10" s="21" t="str">
        <f t="shared" si="10"/>
        <v>否</v>
      </c>
      <c r="P10" s="21" t="str">
        <f t="shared" si="10"/>
        <v>否</v>
      </c>
      <c r="Q10" s="21">
        <f t="shared" si="11"/>
        <v>481.78850693788058</v>
      </c>
      <c r="R10" s="21">
        <f t="shared" si="11"/>
        <v>357.09877789847036</v>
      </c>
      <c r="S10" s="21">
        <f t="shared" si="12"/>
        <v>359.95205651517523</v>
      </c>
      <c r="T10" s="21">
        <f t="shared" si="12"/>
        <v>468.33068117827685</v>
      </c>
      <c r="U10" s="21">
        <f t="shared" si="13"/>
        <v>828.28273769345208</v>
      </c>
      <c r="V10" s="21">
        <f t="shared" si="14"/>
        <v>60.047943484824771</v>
      </c>
      <c r="W10" s="21">
        <f t="shared" si="15"/>
        <v>-132.33068117827685</v>
      </c>
      <c r="X10" s="21">
        <f t="shared" si="16"/>
        <v>-72.282737693452077</v>
      </c>
    </row>
    <row r="11" spans="1:24" x14ac:dyDescent="0.15">
      <c r="A11" s="1">
        <v>6</v>
      </c>
      <c r="B11" s="17">
        <v>9.8573432482870871E-2</v>
      </c>
      <c r="C11" s="17">
        <v>9.4072188142335644E-4</v>
      </c>
      <c r="D11" s="18">
        <f t="shared" si="0"/>
        <v>-1.2897229595847783</v>
      </c>
      <c r="E11" s="18">
        <f t="shared" si="0"/>
        <v>-3.108335462181901</v>
      </c>
      <c r="F11" s="18">
        <f t="shared" si="1"/>
        <v>-3.163948006812936</v>
      </c>
      <c r="G11" s="18">
        <f t="shared" si="2"/>
        <v>-11.607506636263006</v>
      </c>
      <c r="H11" s="18">
        <f t="shared" si="3"/>
        <v>-34.803428074942296</v>
      </c>
      <c r="I11" s="21">
        <f t="shared" si="4"/>
        <v>0.57570030927801896</v>
      </c>
      <c r="J11" s="21">
        <f t="shared" si="5"/>
        <v>0.80452569755521197</v>
      </c>
      <c r="K11" s="22">
        <f t="shared" si="6"/>
        <v>371.24847212769532</v>
      </c>
      <c r="L11" s="21">
        <f t="shared" si="7"/>
        <v>219.06048166819389</v>
      </c>
      <c r="M11" s="21">
        <f t="shared" si="8"/>
        <v>370.47081748868584</v>
      </c>
      <c r="N11" s="21">
        <f t="shared" si="9"/>
        <v>398.19113289058794</v>
      </c>
      <c r="O11" s="21" t="str">
        <f t="shared" si="10"/>
        <v>否</v>
      </c>
      <c r="P11" s="21" t="str">
        <f t="shared" si="10"/>
        <v>是</v>
      </c>
      <c r="Q11" s="21">
        <f t="shared" si="11"/>
        <v>371.24847212769532</v>
      </c>
      <c r="R11" s="21">
        <f t="shared" si="11"/>
        <v>398.19113289058794</v>
      </c>
      <c r="S11" s="21">
        <f t="shared" si="12"/>
        <v>213.7278602229062</v>
      </c>
      <c r="T11" s="21">
        <f t="shared" si="12"/>
        <v>320.35499894910038</v>
      </c>
      <c r="U11" s="21">
        <f t="shared" si="13"/>
        <v>534.08285917200658</v>
      </c>
      <c r="V11" s="21">
        <f t="shared" si="14"/>
        <v>206.2721397770938</v>
      </c>
      <c r="W11" s="21">
        <f t="shared" si="15"/>
        <v>15.645001050899623</v>
      </c>
      <c r="X11" s="21">
        <f t="shared" si="16"/>
        <v>221.91714082799342</v>
      </c>
    </row>
    <row r="12" spans="1:24" x14ac:dyDescent="0.15">
      <c r="A12" s="1">
        <v>7</v>
      </c>
      <c r="B12" s="17">
        <v>0.87517511299565565</v>
      </c>
      <c r="C12" s="17">
        <v>9.5007798485006512E-2</v>
      </c>
      <c r="D12" s="18">
        <f t="shared" si="0"/>
        <v>1.1512004648939882</v>
      </c>
      <c r="E12" s="18">
        <f t="shared" si="0"/>
        <v>-1.3105329737213531</v>
      </c>
      <c r="F12" s="18">
        <f t="shared" si="1"/>
        <v>-0.18987414755779797</v>
      </c>
      <c r="G12" s="18">
        <f t="shared" si="2"/>
        <v>10.360804184045893</v>
      </c>
      <c r="H12" s="18">
        <f t="shared" si="3"/>
        <v>-2.0886156231357775</v>
      </c>
      <c r="I12" s="21">
        <f t="shared" si="4"/>
        <v>0.71877991765069094</v>
      </c>
      <c r="J12" s="21">
        <f t="shared" si="5"/>
        <v>1.2082264832105045</v>
      </c>
      <c r="K12" s="22">
        <f t="shared" si="6"/>
        <v>463.5153775729928</v>
      </c>
      <c r="L12" s="21">
        <f t="shared" si="7"/>
        <v>328.98225150626382</v>
      </c>
      <c r="M12" s="21">
        <f t="shared" si="8"/>
        <v>420.5878775729928</v>
      </c>
      <c r="N12" s="21">
        <f t="shared" si="9"/>
        <v>306.26250990101158</v>
      </c>
      <c r="O12" s="21" t="str">
        <f t="shared" si="10"/>
        <v>否</v>
      </c>
      <c r="P12" s="21" t="str">
        <f t="shared" si="10"/>
        <v>否</v>
      </c>
      <c r="Q12" s="21">
        <f t="shared" si="11"/>
        <v>463.5153775729928</v>
      </c>
      <c r="R12" s="21">
        <f t="shared" si="11"/>
        <v>328.98225150626382</v>
      </c>
      <c r="S12" s="21">
        <f t="shared" si="12"/>
        <v>333.1655449217447</v>
      </c>
      <c r="T12" s="21">
        <f t="shared" si="12"/>
        <v>397.48506877608685</v>
      </c>
      <c r="U12" s="21">
        <f t="shared" si="13"/>
        <v>730.65061369783155</v>
      </c>
      <c r="V12" s="21">
        <f t="shared" si="14"/>
        <v>86.834455078255303</v>
      </c>
      <c r="W12" s="21">
        <f t="shared" si="15"/>
        <v>-61.485068776086848</v>
      </c>
      <c r="X12" s="21">
        <f t="shared" si="16"/>
        <v>25.349386302168455</v>
      </c>
    </row>
    <row r="13" spans="1:24" x14ac:dyDescent="0.15">
      <c r="A13" s="1">
        <v>8</v>
      </c>
      <c r="B13" s="17">
        <v>0.66851663734437938</v>
      </c>
      <c r="C13" s="17">
        <v>0.50763190093733135</v>
      </c>
      <c r="D13" s="18">
        <f t="shared" si="0"/>
        <v>0.43582083592875542</v>
      </c>
      <c r="E13" s="18">
        <f t="shared" si="0"/>
        <v>1.9131505682737821E-2</v>
      </c>
      <c r="F13" s="18">
        <f t="shared" si="1"/>
        <v>0.30829462831119386</v>
      </c>
      <c r="G13" s="18">
        <f t="shared" si="2"/>
        <v>3.9223875233587986</v>
      </c>
      <c r="H13" s="18">
        <f t="shared" si="3"/>
        <v>3.3912409114231323</v>
      </c>
      <c r="I13" s="21">
        <f t="shared" si="4"/>
        <v>0.67684650993963591</v>
      </c>
      <c r="J13" s="21">
        <f t="shared" si="5"/>
        <v>1.2758479128469615</v>
      </c>
      <c r="K13" s="22">
        <f t="shared" si="6"/>
        <v>436.474027598107</v>
      </c>
      <c r="L13" s="21">
        <f t="shared" si="7"/>
        <v>347.39456946238175</v>
      </c>
      <c r="M13" s="21">
        <f t="shared" si="8"/>
        <v>393.54652759810699</v>
      </c>
      <c r="N13" s="21">
        <f t="shared" si="9"/>
        <v>290.864113038901</v>
      </c>
      <c r="O13" s="21" t="str">
        <f t="shared" si="10"/>
        <v>否</v>
      </c>
      <c r="P13" s="21" t="str">
        <f t="shared" si="10"/>
        <v>否</v>
      </c>
      <c r="Q13" s="21">
        <f t="shared" si="11"/>
        <v>436.474027598107</v>
      </c>
      <c r="R13" s="21">
        <f t="shared" si="11"/>
        <v>347.39456946238175</v>
      </c>
      <c r="S13" s="21">
        <f t="shared" si="12"/>
        <v>295.42592225907504</v>
      </c>
      <c r="T13" s="21">
        <f t="shared" si="12"/>
        <v>443.22263638294856</v>
      </c>
      <c r="U13" s="21">
        <f t="shared" si="13"/>
        <v>738.64855864202354</v>
      </c>
      <c r="V13" s="21">
        <f t="shared" si="14"/>
        <v>124.57407774092496</v>
      </c>
      <c r="W13" s="21">
        <f t="shared" si="15"/>
        <v>-107.22263638294856</v>
      </c>
      <c r="X13" s="21">
        <f t="shared" si="16"/>
        <v>17.351441357976398</v>
      </c>
    </row>
    <row r="14" spans="1:24" x14ac:dyDescent="0.15">
      <c r="A14" s="1">
        <v>9</v>
      </c>
      <c r="B14" s="17">
        <v>0.87465130597504503</v>
      </c>
      <c r="C14" s="17">
        <v>0.3300540742438427</v>
      </c>
      <c r="D14" s="18">
        <f t="shared" si="0"/>
        <v>1.1486571339315785</v>
      </c>
      <c r="E14" s="18">
        <f t="shared" si="0"/>
        <v>-0.43976385555402847</v>
      </c>
      <c r="F14" s="18">
        <f t="shared" si="1"/>
        <v>0.4508779965682404</v>
      </c>
      <c r="G14" s="18">
        <f t="shared" si="2"/>
        <v>10.337914205384207</v>
      </c>
      <c r="H14" s="18">
        <f t="shared" si="3"/>
        <v>4.9596579622506445</v>
      </c>
      <c r="I14" s="21">
        <f t="shared" si="4"/>
        <v>0.71863083521966742</v>
      </c>
      <c r="J14" s="21">
        <f t="shared" si="5"/>
        <v>1.2952021792541728</v>
      </c>
      <c r="K14" s="22">
        <f t="shared" si="6"/>
        <v>463.41923966261373</v>
      </c>
      <c r="L14" s="21">
        <f t="shared" si="7"/>
        <v>352.66445075316216</v>
      </c>
      <c r="M14" s="21">
        <f t="shared" si="8"/>
        <v>420.49173966261372</v>
      </c>
      <c r="N14" s="21">
        <f t="shared" si="9"/>
        <v>286.45686112607575</v>
      </c>
      <c r="O14" s="21" t="str">
        <f t="shared" si="10"/>
        <v>否</v>
      </c>
      <c r="P14" s="21" t="str">
        <f t="shared" si="10"/>
        <v>否</v>
      </c>
      <c r="Q14" s="21">
        <f t="shared" si="11"/>
        <v>463.41923966261373</v>
      </c>
      <c r="R14" s="21">
        <f t="shared" si="11"/>
        <v>352.66445075316216</v>
      </c>
      <c r="S14" s="21">
        <f t="shared" si="12"/>
        <v>333.02735525560735</v>
      </c>
      <c r="T14" s="21">
        <f t="shared" si="12"/>
        <v>456.77176516097154</v>
      </c>
      <c r="U14" s="21">
        <f t="shared" si="13"/>
        <v>789.79912041657894</v>
      </c>
      <c r="V14" s="21">
        <f t="shared" si="14"/>
        <v>86.972644744392653</v>
      </c>
      <c r="W14" s="21">
        <f t="shared" si="15"/>
        <v>-120.77176516097154</v>
      </c>
      <c r="X14" s="21">
        <f t="shared" si="16"/>
        <v>-33.799120416578887</v>
      </c>
    </row>
    <row r="15" spans="1:24" x14ac:dyDescent="0.15">
      <c r="A15" s="1">
        <v>10</v>
      </c>
      <c r="B15" s="17">
        <v>0.79375067825958945</v>
      </c>
      <c r="C15" s="17">
        <v>4.5053021129984216E-2</v>
      </c>
      <c r="D15" s="18">
        <f t="shared" si="0"/>
        <v>0.81950448615420046</v>
      </c>
      <c r="E15" s="18">
        <f t="shared" si="0"/>
        <v>-1.6948386027487883</v>
      </c>
      <c r="F15" s="18">
        <f t="shared" si="1"/>
        <v>-0.69731643933861454</v>
      </c>
      <c r="G15" s="18">
        <f t="shared" si="2"/>
        <v>7.3755403753878044</v>
      </c>
      <c r="H15" s="18">
        <f t="shared" si="3"/>
        <v>-7.6704808327247598</v>
      </c>
      <c r="I15" s="21">
        <f t="shared" si="4"/>
        <v>0.69933689446490077</v>
      </c>
      <c r="J15" s="21">
        <f t="shared" si="5"/>
        <v>1.1393462665241765</v>
      </c>
      <c r="K15" s="22">
        <f t="shared" si="6"/>
        <v>450.97726957662877</v>
      </c>
      <c r="L15" s="21">
        <f t="shared" si="7"/>
        <v>310.22718440204483</v>
      </c>
      <c r="M15" s="21">
        <f t="shared" si="8"/>
        <v>408.04976957662876</v>
      </c>
      <c r="N15" s="21">
        <f t="shared" si="9"/>
        <v>321.9475511399566</v>
      </c>
      <c r="O15" s="21" t="str">
        <f t="shared" si="10"/>
        <v>否</v>
      </c>
      <c r="P15" s="21" t="str">
        <f t="shared" si="10"/>
        <v>是</v>
      </c>
      <c r="Q15" s="21">
        <f t="shared" si="11"/>
        <v>450.97726957662877</v>
      </c>
      <c r="R15" s="21">
        <f t="shared" si="11"/>
        <v>321.9475511399566</v>
      </c>
      <c r="S15" s="21">
        <f t="shared" si="12"/>
        <v>315.38504317997996</v>
      </c>
      <c r="T15" s="21">
        <f t="shared" si="12"/>
        <v>366.80974040791091</v>
      </c>
      <c r="U15" s="21">
        <f t="shared" si="13"/>
        <v>682.19478358789092</v>
      </c>
      <c r="V15" s="21">
        <f t="shared" si="14"/>
        <v>104.61495682002004</v>
      </c>
      <c r="W15" s="21">
        <f t="shared" si="15"/>
        <v>-30.809740407910908</v>
      </c>
      <c r="X15" s="21">
        <f t="shared" si="16"/>
        <v>73.805216412109132</v>
      </c>
    </row>
    <row r="16" spans="1:24" x14ac:dyDescent="0.15">
      <c r="A16" s="1">
        <v>11</v>
      </c>
      <c r="B16" s="17">
        <v>0.75733368046463956</v>
      </c>
      <c r="C16" s="17">
        <v>0.35140383232073535</v>
      </c>
      <c r="D16" s="18">
        <f t="shared" si="0"/>
        <v>0.69775146128496646</v>
      </c>
      <c r="E16" s="18">
        <f t="shared" si="0"/>
        <v>-0.3815331678858262</v>
      </c>
      <c r="F16" s="18">
        <f t="shared" si="1"/>
        <v>0.18948030121683046</v>
      </c>
      <c r="G16" s="18">
        <f t="shared" si="2"/>
        <v>6.2797631515646977</v>
      </c>
      <c r="H16" s="18">
        <f t="shared" si="3"/>
        <v>2.0842833133851348</v>
      </c>
      <c r="I16" s="21">
        <f t="shared" si="4"/>
        <v>0.69220009740614075</v>
      </c>
      <c r="J16" s="21">
        <f t="shared" si="5"/>
        <v>1.2597200560871724</v>
      </c>
      <c r="K16" s="22">
        <f t="shared" si="6"/>
        <v>446.37500523657167</v>
      </c>
      <c r="L16" s="21">
        <f t="shared" si="7"/>
        <v>343.00319193297406</v>
      </c>
      <c r="M16" s="21">
        <f t="shared" si="8"/>
        <v>403.44750523657166</v>
      </c>
      <c r="N16" s="21">
        <f t="shared" si="9"/>
        <v>294.53666388938785</v>
      </c>
      <c r="O16" s="21" t="str">
        <f t="shared" si="10"/>
        <v>否</v>
      </c>
      <c r="P16" s="21" t="str">
        <f t="shared" si="10"/>
        <v>否</v>
      </c>
      <c r="Q16" s="21">
        <f t="shared" si="11"/>
        <v>446.37500523657167</v>
      </c>
      <c r="R16" s="21">
        <f t="shared" si="11"/>
        <v>343.00319193297406</v>
      </c>
      <c r="S16" s="21">
        <f t="shared" si="12"/>
        <v>308.98082210442152</v>
      </c>
      <c r="T16" s="21">
        <f t="shared" si="12"/>
        <v>432.08800017988523</v>
      </c>
      <c r="U16" s="21">
        <f t="shared" si="13"/>
        <v>741.06882228430675</v>
      </c>
      <c r="V16" s="21">
        <f t="shared" si="14"/>
        <v>111.01917789557848</v>
      </c>
      <c r="W16" s="21">
        <f t="shared" si="15"/>
        <v>-96.088000179885228</v>
      </c>
      <c r="X16" s="21">
        <f t="shared" si="16"/>
        <v>14.931177715693252</v>
      </c>
    </row>
    <row r="17" spans="1:24" x14ac:dyDescent="0.15">
      <c r="A17" s="1">
        <v>12</v>
      </c>
      <c r="B17" s="17">
        <v>0.18372402303658109</v>
      </c>
      <c r="C17" s="17">
        <v>7.1734446148606912E-3</v>
      </c>
      <c r="D17" s="18">
        <f t="shared" si="0"/>
        <v>-0.90126385656231534</v>
      </c>
      <c r="E17" s="18">
        <f t="shared" si="0"/>
        <v>-2.4484586610468568</v>
      </c>
      <c r="F17" s="18">
        <f t="shared" si="1"/>
        <v>-2.414869309988096</v>
      </c>
      <c r="G17" s="18">
        <f t="shared" si="2"/>
        <v>-8.1113747090608381</v>
      </c>
      <c r="H17" s="18">
        <f t="shared" si="3"/>
        <v>-26.563562409869057</v>
      </c>
      <c r="I17" s="21">
        <f t="shared" si="4"/>
        <v>0.59847061651988676</v>
      </c>
      <c r="J17" s="21">
        <f t="shared" si="5"/>
        <v>0.90620563986221581</v>
      </c>
      <c r="K17" s="22">
        <f t="shared" si="6"/>
        <v>385.93222622194446</v>
      </c>
      <c r="L17" s="21">
        <f t="shared" si="7"/>
        <v>246.74643030284</v>
      </c>
      <c r="M17" s="21">
        <f t="shared" si="8"/>
        <v>373.76941796200111</v>
      </c>
      <c r="N17" s="21">
        <f t="shared" si="9"/>
        <v>375.03711037173207</v>
      </c>
      <c r="O17" s="21" t="str">
        <f t="shared" si="10"/>
        <v>否</v>
      </c>
      <c r="P17" s="21" t="str">
        <f t="shared" si="10"/>
        <v>是</v>
      </c>
      <c r="Q17" s="21">
        <f t="shared" si="11"/>
        <v>385.93222622194446</v>
      </c>
      <c r="R17" s="21">
        <f t="shared" si="11"/>
        <v>375.03711037173207</v>
      </c>
      <c r="S17" s="21">
        <f t="shared" si="12"/>
        <v>230.9690973619395</v>
      </c>
      <c r="T17" s="21">
        <f t="shared" si="12"/>
        <v>339.86074457649192</v>
      </c>
      <c r="U17" s="21">
        <f t="shared" si="13"/>
        <v>570.8298419384314</v>
      </c>
      <c r="V17" s="21">
        <f t="shared" si="14"/>
        <v>189.0309026380605</v>
      </c>
      <c r="W17" s="21">
        <f t="shared" si="15"/>
        <v>-3.8607445764919248</v>
      </c>
      <c r="X17" s="21">
        <f t="shared" si="16"/>
        <v>185.17015806156857</v>
      </c>
    </row>
    <row r="18" spans="1:24" x14ac:dyDescent="0.15">
      <c r="A18" s="1">
        <v>13</v>
      </c>
      <c r="B18" s="17">
        <v>0.14906710274533896</v>
      </c>
      <c r="C18" s="17">
        <v>0.25137488553860865</v>
      </c>
      <c r="D18" s="18">
        <f t="shared" si="0"/>
        <v>-1.0404428437402746</v>
      </c>
      <c r="E18" s="18">
        <f t="shared" si="0"/>
        <v>-0.67016945820407969</v>
      </c>
      <c r="F18" s="18">
        <f t="shared" si="1"/>
        <v>-1.1967618266648581</v>
      </c>
      <c r="G18" s="18">
        <f t="shared" si="2"/>
        <v>-9.3639855936624716</v>
      </c>
      <c r="H18" s="18">
        <f t="shared" si="3"/>
        <v>-13.164380093313438</v>
      </c>
      <c r="I18" s="21">
        <f t="shared" si="4"/>
        <v>0.59031236182847635</v>
      </c>
      <c r="J18" s="21">
        <f t="shared" si="5"/>
        <v>1.0715515496485122</v>
      </c>
      <c r="K18" s="22">
        <f t="shared" si="6"/>
        <v>380.67126050661767</v>
      </c>
      <c r="L18" s="21">
        <f t="shared" si="7"/>
        <v>291.7676828864669</v>
      </c>
      <c r="M18" s="21">
        <f t="shared" si="8"/>
        <v>372.58757959237948</v>
      </c>
      <c r="N18" s="21">
        <f t="shared" si="9"/>
        <v>337.38540806221084</v>
      </c>
      <c r="O18" s="21" t="str">
        <f t="shared" si="10"/>
        <v>否</v>
      </c>
      <c r="P18" s="21" t="str">
        <f t="shared" si="10"/>
        <v>是</v>
      </c>
      <c r="Q18" s="21">
        <f t="shared" si="11"/>
        <v>380.67126050661767</v>
      </c>
      <c r="R18" s="21">
        <f t="shared" si="11"/>
        <v>337.38540806221084</v>
      </c>
      <c r="S18" s="21">
        <f t="shared" si="12"/>
        <v>224.71495086988466</v>
      </c>
      <c r="T18" s="21">
        <f t="shared" si="12"/>
        <v>361.52585683785765</v>
      </c>
      <c r="U18" s="21">
        <f t="shared" si="13"/>
        <v>586.24080770774231</v>
      </c>
      <c r="V18" s="21">
        <f t="shared" si="14"/>
        <v>195.28504913011534</v>
      </c>
      <c r="W18" s="21">
        <f t="shared" si="15"/>
        <v>-25.525856837857646</v>
      </c>
      <c r="X18" s="21">
        <f t="shared" si="16"/>
        <v>169.75919229225769</v>
      </c>
    </row>
    <row r="19" spans="1:24" x14ac:dyDescent="0.15">
      <c r="A19" s="1">
        <v>14</v>
      </c>
      <c r="B19" s="17">
        <v>0.83600472477232279</v>
      </c>
      <c r="C19" s="17">
        <v>0.91421769368644468</v>
      </c>
      <c r="D19" s="18">
        <f t="shared" si="0"/>
        <v>0.9781693952016306</v>
      </c>
      <c r="E19" s="18">
        <f t="shared" si="0"/>
        <v>1.3671936581834117</v>
      </c>
      <c r="F19" s="18">
        <f t="shared" si="1"/>
        <v>1.6690040606086196</v>
      </c>
      <c r="G19" s="18">
        <f t="shared" si="2"/>
        <v>8.8035245568146756</v>
      </c>
      <c r="H19" s="18">
        <f t="shared" si="3"/>
        <v>18.359044666694814</v>
      </c>
      <c r="I19" s="21">
        <f t="shared" si="4"/>
        <v>0.70863735543853401</v>
      </c>
      <c r="J19" s="21">
        <f t="shared" si="5"/>
        <v>1.4605506111870139</v>
      </c>
      <c r="K19" s="22">
        <f t="shared" si="6"/>
        <v>456.97480313862167</v>
      </c>
      <c r="L19" s="21">
        <f t="shared" si="7"/>
        <v>397.68639008009461</v>
      </c>
      <c r="M19" s="21">
        <f t="shared" si="8"/>
        <v>414.04730313862166</v>
      </c>
      <c r="N19" s="21">
        <f t="shared" si="9"/>
        <v>329.07989008009463</v>
      </c>
      <c r="O19" s="21" t="str">
        <f t="shared" si="10"/>
        <v>否</v>
      </c>
      <c r="P19" s="21" t="str">
        <f t="shared" si="10"/>
        <v>否</v>
      </c>
      <c r="Q19" s="21">
        <f t="shared" si="11"/>
        <v>456.97480313862167</v>
      </c>
      <c r="R19" s="21">
        <f t="shared" si="11"/>
        <v>397.68639008009461</v>
      </c>
      <c r="S19" s="21">
        <f t="shared" si="12"/>
        <v>323.82941599819753</v>
      </c>
      <c r="T19" s="21">
        <f t="shared" si="12"/>
        <v>580.84110009223946</v>
      </c>
      <c r="U19" s="21">
        <f t="shared" si="13"/>
        <v>904.67051609043699</v>
      </c>
      <c r="V19" s="21">
        <f t="shared" si="14"/>
        <v>96.170584001802467</v>
      </c>
      <c r="W19" s="21">
        <f t="shared" si="15"/>
        <v>-244.84110009223946</v>
      </c>
      <c r="X19" s="21">
        <f t="shared" si="16"/>
        <v>-148.67051609043699</v>
      </c>
    </row>
    <row r="20" spans="1:24" x14ac:dyDescent="0.15">
      <c r="A20" s="1">
        <v>15</v>
      </c>
      <c r="B20" s="17">
        <v>0.11796114486173936</v>
      </c>
      <c r="C20" s="17">
        <v>0.58090154541974748</v>
      </c>
      <c r="D20" s="18">
        <f t="shared" si="0"/>
        <v>-1.1852407060719028</v>
      </c>
      <c r="E20" s="18">
        <f t="shared" si="0"/>
        <v>0.20420038672506963</v>
      </c>
      <c r="F20" s="18">
        <f t="shared" si="1"/>
        <v>-0.64937481117387663</v>
      </c>
      <c r="G20" s="18">
        <f t="shared" si="2"/>
        <v>-10.667166354647126</v>
      </c>
      <c r="H20" s="18">
        <f t="shared" si="3"/>
        <v>-7.1431229229126432</v>
      </c>
      <c r="I20" s="21">
        <f t="shared" si="4"/>
        <v>0.58182474553218322</v>
      </c>
      <c r="J20" s="21">
        <f t="shared" si="5"/>
        <v>1.145853863131258</v>
      </c>
      <c r="K20" s="22">
        <f t="shared" si="6"/>
        <v>375.19790131048205</v>
      </c>
      <c r="L20" s="21">
        <f t="shared" si="7"/>
        <v>311.99910697901356</v>
      </c>
      <c r="M20" s="21">
        <f t="shared" si="8"/>
        <v>371.35802854439044</v>
      </c>
      <c r="N20" s="21">
        <f t="shared" si="9"/>
        <v>320.46567541338459</v>
      </c>
      <c r="O20" s="21" t="str">
        <f t="shared" si="10"/>
        <v>否</v>
      </c>
      <c r="P20" s="21" t="str">
        <f t="shared" si="10"/>
        <v>是</v>
      </c>
      <c r="Q20" s="21">
        <f t="shared" si="11"/>
        <v>375.19790131048205</v>
      </c>
      <c r="R20" s="21">
        <f t="shared" si="11"/>
        <v>320.46567541338459</v>
      </c>
      <c r="S20" s="21">
        <f t="shared" si="12"/>
        <v>218.29942345418041</v>
      </c>
      <c r="T20" s="21">
        <f t="shared" si="12"/>
        <v>367.20683217339456</v>
      </c>
      <c r="U20" s="21">
        <f t="shared" si="13"/>
        <v>585.506255627575</v>
      </c>
      <c r="V20" s="21">
        <f t="shared" si="14"/>
        <v>201.70057654581959</v>
      </c>
      <c r="W20" s="21">
        <f t="shared" si="15"/>
        <v>-31.20683217339456</v>
      </c>
      <c r="X20" s="21">
        <f t="shared" si="16"/>
        <v>170.49374437242503</v>
      </c>
    </row>
    <row r="21" spans="1:24" x14ac:dyDescent="0.15">
      <c r="A21" s="1">
        <v>16</v>
      </c>
      <c r="B21" s="17">
        <v>0.88458864778825375</v>
      </c>
      <c r="C21" s="17">
        <v>0.92952966895359046</v>
      </c>
      <c r="D21" s="18">
        <f t="shared" si="0"/>
        <v>1.1982422942432713</v>
      </c>
      <c r="E21" s="18">
        <f t="shared" si="0"/>
        <v>1.4722971147973527</v>
      </c>
      <c r="F21" s="18">
        <f t="shared" si="1"/>
        <v>1.8951004610433011</v>
      </c>
      <c r="G21" s="18">
        <f t="shared" si="2"/>
        <v>10.784180648189443</v>
      </c>
      <c r="H21" s="18">
        <f t="shared" si="3"/>
        <v>20.846105071476313</v>
      </c>
      <c r="I21" s="21">
        <f t="shared" si="4"/>
        <v>0.72153736856165784</v>
      </c>
      <c r="J21" s="21">
        <f t="shared" si="5"/>
        <v>1.4912409365820176</v>
      </c>
      <c r="K21" s="22">
        <f t="shared" si="6"/>
        <v>465.29355872239569</v>
      </c>
      <c r="L21" s="21">
        <f t="shared" si="7"/>
        <v>406.04291304016044</v>
      </c>
      <c r="M21" s="21">
        <f t="shared" si="8"/>
        <v>422.36605872239568</v>
      </c>
      <c r="N21" s="21">
        <f t="shared" si="9"/>
        <v>337.43641304016046</v>
      </c>
      <c r="O21" s="21" t="str">
        <f t="shared" si="10"/>
        <v>否</v>
      </c>
      <c r="P21" s="21" t="str">
        <f t="shared" si="10"/>
        <v>否</v>
      </c>
      <c r="Q21" s="21">
        <f t="shared" si="11"/>
        <v>465.29355872239569</v>
      </c>
      <c r="R21" s="21">
        <f t="shared" si="11"/>
        <v>406.04291304016044</v>
      </c>
      <c r="S21" s="21">
        <f t="shared" si="12"/>
        <v>335.72668996924659</v>
      </c>
      <c r="T21" s="21">
        <f t="shared" si="12"/>
        <v>605.50781393449961</v>
      </c>
      <c r="U21" s="21">
        <f t="shared" si="13"/>
        <v>941.23450390374614</v>
      </c>
      <c r="V21" s="21">
        <f t="shared" si="14"/>
        <v>84.273310030753407</v>
      </c>
      <c r="W21" s="21">
        <f t="shared" si="15"/>
        <v>-269.50781393449961</v>
      </c>
      <c r="X21" s="21">
        <f t="shared" si="16"/>
        <v>-185.2345039037462</v>
      </c>
    </row>
    <row r="22" spans="1:24" x14ac:dyDescent="0.15">
      <c r="A22" s="1">
        <v>17</v>
      </c>
      <c r="B22" s="17">
        <v>0.49389884689389196</v>
      </c>
      <c r="C22" s="17">
        <v>0.68648681128165157</v>
      </c>
      <c r="D22" s="18">
        <f t="shared" si="0"/>
        <v>-1.5293919080746725E-2</v>
      </c>
      <c r="E22" s="18">
        <f t="shared" si="0"/>
        <v>0.48591648846604024</v>
      </c>
      <c r="F22" s="18">
        <f t="shared" si="1"/>
        <v>0.34819440422021491</v>
      </c>
      <c r="G22" s="18">
        <f t="shared" si="2"/>
        <v>-0.13764527172672053</v>
      </c>
      <c r="H22" s="18">
        <f t="shared" si="3"/>
        <v>3.8301384464223642</v>
      </c>
      <c r="I22" s="21">
        <f t="shared" si="4"/>
        <v>0.65040351634524385</v>
      </c>
      <c r="J22" s="21">
        <f t="shared" si="5"/>
        <v>1.281263908428852</v>
      </c>
      <c r="K22" s="22">
        <f t="shared" si="6"/>
        <v>419.42188985874776</v>
      </c>
      <c r="L22" s="21">
        <f t="shared" si="7"/>
        <v>348.86926517997915</v>
      </c>
      <c r="M22" s="21">
        <f t="shared" si="8"/>
        <v>381.29263168612584</v>
      </c>
      <c r="N22" s="21">
        <f t="shared" si="9"/>
        <v>289.63081096555322</v>
      </c>
      <c r="O22" s="21" t="str">
        <f t="shared" si="10"/>
        <v>否</v>
      </c>
      <c r="P22" s="21" t="str">
        <f t="shared" si="10"/>
        <v>否</v>
      </c>
      <c r="Q22" s="21">
        <f t="shared" si="11"/>
        <v>419.42188985874776</v>
      </c>
      <c r="R22" s="21">
        <f t="shared" si="11"/>
        <v>348.86926517997915</v>
      </c>
      <c r="S22" s="21">
        <f t="shared" si="12"/>
        <v>272.79347199629711</v>
      </c>
      <c r="T22" s="21">
        <f t="shared" si="12"/>
        <v>446.99359823520166</v>
      </c>
      <c r="U22" s="21">
        <f t="shared" si="13"/>
        <v>719.78707023149877</v>
      </c>
      <c r="V22" s="21">
        <f t="shared" si="14"/>
        <v>147.20652800370289</v>
      </c>
      <c r="W22" s="21">
        <f t="shared" si="15"/>
        <v>-110.99359823520166</v>
      </c>
      <c r="X22" s="21">
        <f t="shared" si="16"/>
        <v>36.212929768501226</v>
      </c>
    </row>
    <row r="23" spans="1:24" x14ac:dyDescent="0.15">
      <c r="A23" s="1">
        <v>18</v>
      </c>
      <c r="B23" s="17">
        <v>0.96650763694481756</v>
      </c>
      <c r="C23" s="17">
        <v>0.64772300990600118</v>
      </c>
      <c r="D23" s="18">
        <f t="shared" si="0"/>
        <v>1.8317764978191136</v>
      </c>
      <c r="E23" s="18">
        <f t="shared" si="0"/>
        <v>0.37918029911125906</v>
      </c>
      <c r="F23" s="18">
        <f t="shared" si="1"/>
        <v>1.5162150828844934</v>
      </c>
      <c r="G23" s="18">
        <f t="shared" si="2"/>
        <v>16.485988480372022</v>
      </c>
      <c r="H23" s="18">
        <f t="shared" si="3"/>
        <v>16.678365911729426</v>
      </c>
      <c r="I23" s="21">
        <f t="shared" si="4"/>
        <v>0.75867324297266292</v>
      </c>
      <c r="J23" s="21">
        <f t="shared" si="5"/>
        <v>1.439811035350741</v>
      </c>
      <c r="K23" s="22">
        <f t="shared" si="6"/>
        <v>489.24115161756248</v>
      </c>
      <c r="L23" s="21">
        <f t="shared" si="7"/>
        <v>392.03930946341086</v>
      </c>
      <c r="M23" s="21">
        <f t="shared" si="8"/>
        <v>446.31365161756247</v>
      </c>
      <c r="N23" s="21">
        <f t="shared" si="9"/>
        <v>323.43280946341088</v>
      </c>
      <c r="O23" s="21" t="str">
        <f t="shared" si="10"/>
        <v>否</v>
      </c>
      <c r="P23" s="21" t="str">
        <f t="shared" si="10"/>
        <v>否</v>
      </c>
      <c r="Q23" s="21">
        <f t="shared" si="11"/>
        <v>489.24115161756248</v>
      </c>
      <c r="R23" s="21">
        <f t="shared" si="11"/>
        <v>392.03930946341086</v>
      </c>
      <c r="S23" s="21">
        <f t="shared" si="12"/>
        <v>371.1741710933764</v>
      </c>
      <c r="T23" s="21">
        <f t="shared" si="12"/>
        <v>564.46252405670316</v>
      </c>
      <c r="U23" s="21">
        <f t="shared" si="13"/>
        <v>935.6366951500795</v>
      </c>
      <c r="V23" s="21">
        <f t="shared" si="14"/>
        <v>48.825828906623599</v>
      </c>
      <c r="W23" s="21">
        <f t="shared" si="15"/>
        <v>-228.46252405670316</v>
      </c>
      <c r="X23" s="21">
        <f t="shared" si="16"/>
        <v>-179.63669515007956</v>
      </c>
    </row>
    <row r="24" spans="1:24" x14ac:dyDescent="0.15">
      <c r="A24" s="1">
        <v>19</v>
      </c>
      <c r="B24" s="17">
        <v>0.86134802750798445</v>
      </c>
      <c r="C24" s="17">
        <v>0.88520792586155006</v>
      </c>
      <c r="D24" s="18">
        <f t="shared" si="0"/>
        <v>1.086395741120405</v>
      </c>
      <c r="E24" s="18">
        <f t="shared" si="0"/>
        <v>1.2014307646912643</v>
      </c>
      <c r="F24" s="18">
        <f t="shared" si="1"/>
        <v>1.6197540426127484</v>
      </c>
      <c r="G24" s="18">
        <f t="shared" si="2"/>
        <v>9.7775616700836459</v>
      </c>
      <c r="H24" s="18">
        <f t="shared" si="3"/>
        <v>17.817294468740233</v>
      </c>
      <c r="I24" s="21">
        <f t="shared" si="4"/>
        <v>0.71498125915725486</v>
      </c>
      <c r="J24" s="21">
        <f t="shared" si="5"/>
        <v>1.4538654137442544</v>
      </c>
      <c r="K24" s="22">
        <f t="shared" si="6"/>
        <v>461.06575901435139</v>
      </c>
      <c r="L24" s="21">
        <f t="shared" si="7"/>
        <v>395.86610941496718</v>
      </c>
      <c r="M24" s="21">
        <f t="shared" si="8"/>
        <v>418.13825901435138</v>
      </c>
      <c r="N24" s="21">
        <f t="shared" si="9"/>
        <v>327.2596094149672</v>
      </c>
      <c r="O24" s="21" t="str">
        <f t="shared" si="10"/>
        <v>否</v>
      </c>
      <c r="P24" s="21" t="str">
        <f t="shared" si="10"/>
        <v>否</v>
      </c>
      <c r="Q24" s="21">
        <f t="shared" si="11"/>
        <v>461.06575901435139</v>
      </c>
      <c r="R24" s="21">
        <f t="shared" si="11"/>
        <v>395.86610941496718</v>
      </c>
      <c r="S24" s="21">
        <f t="shared" si="12"/>
        <v>329.65337693437641</v>
      </c>
      <c r="T24" s="21">
        <f t="shared" si="12"/>
        <v>575.53604495191951</v>
      </c>
      <c r="U24" s="21">
        <f t="shared" si="13"/>
        <v>905.18942188629592</v>
      </c>
      <c r="V24" s="21">
        <f t="shared" si="14"/>
        <v>90.346623065623589</v>
      </c>
      <c r="W24" s="21">
        <f t="shared" si="15"/>
        <v>-239.53604495191951</v>
      </c>
      <c r="X24" s="21">
        <f t="shared" si="16"/>
        <v>-149.18942188629592</v>
      </c>
    </row>
    <row r="25" spans="1:24" x14ac:dyDescent="0.15">
      <c r="A25" s="1">
        <v>20</v>
      </c>
      <c r="B25" s="17">
        <v>8.4303650311567058E-2</v>
      </c>
      <c r="C25" s="17">
        <v>0.96933429168350316</v>
      </c>
      <c r="D25" s="18">
        <f t="shared" si="0"/>
        <v>-1.3766926225157743</v>
      </c>
      <c r="E25" s="18">
        <f t="shared" si="0"/>
        <v>1.8710985926707302</v>
      </c>
      <c r="F25" s="18">
        <f t="shared" si="1"/>
        <v>0.4512621926257947</v>
      </c>
      <c r="G25" s="18">
        <f t="shared" si="2"/>
        <v>-12.390233602641969</v>
      </c>
      <c r="H25" s="18">
        <f t="shared" si="3"/>
        <v>4.9638841188837421</v>
      </c>
      <c r="I25" s="21">
        <f t="shared" si="4"/>
        <v>0.57060240854599287</v>
      </c>
      <c r="J25" s="21">
        <f t="shared" si="5"/>
        <v>1.2952543300270252</v>
      </c>
      <c r="K25" s="22">
        <f t="shared" si="6"/>
        <v>367.96101886890375</v>
      </c>
      <c r="L25" s="21">
        <f t="shared" si="7"/>
        <v>352.67865063944936</v>
      </c>
      <c r="M25" s="21">
        <f t="shared" si="8"/>
        <v>369.73231459590733</v>
      </c>
      <c r="N25" s="21">
        <f t="shared" si="9"/>
        <v>286.44498562593679</v>
      </c>
      <c r="O25" s="21" t="str">
        <f t="shared" si="10"/>
        <v>是</v>
      </c>
      <c r="P25" s="21" t="str">
        <f t="shared" si="10"/>
        <v>否</v>
      </c>
      <c r="Q25" s="21">
        <f t="shared" si="11"/>
        <v>369.73231459590733</v>
      </c>
      <c r="R25" s="21">
        <f t="shared" si="11"/>
        <v>352.67865063944936</v>
      </c>
      <c r="S25" s="21">
        <f t="shared" si="12"/>
        <v>210.97014922570946</v>
      </c>
      <c r="T25" s="21">
        <f t="shared" si="12"/>
        <v>456.80854934883524</v>
      </c>
      <c r="U25" s="21">
        <f t="shared" si="13"/>
        <v>667.77869857454471</v>
      </c>
      <c r="V25" s="21">
        <f t="shared" si="14"/>
        <v>209.02985077429054</v>
      </c>
      <c r="W25" s="21">
        <f t="shared" si="15"/>
        <v>-120.80854934883524</v>
      </c>
      <c r="X25" s="21">
        <f t="shared" si="16"/>
        <v>88.221301425455295</v>
      </c>
    </row>
    <row r="26" spans="1:24" x14ac:dyDescent="0.15">
      <c r="A26" s="1">
        <v>21</v>
      </c>
      <c r="B26" s="17">
        <v>7.7219096895912775E-2</v>
      </c>
      <c r="C26" s="17">
        <v>0.58667760688947979</v>
      </c>
      <c r="D26" s="18">
        <f t="shared" si="0"/>
        <v>-1.4240285979379506</v>
      </c>
      <c r="E26" s="18">
        <f t="shared" si="0"/>
        <v>0.21900675442195131</v>
      </c>
      <c r="F26" s="18">
        <f t="shared" si="1"/>
        <v>-0.79963223760691537</v>
      </c>
      <c r="G26" s="18">
        <f t="shared" si="2"/>
        <v>-12.816257381441556</v>
      </c>
      <c r="H26" s="18">
        <f t="shared" si="3"/>
        <v>-8.79595461367607</v>
      </c>
      <c r="I26" s="21">
        <f t="shared" si="4"/>
        <v>0.56782771567467116</v>
      </c>
      <c r="J26" s="21">
        <f t="shared" si="5"/>
        <v>1.1254579200672372</v>
      </c>
      <c r="K26" s="22">
        <f t="shared" si="6"/>
        <v>366.1717189979455</v>
      </c>
      <c r="L26" s="21">
        <f t="shared" si="7"/>
        <v>306.44559249804843</v>
      </c>
      <c r="M26" s="21">
        <f t="shared" si="8"/>
        <v>369.33036116060993</v>
      </c>
      <c r="N26" s="21">
        <f t="shared" si="9"/>
        <v>325.11013246442985</v>
      </c>
      <c r="O26" s="21" t="str">
        <f t="shared" si="10"/>
        <v>是</v>
      </c>
      <c r="P26" s="21" t="str">
        <f t="shared" si="10"/>
        <v>是</v>
      </c>
      <c r="Q26" s="21">
        <f t="shared" si="11"/>
        <v>369.33036116060993</v>
      </c>
      <c r="R26" s="21">
        <f t="shared" si="11"/>
        <v>325.11013246442985</v>
      </c>
      <c r="S26" s="21">
        <f t="shared" si="12"/>
        <v>209.71601530713042</v>
      </c>
      <c r="T26" s="21">
        <f t="shared" si="12"/>
        <v>365.89777347620122</v>
      </c>
      <c r="U26" s="21">
        <f t="shared" si="13"/>
        <v>575.61378878333164</v>
      </c>
      <c r="V26" s="21">
        <f t="shared" si="14"/>
        <v>210.28398469286958</v>
      </c>
      <c r="W26" s="21">
        <f t="shared" si="15"/>
        <v>-29.897773476201223</v>
      </c>
      <c r="X26" s="21">
        <f t="shared" si="16"/>
        <v>180.38621121666836</v>
      </c>
    </row>
    <row r="27" spans="1:24" x14ac:dyDescent="0.15">
      <c r="A27" s="1">
        <v>22</v>
      </c>
      <c r="B27" s="17">
        <v>0.34278372198854434</v>
      </c>
      <c r="C27" s="17">
        <v>0.92961410621082574</v>
      </c>
      <c r="D27" s="18">
        <f t="shared" si="0"/>
        <v>-0.40487765506617729</v>
      </c>
      <c r="E27" s="18">
        <f t="shared" si="0"/>
        <v>1.4729230441301555</v>
      </c>
      <c r="F27" s="18">
        <f t="shared" si="1"/>
        <v>0.8134563170177459</v>
      </c>
      <c r="G27" s="18">
        <f t="shared" si="2"/>
        <v>-3.6438988955955955</v>
      </c>
      <c r="H27" s="18">
        <f t="shared" si="3"/>
        <v>8.9480194871952055</v>
      </c>
      <c r="I27" s="21">
        <f t="shared" si="4"/>
        <v>0.62756728649298588</v>
      </c>
      <c r="J27" s="21">
        <f t="shared" si="5"/>
        <v>1.3444185604719889</v>
      </c>
      <c r="K27" s="22">
        <f t="shared" si="6"/>
        <v>404.69562463849849</v>
      </c>
      <c r="L27" s="21">
        <f t="shared" si="7"/>
        <v>366.06534547697595</v>
      </c>
      <c r="M27" s="21">
        <f t="shared" si="8"/>
        <v>377.98448139200559</v>
      </c>
      <c r="N27" s="21">
        <f t="shared" si="9"/>
        <v>297.45884547697597</v>
      </c>
      <c r="O27" s="21" t="str">
        <f t="shared" si="10"/>
        <v>否</v>
      </c>
      <c r="P27" s="21" t="str">
        <f t="shared" si="10"/>
        <v>否</v>
      </c>
      <c r="Q27" s="21">
        <f t="shared" si="11"/>
        <v>404.69562463849849</v>
      </c>
      <c r="R27" s="21">
        <f t="shared" si="11"/>
        <v>366.06534547697595</v>
      </c>
      <c r="S27" s="21">
        <f t="shared" si="12"/>
        <v>253.97373500996645</v>
      </c>
      <c r="T27" s="21">
        <f t="shared" si="12"/>
        <v>492.14504480483731</v>
      </c>
      <c r="U27" s="21">
        <f t="shared" si="13"/>
        <v>746.1187798148037</v>
      </c>
      <c r="V27" s="21">
        <f t="shared" si="14"/>
        <v>166.02626499003355</v>
      </c>
      <c r="W27" s="21">
        <f t="shared" si="15"/>
        <v>-156.14504480483731</v>
      </c>
      <c r="X27" s="21">
        <f t="shared" si="16"/>
        <v>9.8812201851962413</v>
      </c>
    </row>
    <row r="28" spans="1:24" x14ac:dyDescent="0.15">
      <c r="A28" s="1">
        <v>23</v>
      </c>
      <c r="B28" s="17">
        <v>8.7444945249635642E-2</v>
      </c>
      <c r="C28" s="17">
        <v>8.833585425486834E-2</v>
      </c>
      <c r="D28" s="18">
        <f t="shared" si="0"/>
        <v>-1.3566580407853832</v>
      </c>
      <c r="E28" s="18">
        <f t="shared" si="0"/>
        <v>-1.3510740645365427</v>
      </c>
      <c r="F28" s="18">
        <f t="shared" si="1"/>
        <v>-1.9125905744141174</v>
      </c>
      <c r="G28" s="18">
        <f t="shared" si="2"/>
        <v>-12.209922367068449</v>
      </c>
      <c r="H28" s="18">
        <f t="shared" si="3"/>
        <v>-21.038496318555293</v>
      </c>
      <c r="I28" s="21">
        <f t="shared" si="4"/>
        <v>0.57177677562328322</v>
      </c>
      <c r="J28" s="21">
        <f t="shared" si="5"/>
        <v>0.9743849554290277</v>
      </c>
      <c r="K28" s="22">
        <f t="shared" si="6"/>
        <v>368.71832605831253</v>
      </c>
      <c r="L28" s="21">
        <f t="shared" si="7"/>
        <v>265.31065236965424</v>
      </c>
      <c r="M28" s="21">
        <f t="shared" si="8"/>
        <v>369.90243824667095</v>
      </c>
      <c r="N28" s="21">
        <f t="shared" si="9"/>
        <v>359.51167465514038</v>
      </c>
      <c r="O28" s="21" t="str">
        <f t="shared" si="10"/>
        <v>是</v>
      </c>
      <c r="P28" s="21" t="str">
        <f t="shared" si="10"/>
        <v>是</v>
      </c>
      <c r="Q28" s="21">
        <f t="shared" si="11"/>
        <v>369.90243824667095</v>
      </c>
      <c r="R28" s="21">
        <f t="shared" si="11"/>
        <v>359.51167465514038</v>
      </c>
      <c r="S28" s="21">
        <f t="shared" si="12"/>
        <v>211.50162343587215</v>
      </c>
      <c r="T28" s="21">
        <f t="shared" si="12"/>
        <v>350.30276708506409</v>
      </c>
      <c r="U28" s="21">
        <f t="shared" si="13"/>
        <v>561.80439052093629</v>
      </c>
      <c r="V28" s="21">
        <f t="shared" si="14"/>
        <v>208.49837656412785</v>
      </c>
      <c r="W28" s="21">
        <f t="shared" si="15"/>
        <v>-14.30276708506409</v>
      </c>
      <c r="X28" s="21">
        <f t="shared" si="16"/>
        <v>194.19560947906376</v>
      </c>
    </row>
    <row r="29" spans="1:24" x14ac:dyDescent="0.15">
      <c r="A29" s="1">
        <v>24</v>
      </c>
      <c r="B29" s="17">
        <v>0.24588871541955359</v>
      </c>
      <c r="C29" s="17">
        <v>0.43588872401476597</v>
      </c>
      <c r="D29" s="18">
        <f t="shared" si="0"/>
        <v>-0.68748455421515076</v>
      </c>
      <c r="E29" s="18">
        <f t="shared" si="0"/>
        <v>-0.16140116644313177</v>
      </c>
      <c r="F29" s="18">
        <f t="shared" si="1"/>
        <v>-0.58313671604407413</v>
      </c>
      <c r="G29" s="18">
        <f t="shared" si="2"/>
        <v>-6.1873609879363567</v>
      </c>
      <c r="H29" s="18">
        <f t="shared" si="3"/>
        <v>-6.4145038764848152</v>
      </c>
      <c r="I29" s="21">
        <f t="shared" si="4"/>
        <v>0.61100171788557056</v>
      </c>
      <c r="J29" s="21">
        <f t="shared" si="5"/>
        <v>1.1548450221641775</v>
      </c>
      <c r="K29" s="22">
        <f t="shared" si="6"/>
        <v>394.01308385066733</v>
      </c>
      <c r="L29" s="21">
        <f t="shared" si="7"/>
        <v>314.44726697501108</v>
      </c>
      <c r="M29" s="21">
        <f t="shared" si="8"/>
        <v>375.58472490788205</v>
      </c>
      <c r="N29" s="21">
        <f t="shared" si="9"/>
        <v>318.41825589292233</v>
      </c>
      <c r="O29" s="21" t="str">
        <f t="shared" si="10"/>
        <v>否</v>
      </c>
      <c r="P29" s="21" t="str">
        <f t="shared" si="10"/>
        <v>是</v>
      </c>
      <c r="Q29" s="21">
        <f t="shared" si="11"/>
        <v>394.01308385066733</v>
      </c>
      <c r="R29" s="21">
        <f t="shared" si="11"/>
        <v>318.41825589292233</v>
      </c>
      <c r="S29" s="21">
        <f t="shared" si="12"/>
        <v>240.7426711021491</v>
      </c>
      <c r="T29" s="21">
        <f t="shared" si="12"/>
        <v>367.72373778414061</v>
      </c>
      <c r="U29" s="21">
        <f t="shared" si="13"/>
        <v>608.46640888628974</v>
      </c>
      <c r="V29" s="21">
        <f t="shared" si="14"/>
        <v>179.2573288978509</v>
      </c>
      <c r="W29" s="21">
        <f t="shared" si="15"/>
        <v>-31.72373778414061</v>
      </c>
      <c r="X29" s="21">
        <f t="shared" si="16"/>
        <v>147.53359111371029</v>
      </c>
    </row>
    <row r="30" spans="1:24" x14ac:dyDescent="0.15">
      <c r="A30" s="1">
        <v>25</v>
      </c>
      <c r="B30" s="17">
        <v>0.46248085297556274</v>
      </c>
      <c r="C30" s="17">
        <v>0.41383511018805508</v>
      </c>
      <c r="D30" s="18">
        <f t="shared" si="0"/>
        <v>-9.418562203758446E-2</v>
      </c>
      <c r="E30" s="18">
        <f t="shared" si="0"/>
        <v>-0.21769055865867978</v>
      </c>
      <c r="F30" s="18">
        <f t="shared" si="1"/>
        <v>-0.22419124830868858</v>
      </c>
      <c r="G30" s="18">
        <f t="shared" si="2"/>
        <v>-0.84767059833826019</v>
      </c>
      <c r="H30" s="18">
        <f t="shared" si="3"/>
        <v>-2.4661037313955743</v>
      </c>
      <c r="I30" s="21">
        <f t="shared" si="4"/>
        <v>0.64577912139302296</v>
      </c>
      <c r="J30" s="21">
        <f t="shared" si="5"/>
        <v>1.2035682799545786</v>
      </c>
      <c r="K30" s="22">
        <f t="shared" si="6"/>
        <v>416.43978348697937</v>
      </c>
      <c r="L30" s="21">
        <f t="shared" si="7"/>
        <v>327.7138914625109</v>
      </c>
      <c r="M30" s="21">
        <f t="shared" si="8"/>
        <v>380.62272279046789</v>
      </c>
      <c r="N30" s="21">
        <f t="shared" si="9"/>
        <v>307.32325148522165</v>
      </c>
      <c r="O30" s="21" t="str">
        <f t="shared" si="10"/>
        <v>否</v>
      </c>
      <c r="P30" s="21" t="str">
        <f t="shared" si="10"/>
        <v>否</v>
      </c>
      <c r="Q30" s="21">
        <f t="shared" si="11"/>
        <v>416.43978348697937</v>
      </c>
      <c r="R30" s="21">
        <f t="shared" si="11"/>
        <v>327.7138914625109</v>
      </c>
      <c r="S30" s="21">
        <f t="shared" si="12"/>
        <v>268.92811749332225</v>
      </c>
      <c r="T30" s="21">
        <f t="shared" si="12"/>
        <v>394.42604466475569</v>
      </c>
      <c r="U30" s="21">
        <f t="shared" si="13"/>
        <v>663.354162158078</v>
      </c>
      <c r="V30" s="21">
        <f t="shared" si="14"/>
        <v>151.07188250667775</v>
      </c>
      <c r="W30" s="21">
        <f t="shared" si="15"/>
        <v>-58.426044664755693</v>
      </c>
      <c r="X30" s="21">
        <f t="shared" si="16"/>
        <v>92.645837841922059</v>
      </c>
    </row>
    <row r="31" spans="1:24" x14ac:dyDescent="0.15">
      <c r="A31" s="1">
        <v>26</v>
      </c>
      <c r="B31" s="17">
        <v>0.44690843008857994</v>
      </c>
      <c r="C31" s="17">
        <v>0.58634516974089157</v>
      </c>
      <c r="D31" s="18">
        <f t="shared" si="0"/>
        <v>-0.13347610555078596</v>
      </c>
      <c r="E31" s="18">
        <f t="shared" si="0"/>
        <v>0.21815331207327898</v>
      </c>
      <c r="F31" s="18">
        <f t="shared" si="1"/>
        <v>7.0861009859600393E-2</v>
      </c>
      <c r="G31" s="18">
        <f t="shared" si="2"/>
        <v>-1.2012849499570737</v>
      </c>
      <c r="H31" s="18">
        <f t="shared" si="3"/>
        <v>0.7794711084556043</v>
      </c>
      <c r="I31" s="21">
        <f t="shared" si="4"/>
        <v>0.64347603112092955</v>
      </c>
      <c r="J31" s="21">
        <f t="shared" si="5"/>
        <v>1.2436186734783421</v>
      </c>
      <c r="K31" s="22">
        <f t="shared" si="6"/>
        <v>414.95460321018027</v>
      </c>
      <c r="L31" s="21">
        <f t="shared" si="7"/>
        <v>338.61902292441084</v>
      </c>
      <c r="M31" s="21">
        <f t="shared" si="8"/>
        <v>380.2890876497155</v>
      </c>
      <c r="N31" s="21">
        <f t="shared" si="9"/>
        <v>298.20318618523982</v>
      </c>
      <c r="O31" s="21" t="str">
        <f t="shared" si="10"/>
        <v>否</v>
      </c>
      <c r="P31" s="21" t="str">
        <f t="shared" si="10"/>
        <v>否</v>
      </c>
      <c r="Q31" s="21">
        <f t="shared" si="11"/>
        <v>414.95460321018027</v>
      </c>
      <c r="R31" s="21">
        <f t="shared" si="11"/>
        <v>338.61902292441084</v>
      </c>
      <c r="S31" s="21">
        <f t="shared" si="12"/>
        <v>267.01334116904695</v>
      </c>
      <c r="T31" s="21">
        <f t="shared" si="12"/>
        <v>421.11294010378811</v>
      </c>
      <c r="U31" s="21">
        <f t="shared" si="13"/>
        <v>688.12628127283506</v>
      </c>
      <c r="V31" s="21">
        <f t="shared" si="14"/>
        <v>152.98665883095305</v>
      </c>
      <c r="W31" s="21">
        <f t="shared" si="15"/>
        <v>-85.112940103788105</v>
      </c>
      <c r="X31" s="21">
        <f t="shared" si="16"/>
        <v>67.873718727164942</v>
      </c>
    </row>
    <row r="32" spans="1:24" x14ac:dyDescent="0.15">
      <c r="A32" s="1">
        <v>27</v>
      </c>
      <c r="B32" s="17">
        <v>0.77233659297258084</v>
      </c>
      <c r="C32" s="17">
        <v>0.30528010696575469</v>
      </c>
      <c r="D32" s="18">
        <f t="shared" si="0"/>
        <v>0.74656395327766045</v>
      </c>
      <c r="E32" s="18">
        <f t="shared" si="0"/>
        <v>-0.50927395120119356</v>
      </c>
      <c r="F32" s="18">
        <f t="shared" si="1"/>
        <v>0.12817931877166633</v>
      </c>
      <c r="G32" s="18">
        <f t="shared" si="2"/>
        <v>6.7190755794989441</v>
      </c>
      <c r="H32" s="18">
        <f t="shared" si="3"/>
        <v>1.4099725064883297</v>
      </c>
      <c r="I32" s="21">
        <f t="shared" si="4"/>
        <v>0.6950613392492766</v>
      </c>
      <c r="J32" s="21">
        <f t="shared" si="5"/>
        <v>1.251399060730066</v>
      </c>
      <c r="K32" s="22">
        <f t="shared" si="6"/>
        <v>448.22011743389555</v>
      </c>
      <c r="L32" s="21">
        <f t="shared" si="7"/>
        <v>340.73750762180083</v>
      </c>
      <c r="M32" s="21">
        <f t="shared" si="8"/>
        <v>405.29261743389554</v>
      </c>
      <c r="N32" s="21">
        <f t="shared" si="9"/>
        <v>296.43147725676783</v>
      </c>
      <c r="O32" s="21" t="str">
        <f t="shared" si="10"/>
        <v>否</v>
      </c>
      <c r="P32" s="21" t="str">
        <f t="shared" si="10"/>
        <v>否</v>
      </c>
      <c r="Q32" s="21">
        <f t="shared" si="11"/>
        <v>448.22011743389555</v>
      </c>
      <c r="R32" s="21">
        <f t="shared" si="11"/>
        <v>340.73750762180083</v>
      </c>
      <c r="S32" s="21">
        <f t="shared" si="12"/>
        <v>311.54047510207147</v>
      </c>
      <c r="T32" s="21">
        <f t="shared" si="12"/>
        <v>426.39859699342526</v>
      </c>
      <c r="U32" s="21">
        <f t="shared" si="13"/>
        <v>737.93907209549673</v>
      </c>
      <c r="V32" s="21">
        <f t="shared" si="14"/>
        <v>108.45952489792853</v>
      </c>
      <c r="W32" s="21">
        <f t="shared" si="15"/>
        <v>-90.398596993425258</v>
      </c>
      <c r="X32" s="21">
        <f t="shared" si="16"/>
        <v>18.060927904503274</v>
      </c>
    </row>
    <row r="33" spans="1:24" x14ac:dyDescent="0.15">
      <c r="A33" s="1">
        <v>28</v>
      </c>
      <c r="B33" s="17">
        <v>0.83653552513937157</v>
      </c>
      <c r="C33" s="17">
        <v>1.1330111289183376E-2</v>
      </c>
      <c r="D33" s="18">
        <f t="shared" si="0"/>
        <v>0.98031845100951398</v>
      </c>
      <c r="E33" s="18">
        <f t="shared" si="0"/>
        <v>-2.2791151261751814</v>
      </c>
      <c r="F33" s="18">
        <f t="shared" si="1"/>
        <v>-1.0198565901980368</v>
      </c>
      <c r="G33" s="18">
        <f t="shared" si="2"/>
        <v>8.8228660590856265</v>
      </c>
      <c r="H33" s="18">
        <f t="shared" si="3"/>
        <v>-11.218422492178405</v>
      </c>
      <c r="I33" s="21">
        <f t="shared" si="4"/>
        <v>0.7087633266428246</v>
      </c>
      <c r="J33" s="21">
        <f t="shared" si="5"/>
        <v>1.0955646664465184</v>
      </c>
      <c r="K33" s="22">
        <f t="shared" si="6"/>
        <v>457.0560374481596</v>
      </c>
      <c r="L33" s="21">
        <f t="shared" si="7"/>
        <v>298.30610042628058</v>
      </c>
      <c r="M33" s="21">
        <f t="shared" si="8"/>
        <v>414.12853744815959</v>
      </c>
      <c r="N33" s="21">
        <f t="shared" si="9"/>
        <v>331.91726720302142</v>
      </c>
      <c r="O33" s="21" t="str">
        <f t="shared" si="10"/>
        <v>否</v>
      </c>
      <c r="P33" s="21" t="str">
        <f t="shared" si="10"/>
        <v>是</v>
      </c>
      <c r="Q33" s="21">
        <f t="shared" si="11"/>
        <v>457.0560374481596</v>
      </c>
      <c r="R33" s="21">
        <f t="shared" si="11"/>
        <v>331.91726720302142</v>
      </c>
      <c r="S33" s="21">
        <f t="shared" si="12"/>
        <v>323.94455756394501</v>
      </c>
      <c r="T33" s="21">
        <f t="shared" si="12"/>
        <v>363.63683013111807</v>
      </c>
      <c r="U33" s="21">
        <f t="shared" si="13"/>
        <v>687.58138769506309</v>
      </c>
      <c r="V33" s="21">
        <f t="shared" si="14"/>
        <v>96.055442436054989</v>
      </c>
      <c r="W33" s="21">
        <f t="shared" si="15"/>
        <v>-27.636830131118074</v>
      </c>
      <c r="X33" s="21">
        <f t="shared" si="16"/>
        <v>68.418612304936914</v>
      </c>
    </row>
    <row r="34" spans="1:24" x14ac:dyDescent="0.15">
      <c r="A34" s="1">
        <v>29</v>
      </c>
      <c r="B34" s="17">
        <v>0.29031826010664674</v>
      </c>
      <c r="C34" s="17">
        <v>0.71886274758488489</v>
      </c>
      <c r="D34" s="18">
        <f t="shared" si="0"/>
        <v>-0.55245520004908666</v>
      </c>
      <c r="E34" s="18">
        <f t="shared" si="0"/>
        <v>0.57946641048736947</v>
      </c>
      <c r="F34" s="18">
        <f t="shared" si="1"/>
        <v>5.4633330502720234E-2</v>
      </c>
      <c r="G34" s="18">
        <f t="shared" si="2"/>
        <v>-4.97209680044178</v>
      </c>
      <c r="H34" s="18">
        <f t="shared" si="3"/>
        <v>0.60096663552992258</v>
      </c>
      <c r="I34" s="21">
        <f t="shared" si="4"/>
        <v>0.61891673353872267</v>
      </c>
      <c r="J34" s="21">
        <f t="shared" si="5"/>
        <v>1.2414159282824393</v>
      </c>
      <c r="K34" s="22">
        <f t="shared" si="6"/>
        <v>399.11719343814451</v>
      </c>
      <c r="L34" s="21">
        <f t="shared" si="7"/>
        <v>338.0192478953806</v>
      </c>
      <c r="M34" s="21">
        <f t="shared" si="8"/>
        <v>376.7313266687832</v>
      </c>
      <c r="N34" s="21">
        <f t="shared" si="9"/>
        <v>298.70478375416099</v>
      </c>
      <c r="O34" s="21" t="str">
        <f t="shared" si="10"/>
        <v>否</v>
      </c>
      <c r="P34" s="21" t="str">
        <f t="shared" si="10"/>
        <v>否</v>
      </c>
      <c r="Q34" s="21">
        <f t="shared" si="11"/>
        <v>399.11719343814451</v>
      </c>
      <c r="R34" s="21">
        <f t="shared" si="11"/>
        <v>338.0192478953806</v>
      </c>
      <c r="S34" s="21">
        <f t="shared" si="12"/>
        <v>247.02030966187891</v>
      </c>
      <c r="T34" s="21">
        <f t="shared" si="12"/>
        <v>419.62247840337585</v>
      </c>
      <c r="U34" s="21">
        <f t="shared" si="13"/>
        <v>666.64278806525476</v>
      </c>
      <c r="V34" s="21">
        <f t="shared" si="14"/>
        <v>172.97969033812109</v>
      </c>
      <c r="W34" s="21">
        <f t="shared" si="15"/>
        <v>-83.622478403375851</v>
      </c>
      <c r="X34" s="21">
        <f t="shared" si="16"/>
        <v>89.357211934745237</v>
      </c>
    </row>
    <row r="35" spans="1:24" x14ac:dyDescent="0.15">
      <c r="A35" s="1">
        <v>30</v>
      </c>
      <c r="B35" s="17">
        <v>0.47219847526107495</v>
      </c>
      <c r="C35" s="17">
        <v>0.10483501426961983</v>
      </c>
      <c r="D35" s="18">
        <f t="shared" si="0"/>
        <v>-6.9744589948261757E-2</v>
      </c>
      <c r="E35" s="18">
        <f t="shared" si="0"/>
        <v>-1.2544732890303876</v>
      </c>
      <c r="F35" s="18">
        <f t="shared" si="1"/>
        <v>-0.9726502303757758</v>
      </c>
      <c r="G35" s="18">
        <f t="shared" si="2"/>
        <v>-0.62770130953435577</v>
      </c>
      <c r="H35" s="18">
        <f t="shared" si="3"/>
        <v>-10.699152534133534</v>
      </c>
      <c r="I35" s="21">
        <f t="shared" si="4"/>
        <v>0.64721178137100277</v>
      </c>
      <c r="J35" s="21">
        <f t="shared" si="5"/>
        <v>1.1019724577287922</v>
      </c>
      <c r="K35" s="22">
        <f t="shared" si="6"/>
        <v>417.36365449995571</v>
      </c>
      <c r="L35" s="21">
        <f t="shared" si="7"/>
        <v>300.05084748531135</v>
      </c>
      <c r="M35" s="21">
        <f t="shared" si="8"/>
        <v>380.83026381445433</v>
      </c>
      <c r="N35" s="21">
        <f t="shared" si="9"/>
        <v>330.45811862091529</v>
      </c>
      <c r="O35" s="21" t="str">
        <f t="shared" si="10"/>
        <v>否</v>
      </c>
      <c r="P35" s="21" t="str">
        <f t="shared" si="10"/>
        <v>是</v>
      </c>
      <c r="Q35" s="21">
        <f t="shared" si="11"/>
        <v>417.36365449995571</v>
      </c>
      <c r="R35" s="21">
        <f t="shared" si="11"/>
        <v>330.45811862091529</v>
      </c>
      <c r="S35" s="21">
        <f t="shared" si="12"/>
        <v>270.12267430842809</v>
      </c>
      <c r="T35" s="21">
        <f t="shared" si="12"/>
        <v>364.15574515312278</v>
      </c>
      <c r="U35" s="21">
        <f t="shared" si="13"/>
        <v>634.27841946155081</v>
      </c>
      <c r="V35" s="21">
        <f t="shared" si="14"/>
        <v>149.87732569157191</v>
      </c>
      <c r="W35" s="21">
        <f t="shared" si="15"/>
        <v>-28.15574515312278</v>
      </c>
      <c r="X35" s="21">
        <f t="shared" si="16"/>
        <v>121.72158053844913</v>
      </c>
    </row>
    <row r="37" spans="1:24" x14ac:dyDescent="0.15">
      <c r="I37" s="23" t="s">
        <v>36</v>
      </c>
      <c r="J37" s="24"/>
      <c r="O37" s="23" t="s">
        <v>37</v>
      </c>
      <c r="X37" s="23" t="s">
        <v>38</v>
      </c>
    </row>
    <row r="38" spans="1:24" x14ac:dyDescent="0.15">
      <c r="J38" s="24"/>
      <c r="K38" s="23" t="s">
        <v>39</v>
      </c>
      <c r="U38" s="23" t="s">
        <v>63</v>
      </c>
    </row>
    <row r="39" spans="1:24" x14ac:dyDescent="0.15">
      <c r="M39" s="23" t="s">
        <v>40</v>
      </c>
    </row>
    <row r="40" spans="1:24" ht="15" thickBot="1" x14ac:dyDescent="0.2">
      <c r="M40" s="46"/>
    </row>
    <row r="41" spans="1:24" ht="28.5" customHeight="1" x14ac:dyDescent="0.15">
      <c r="B41" s="30" t="s">
        <v>41</v>
      </c>
      <c r="C41" s="30" t="s">
        <v>42</v>
      </c>
      <c r="D41" s="30" t="s">
        <v>43</v>
      </c>
      <c r="F41" s="45" t="s">
        <v>64</v>
      </c>
      <c r="G41" s="44"/>
      <c r="I41" s="45" t="s">
        <v>66</v>
      </c>
      <c r="J41" s="44"/>
    </row>
    <row r="42" spans="1:24" x14ac:dyDescent="0.15">
      <c r="A42" s="1" t="s">
        <v>44</v>
      </c>
      <c r="B42" s="1">
        <v>0.66</v>
      </c>
      <c r="C42" s="1">
        <v>8.5855000000000001E-2</v>
      </c>
      <c r="D42" s="1">
        <v>500</v>
      </c>
      <c r="F42" s="31"/>
      <c r="G42" s="31"/>
    </row>
    <row r="43" spans="1:24" x14ac:dyDescent="0.15">
      <c r="A43" s="1" t="s">
        <v>45</v>
      </c>
      <c r="B43" s="1">
        <v>1.3</v>
      </c>
      <c r="C43" s="1">
        <v>0.137213</v>
      </c>
      <c r="D43" s="1">
        <v>500</v>
      </c>
      <c r="F43" s="31" t="s">
        <v>47</v>
      </c>
      <c r="G43" s="33">
        <v>748.54886816608848</v>
      </c>
      <c r="I43" s="24" t="str">
        <f>F43</f>
        <v>平均</v>
      </c>
      <c r="J43" s="33">
        <f>G43</f>
        <v>748.54886816608848</v>
      </c>
    </row>
    <row r="44" spans="1:24" x14ac:dyDescent="0.15">
      <c r="F44" s="31" t="s">
        <v>48</v>
      </c>
      <c r="G44" s="33">
        <v>19.806754712044249</v>
      </c>
      <c r="I44" s="24" t="str">
        <f>F44</f>
        <v>标准误差</v>
      </c>
      <c r="J44" s="33">
        <f>G44</f>
        <v>19.806754712044249</v>
      </c>
    </row>
    <row r="45" spans="1:24" ht="15" thickBot="1" x14ac:dyDescent="0.2">
      <c r="F45" s="31" t="s">
        <v>49</v>
      </c>
      <c r="G45" s="33">
        <v>728.27850942713349</v>
      </c>
      <c r="I45" s="32" t="s">
        <v>65</v>
      </c>
      <c r="J45" s="34">
        <f>COUNTIF(U6:U35,"&gt;=706")/30</f>
        <v>0.5</v>
      </c>
    </row>
    <row r="46" spans="1:24" x14ac:dyDescent="0.15">
      <c r="F46" s="31" t="s">
        <v>50</v>
      </c>
      <c r="G46" s="33" t="e">
        <v>#N/A</v>
      </c>
    </row>
    <row r="47" spans="1:24" x14ac:dyDescent="0.15">
      <c r="F47" s="31" t="s">
        <v>51</v>
      </c>
      <c r="G47" s="33">
        <v>108.48606346758376</v>
      </c>
    </row>
    <row r="48" spans="1:24" x14ac:dyDescent="0.15">
      <c r="F48" s="31" t="s">
        <v>52</v>
      </c>
      <c r="G48" s="33">
        <v>11769.225966692613</v>
      </c>
    </row>
    <row r="49" spans="6:7" x14ac:dyDescent="0.15">
      <c r="F49" s="31" t="s">
        <v>53</v>
      </c>
      <c r="G49" s="33">
        <v>-0.77461808008955391</v>
      </c>
    </row>
    <row r="50" spans="6:7" x14ac:dyDescent="0.15">
      <c r="F50" s="31" t="s">
        <v>54</v>
      </c>
      <c r="G50" s="33">
        <v>0.24883767071810875</v>
      </c>
    </row>
    <row r="51" spans="6:7" x14ac:dyDescent="0.15">
      <c r="F51" s="31" t="s">
        <v>55</v>
      </c>
      <c r="G51" s="33">
        <v>417.91019796795297</v>
      </c>
    </row>
    <row r="52" spans="6:7" x14ac:dyDescent="0.15">
      <c r="F52" s="31" t="s">
        <v>56</v>
      </c>
      <c r="G52" s="33">
        <v>540.72284812584383</v>
      </c>
    </row>
    <row r="53" spans="6:7" x14ac:dyDescent="0.15">
      <c r="F53" s="31" t="s">
        <v>57</v>
      </c>
      <c r="G53" s="33">
        <v>958.63304609379679</v>
      </c>
    </row>
    <row r="54" spans="6:7" x14ac:dyDescent="0.15">
      <c r="F54" s="31" t="s">
        <v>58</v>
      </c>
      <c r="G54" s="33">
        <v>22456.466044982655</v>
      </c>
    </row>
    <row r="55" spans="6:7" x14ac:dyDescent="0.15">
      <c r="F55" s="31" t="s">
        <v>59</v>
      </c>
      <c r="G55" s="33">
        <v>30</v>
      </c>
    </row>
    <row r="56" spans="6:7" ht="15" thickBot="1" x14ac:dyDescent="0.2">
      <c r="F56" s="32" t="s">
        <v>60</v>
      </c>
      <c r="G56" s="34">
        <v>40.509361851524496</v>
      </c>
    </row>
  </sheetData>
  <mergeCells count="4">
    <mergeCell ref="E2:E3"/>
    <mergeCell ref="I2:I3"/>
    <mergeCell ref="F41:G41"/>
    <mergeCell ref="I41:J41"/>
  </mergeCells>
  <phoneticPr fontId="4" type="noConversion"/>
  <conditionalFormatting sqref="I6:I35">
    <cfRule type="cellIs" dxfId="29" priority="6" operator="lessThan">
      <formula>$F$2</formula>
    </cfRule>
  </conditionalFormatting>
  <conditionalFormatting sqref="J6:J35">
    <cfRule type="cellIs" dxfId="28" priority="5" operator="lessThan">
      <formula>$F$3</formula>
    </cfRule>
  </conditionalFormatting>
  <conditionalFormatting sqref="O6:O35">
    <cfRule type="cellIs" dxfId="27" priority="4" operator="equal">
      <formula>"是"</formula>
    </cfRule>
  </conditionalFormatting>
  <conditionalFormatting sqref="P6:P35">
    <cfRule type="cellIs" dxfId="26" priority="3" operator="equal">
      <formula>"是"</formula>
    </cfRule>
  </conditionalFormatting>
  <conditionalFormatting sqref="X6:X35">
    <cfRule type="cellIs" dxfId="25" priority="2" operator="greaterThan">
      <formula>50</formula>
    </cfRule>
  </conditionalFormatting>
  <conditionalFormatting sqref="U6:U35">
    <cfRule type="cellIs" dxfId="24" priority="1" operator="greaterThanOrEqual">
      <formula>$I$2</formula>
    </cfRule>
  </conditionalFormatting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3"/>
  <sheetViews>
    <sheetView workbookViewId="0">
      <selection activeCell="H28" sqref="H28"/>
    </sheetView>
  </sheetViews>
  <sheetFormatPr defaultColWidth="9" defaultRowHeight="14.25" x14ac:dyDescent="0.15"/>
  <cols>
    <col min="1" max="2" width="12" customWidth="1"/>
    <col min="3" max="3" width="12" style="1" customWidth="1"/>
    <col min="4" max="5" width="12" customWidth="1"/>
    <col min="6" max="6" width="12" style="1" customWidth="1"/>
  </cols>
  <sheetData>
    <row r="1" spans="1:6" x14ac:dyDescent="0.15">
      <c r="A1" s="37" t="s">
        <v>44</v>
      </c>
      <c r="B1" s="37"/>
      <c r="C1" s="37"/>
      <c r="D1" s="37" t="s">
        <v>46</v>
      </c>
      <c r="E1" s="37"/>
      <c r="F1" s="37"/>
    </row>
    <row r="2" spans="1:6" ht="28.5" x14ac:dyDescent="0.15">
      <c r="A2" s="2" t="s">
        <v>41</v>
      </c>
      <c r="B2" s="2" t="s">
        <v>42</v>
      </c>
      <c r="C2" s="2" t="s">
        <v>43</v>
      </c>
      <c r="D2" s="2" t="s">
        <v>41</v>
      </c>
      <c r="E2" s="2" t="s">
        <v>42</v>
      </c>
      <c r="F2" s="2" t="s">
        <v>43</v>
      </c>
    </row>
    <row r="3" spans="1:6" x14ac:dyDescent="0.15">
      <c r="A3" s="3">
        <v>0.66</v>
      </c>
      <c r="B3" s="4">
        <v>8.5855000000000001E-2</v>
      </c>
      <c r="C3" s="1">
        <v>500</v>
      </c>
      <c r="D3" s="3">
        <v>1.3</v>
      </c>
      <c r="E3" s="4">
        <v>0.137213</v>
      </c>
      <c r="F3" s="1">
        <v>500</v>
      </c>
    </row>
    <row r="4" spans="1:6" x14ac:dyDescent="0.15">
      <c r="A4" s="3">
        <v>0.65</v>
      </c>
      <c r="B4" s="4">
        <v>3.2190999999999997E-2</v>
      </c>
      <c r="C4" s="1">
        <v>500</v>
      </c>
      <c r="D4" s="3">
        <v>1.3</v>
      </c>
      <c r="E4" s="4">
        <v>0.137213</v>
      </c>
      <c r="F4" s="1">
        <v>500</v>
      </c>
    </row>
    <row r="5" spans="1:6" x14ac:dyDescent="0.15">
      <c r="A5" s="3">
        <v>0.64</v>
      </c>
      <c r="B5" s="4">
        <v>2.0795000000000001E-2</v>
      </c>
      <c r="C5" s="1">
        <v>500</v>
      </c>
      <c r="D5" s="3">
        <v>1.3</v>
      </c>
      <c r="E5" s="4">
        <v>0.137213</v>
      </c>
      <c r="F5" s="1">
        <v>500</v>
      </c>
    </row>
    <row r="6" spans="1:6" x14ac:dyDescent="0.15">
      <c r="A6" s="3">
        <v>0.63</v>
      </c>
      <c r="B6" s="4">
        <v>1.7000999999999999E-2</v>
      </c>
      <c r="C6" s="1">
        <v>500</v>
      </c>
      <c r="D6" s="3">
        <v>1.3</v>
      </c>
      <c r="E6" s="4">
        <v>0.137213</v>
      </c>
      <c r="F6" s="1">
        <v>500</v>
      </c>
    </row>
    <row r="7" spans="1:6" x14ac:dyDescent="0.15">
      <c r="A7" s="3">
        <v>0.62</v>
      </c>
      <c r="B7" s="4">
        <v>1.3710999999999999E-2</v>
      </c>
      <c r="C7" s="1">
        <v>500</v>
      </c>
      <c r="D7" s="3">
        <v>1.3</v>
      </c>
      <c r="E7" s="4">
        <v>0.137213</v>
      </c>
      <c r="F7" s="1">
        <v>500</v>
      </c>
    </row>
    <row r="8" spans="1:6" x14ac:dyDescent="0.15">
      <c r="A8" s="3">
        <v>0.61</v>
      </c>
      <c r="B8" s="4">
        <v>1.0851E-2</v>
      </c>
      <c r="C8" s="1">
        <v>500</v>
      </c>
      <c r="D8" s="3">
        <v>1.3</v>
      </c>
      <c r="E8" s="4">
        <v>0.137213</v>
      </c>
      <c r="F8" s="1">
        <v>500</v>
      </c>
    </row>
    <row r="9" spans="1:6" x14ac:dyDescent="0.15">
      <c r="A9" s="3">
        <v>0.6</v>
      </c>
      <c r="B9" s="4">
        <v>8.3879999999999996E-3</v>
      </c>
      <c r="C9" s="1">
        <v>500</v>
      </c>
      <c r="D9" s="3">
        <v>1.3</v>
      </c>
      <c r="E9" s="4">
        <v>0.137213</v>
      </c>
      <c r="F9" s="1">
        <v>500</v>
      </c>
    </row>
    <row r="10" spans="1:6" x14ac:dyDescent="0.15">
      <c r="A10" s="3">
        <v>0.59</v>
      </c>
      <c r="B10" s="4">
        <v>6.2909999999999997E-3</v>
      </c>
      <c r="C10" s="1">
        <v>500</v>
      </c>
      <c r="D10" s="3">
        <v>1.3</v>
      </c>
      <c r="E10" s="4">
        <v>0.137213</v>
      </c>
      <c r="F10" s="1">
        <v>500</v>
      </c>
    </row>
    <row r="11" spans="1:6" x14ac:dyDescent="0.15">
      <c r="A11" s="5">
        <v>0.55000000000000004</v>
      </c>
      <c r="B11" s="6">
        <v>1.4009999999999999E-3</v>
      </c>
      <c r="C11" s="1">
        <v>500</v>
      </c>
      <c r="D11" s="5">
        <v>1.3</v>
      </c>
      <c r="E11" s="6">
        <v>0.137213</v>
      </c>
      <c r="F11" s="1">
        <v>500</v>
      </c>
    </row>
    <row r="12" spans="1:6" x14ac:dyDescent="0.15">
      <c r="A12" s="3">
        <v>0.66</v>
      </c>
      <c r="B12" s="4">
        <v>8.5855000000000001E-2</v>
      </c>
      <c r="C12" s="1">
        <v>500</v>
      </c>
      <c r="D12" s="3">
        <v>1.25</v>
      </c>
      <c r="E12" s="4">
        <v>8.2644999999999996E-2</v>
      </c>
      <c r="F12" s="1">
        <v>500</v>
      </c>
    </row>
    <row r="13" spans="1:6" x14ac:dyDescent="0.15">
      <c r="A13" s="3">
        <v>0.65</v>
      </c>
      <c r="B13" s="4">
        <v>3.2190999999999997E-2</v>
      </c>
      <c r="C13" s="1">
        <v>500</v>
      </c>
      <c r="D13" s="3">
        <v>1.25</v>
      </c>
      <c r="E13" s="4">
        <v>8.2644999999999996E-2</v>
      </c>
      <c r="F13" s="1">
        <v>500</v>
      </c>
    </row>
    <row r="14" spans="1:6" x14ac:dyDescent="0.15">
      <c r="A14" s="3">
        <v>0.64</v>
      </c>
      <c r="B14" s="4">
        <v>2.0795000000000001E-2</v>
      </c>
      <c r="C14" s="1">
        <v>500</v>
      </c>
      <c r="D14" s="3">
        <v>1.25</v>
      </c>
      <c r="E14" s="4">
        <v>8.2644999999999996E-2</v>
      </c>
      <c r="F14" s="1">
        <v>500</v>
      </c>
    </row>
    <row r="15" spans="1:6" x14ac:dyDescent="0.15">
      <c r="A15" s="3">
        <v>0.63</v>
      </c>
      <c r="B15" s="4">
        <v>1.7000999999999999E-2</v>
      </c>
      <c r="C15" s="1">
        <v>500</v>
      </c>
      <c r="D15" s="3">
        <v>1.25</v>
      </c>
      <c r="E15" s="4">
        <v>8.2644999999999996E-2</v>
      </c>
      <c r="F15" s="1">
        <v>500</v>
      </c>
    </row>
    <row r="16" spans="1:6" x14ac:dyDescent="0.15">
      <c r="A16" s="3">
        <v>0.62</v>
      </c>
      <c r="B16" s="4">
        <v>1.3710999999999999E-2</v>
      </c>
      <c r="C16" s="1">
        <v>500</v>
      </c>
      <c r="D16" s="3">
        <v>1.25</v>
      </c>
      <c r="E16" s="4">
        <v>8.2644999999999996E-2</v>
      </c>
      <c r="F16" s="1">
        <v>500</v>
      </c>
    </row>
    <row r="17" spans="1:6" x14ac:dyDescent="0.15">
      <c r="A17" s="3">
        <v>0.61</v>
      </c>
      <c r="B17" s="4">
        <v>1.0851E-2</v>
      </c>
      <c r="C17" s="1">
        <v>500</v>
      </c>
      <c r="D17" s="3">
        <v>1.25</v>
      </c>
      <c r="E17" s="4">
        <v>8.2644999999999996E-2</v>
      </c>
      <c r="F17" s="1">
        <v>500</v>
      </c>
    </row>
    <row r="18" spans="1:6" x14ac:dyDescent="0.15">
      <c r="A18" s="3">
        <v>0.6</v>
      </c>
      <c r="B18" s="4">
        <v>8.3879999999999996E-3</v>
      </c>
      <c r="C18" s="1">
        <v>500</v>
      </c>
      <c r="D18" s="3">
        <v>1.25</v>
      </c>
      <c r="E18" s="4">
        <v>8.2644999999999996E-2</v>
      </c>
      <c r="F18" s="1">
        <v>500</v>
      </c>
    </row>
    <row r="19" spans="1:6" x14ac:dyDescent="0.15">
      <c r="A19" s="3">
        <v>0.59</v>
      </c>
      <c r="B19" s="4">
        <v>6.2909999999999997E-3</v>
      </c>
      <c r="C19" s="1">
        <v>500</v>
      </c>
      <c r="D19" s="3">
        <v>1.25</v>
      </c>
      <c r="E19" s="4">
        <v>8.2644999999999996E-2</v>
      </c>
      <c r="F19" s="1">
        <v>500</v>
      </c>
    </row>
    <row r="20" spans="1:6" x14ac:dyDescent="0.15">
      <c r="A20" s="5">
        <v>0.55000000000000004</v>
      </c>
      <c r="B20" s="6">
        <v>1.4009999999999999E-3</v>
      </c>
      <c r="C20" s="1">
        <v>500</v>
      </c>
      <c r="D20" s="5">
        <v>1.25</v>
      </c>
      <c r="E20" s="6">
        <v>8.2644999999999996E-2</v>
      </c>
      <c r="F20" s="1">
        <v>500</v>
      </c>
    </row>
    <row r="21" spans="1:6" x14ac:dyDescent="0.15">
      <c r="A21" s="3">
        <v>0.66</v>
      </c>
      <c r="B21" s="4">
        <v>8.5855000000000001E-2</v>
      </c>
      <c r="C21" s="1">
        <v>500</v>
      </c>
      <c r="D21" s="3">
        <v>1.2</v>
      </c>
      <c r="E21" s="4">
        <v>4.5060000000000003E-2</v>
      </c>
      <c r="F21" s="1">
        <v>500</v>
      </c>
    </row>
    <row r="22" spans="1:6" x14ac:dyDescent="0.15">
      <c r="A22" s="3">
        <v>0.65</v>
      </c>
      <c r="B22" s="4">
        <v>3.2190999999999997E-2</v>
      </c>
      <c r="C22" s="1">
        <v>500</v>
      </c>
      <c r="D22" s="3">
        <v>1.2</v>
      </c>
      <c r="E22" s="4">
        <v>4.5060000000000003E-2</v>
      </c>
      <c r="F22" s="1">
        <v>500</v>
      </c>
    </row>
    <row r="23" spans="1:6" x14ac:dyDescent="0.15">
      <c r="A23" s="3">
        <v>0.64</v>
      </c>
      <c r="B23" s="4">
        <v>2.0795000000000001E-2</v>
      </c>
      <c r="C23" s="1">
        <v>500</v>
      </c>
      <c r="D23" s="3">
        <v>1.2</v>
      </c>
      <c r="E23" s="4">
        <v>4.5060000000000003E-2</v>
      </c>
      <c r="F23" s="1">
        <v>500</v>
      </c>
    </row>
    <row r="24" spans="1:6" x14ac:dyDescent="0.15">
      <c r="A24" s="3">
        <v>0.63</v>
      </c>
      <c r="B24" s="4">
        <v>1.7000999999999999E-2</v>
      </c>
      <c r="C24" s="1">
        <v>500</v>
      </c>
      <c r="D24" s="3">
        <v>1.2</v>
      </c>
      <c r="E24" s="4">
        <v>4.5060000000000003E-2</v>
      </c>
      <c r="F24" s="1">
        <v>500</v>
      </c>
    </row>
    <row r="25" spans="1:6" x14ac:dyDescent="0.15">
      <c r="A25" s="3">
        <v>0.62</v>
      </c>
      <c r="B25" s="4">
        <v>1.3710999999999999E-2</v>
      </c>
      <c r="C25" s="1">
        <v>500</v>
      </c>
      <c r="D25" s="3">
        <v>1.2</v>
      </c>
      <c r="E25" s="4">
        <v>4.5060000000000003E-2</v>
      </c>
      <c r="F25" s="1">
        <v>500</v>
      </c>
    </row>
    <row r="26" spans="1:6" x14ac:dyDescent="0.15">
      <c r="A26" s="3">
        <v>0.61</v>
      </c>
      <c r="B26" s="4">
        <v>1.0851E-2</v>
      </c>
      <c r="C26" s="1">
        <v>500</v>
      </c>
      <c r="D26" s="3">
        <v>1.2</v>
      </c>
      <c r="E26" s="4">
        <v>4.5060000000000003E-2</v>
      </c>
      <c r="F26" s="1">
        <v>500</v>
      </c>
    </row>
    <row r="27" spans="1:6" x14ac:dyDescent="0.15">
      <c r="A27" s="3">
        <v>0.6</v>
      </c>
      <c r="B27" s="4">
        <v>8.3879999999999996E-3</v>
      </c>
      <c r="C27" s="1">
        <v>500</v>
      </c>
      <c r="D27" s="3">
        <v>1.2</v>
      </c>
      <c r="E27" s="4">
        <v>4.5060000000000003E-2</v>
      </c>
      <c r="F27" s="1">
        <v>500</v>
      </c>
    </row>
    <row r="28" spans="1:6" x14ac:dyDescent="0.15">
      <c r="A28" s="3">
        <v>0.59</v>
      </c>
      <c r="B28" s="4">
        <v>6.2909999999999997E-3</v>
      </c>
      <c r="C28" s="1">
        <v>500</v>
      </c>
      <c r="D28" s="3">
        <v>1.2</v>
      </c>
      <c r="E28" s="4">
        <v>4.5060000000000003E-2</v>
      </c>
      <c r="F28" s="1">
        <v>500</v>
      </c>
    </row>
    <row r="29" spans="1:6" x14ac:dyDescent="0.15">
      <c r="A29" s="5">
        <v>0.55000000000000004</v>
      </c>
      <c r="B29" s="6">
        <v>1.4009999999999999E-3</v>
      </c>
      <c r="C29" s="1">
        <v>500</v>
      </c>
      <c r="D29" s="5">
        <v>1.2</v>
      </c>
      <c r="E29" s="6">
        <v>4.5060000000000003E-2</v>
      </c>
      <c r="F29" s="1">
        <v>500</v>
      </c>
    </row>
    <row r="30" spans="1:6" x14ac:dyDescent="0.15">
      <c r="A30" s="3">
        <v>0.66</v>
      </c>
      <c r="B30" s="4">
        <v>8.5855000000000001E-2</v>
      </c>
      <c r="C30" s="1">
        <v>500</v>
      </c>
      <c r="D30" s="3">
        <v>1.1499999999999999</v>
      </c>
      <c r="E30" s="4">
        <v>2.8348000000000002E-2</v>
      </c>
      <c r="F30" s="1">
        <v>500</v>
      </c>
    </row>
    <row r="31" spans="1:6" x14ac:dyDescent="0.15">
      <c r="A31" s="3">
        <v>0.65</v>
      </c>
      <c r="B31" s="4">
        <v>3.2190999999999997E-2</v>
      </c>
      <c r="C31" s="1">
        <v>500</v>
      </c>
      <c r="D31" s="3">
        <v>1.1499999999999999</v>
      </c>
      <c r="E31" s="4">
        <v>2.8348000000000002E-2</v>
      </c>
      <c r="F31" s="1">
        <v>500</v>
      </c>
    </row>
    <row r="32" spans="1:6" x14ac:dyDescent="0.15">
      <c r="A32" s="3">
        <v>0.64</v>
      </c>
      <c r="B32" s="4">
        <v>2.0795000000000001E-2</v>
      </c>
      <c r="C32" s="1">
        <v>500</v>
      </c>
      <c r="D32" s="3">
        <v>1.1499999999999999</v>
      </c>
      <c r="E32" s="4">
        <v>2.8348000000000002E-2</v>
      </c>
      <c r="F32" s="1">
        <v>500</v>
      </c>
    </row>
    <row r="33" spans="1:6" x14ac:dyDescent="0.15">
      <c r="A33" s="3">
        <v>0.63</v>
      </c>
      <c r="B33" s="4">
        <v>1.7000999999999999E-2</v>
      </c>
      <c r="C33" s="1">
        <v>500</v>
      </c>
      <c r="D33" s="3">
        <v>1.1499999999999999</v>
      </c>
      <c r="E33" s="4">
        <v>2.8348000000000002E-2</v>
      </c>
      <c r="F33" s="1">
        <v>500</v>
      </c>
    </row>
    <row r="34" spans="1:6" x14ac:dyDescent="0.15">
      <c r="A34" s="3">
        <v>0.62</v>
      </c>
      <c r="B34" s="4">
        <v>1.3710999999999999E-2</v>
      </c>
      <c r="C34" s="1">
        <v>500</v>
      </c>
      <c r="D34" s="3">
        <v>1.1499999999999999</v>
      </c>
      <c r="E34" s="4">
        <v>2.8348000000000002E-2</v>
      </c>
      <c r="F34" s="1">
        <v>500</v>
      </c>
    </row>
    <row r="35" spans="1:6" x14ac:dyDescent="0.15">
      <c r="A35" s="3">
        <v>0.61</v>
      </c>
      <c r="B35" s="4">
        <v>1.0851E-2</v>
      </c>
      <c r="C35" s="1">
        <v>500</v>
      </c>
      <c r="D35" s="3">
        <v>1.1499999999999999</v>
      </c>
      <c r="E35" s="4">
        <v>2.8348000000000002E-2</v>
      </c>
      <c r="F35" s="1">
        <v>500</v>
      </c>
    </row>
    <row r="36" spans="1:6" x14ac:dyDescent="0.15">
      <c r="A36" s="3">
        <v>0.6</v>
      </c>
      <c r="B36" s="4">
        <v>8.3879999999999996E-3</v>
      </c>
      <c r="C36" s="1">
        <v>500</v>
      </c>
      <c r="D36" s="3">
        <v>1.1499999999999999</v>
      </c>
      <c r="E36" s="4">
        <v>2.8348000000000002E-2</v>
      </c>
      <c r="F36" s="1">
        <v>500</v>
      </c>
    </row>
    <row r="37" spans="1:6" x14ac:dyDescent="0.15">
      <c r="A37" s="3">
        <v>0.59</v>
      </c>
      <c r="B37" s="4">
        <v>6.2909999999999997E-3</v>
      </c>
      <c r="C37" s="1">
        <v>500</v>
      </c>
      <c r="D37" s="3">
        <v>1.1499999999999999</v>
      </c>
      <c r="E37" s="4">
        <v>2.8348000000000002E-2</v>
      </c>
      <c r="F37" s="1">
        <v>500</v>
      </c>
    </row>
    <row r="38" spans="1:6" x14ac:dyDescent="0.15">
      <c r="A38" s="5">
        <v>0.55000000000000004</v>
      </c>
      <c r="B38" s="6">
        <v>1.4009999999999999E-3</v>
      </c>
      <c r="C38" s="1">
        <v>500</v>
      </c>
      <c r="D38" s="5">
        <v>1.1499999999999999</v>
      </c>
      <c r="E38" s="6">
        <v>2.8348000000000002E-2</v>
      </c>
      <c r="F38" s="1">
        <v>500</v>
      </c>
    </row>
    <row r="39" spans="1:6" x14ac:dyDescent="0.15">
      <c r="A39" s="3">
        <v>0.66</v>
      </c>
      <c r="B39" s="4">
        <v>8.5855000000000001E-2</v>
      </c>
      <c r="C39" s="1">
        <v>500</v>
      </c>
      <c r="D39" s="3">
        <v>1.1000000000000001</v>
      </c>
      <c r="E39" s="4">
        <v>1.6146000000000001E-2</v>
      </c>
      <c r="F39" s="1">
        <v>500</v>
      </c>
    </row>
    <row r="40" spans="1:6" x14ac:dyDescent="0.15">
      <c r="A40" s="3">
        <v>0.65</v>
      </c>
      <c r="B40" s="4">
        <v>3.2190999999999997E-2</v>
      </c>
      <c r="C40" s="1">
        <v>500</v>
      </c>
      <c r="D40" s="3">
        <v>1.1000000000000001</v>
      </c>
      <c r="E40" s="4">
        <v>1.6146000000000001E-2</v>
      </c>
      <c r="F40" s="1">
        <v>500</v>
      </c>
    </row>
    <row r="41" spans="1:6" x14ac:dyDescent="0.15">
      <c r="A41" s="3">
        <v>0.64</v>
      </c>
      <c r="B41" s="4">
        <v>2.0795000000000001E-2</v>
      </c>
      <c r="C41" s="1">
        <v>500</v>
      </c>
      <c r="D41" s="3">
        <v>1.1000000000000001</v>
      </c>
      <c r="E41" s="4">
        <v>1.6146000000000001E-2</v>
      </c>
      <c r="F41" s="1">
        <v>500</v>
      </c>
    </row>
    <row r="42" spans="1:6" x14ac:dyDescent="0.15">
      <c r="A42" s="3">
        <v>0.63</v>
      </c>
      <c r="B42" s="4">
        <v>1.7000999999999999E-2</v>
      </c>
      <c r="C42" s="1">
        <v>500</v>
      </c>
      <c r="D42" s="3">
        <v>1.1000000000000001</v>
      </c>
      <c r="E42" s="4">
        <v>1.6146000000000001E-2</v>
      </c>
      <c r="F42" s="1">
        <v>500</v>
      </c>
    </row>
    <row r="43" spans="1:6" x14ac:dyDescent="0.15">
      <c r="A43" s="3">
        <v>0.62</v>
      </c>
      <c r="B43" s="4">
        <v>1.3710999999999999E-2</v>
      </c>
      <c r="C43" s="1">
        <v>500</v>
      </c>
      <c r="D43" s="3">
        <v>1.1000000000000001</v>
      </c>
      <c r="E43" s="4">
        <v>1.6146000000000001E-2</v>
      </c>
      <c r="F43" s="1">
        <v>500</v>
      </c>
    </row>
    <row r="44" spans="1:6" x14ac:dyDescent="0.15">
      <c r="A44" s="3">
        <v>0.61</v>
      </c>
      <c r="B44" s="4">
        <v>1.0851E-2</v>
      </c>
      <c r="C44" s="1">
        <v>500</v>
      </c>
      <c r="D44" s="3">
        <v>1.1000000000000001</v>
      </c>
      <c r="E44" s="4">
        <v>1.6146000000000001E-2</v>
      </c>
      <c r="F44" s="1">
        <v>500</v>
      </c>
    </row>
    <row r="45" spans="1:6" x14ac:dyDescent="0.15">
      <c r="A45" s="3">
        <v>0.6</v>
      </c>
      <c r="B45" s="4">
        <v>8.3879999999999996E-3</v>
      </c>
      <c r="C45" s="1">
        <v>500</v>
      </c>
      <c r="D45" s="3">
        <v>1.1000000000000001</v>
      </c>
      <c r="E45" s="4">
        <v>1.6146000000000001E-2</v>
      </c>
      <c r="F45" s="1">
        <v>500</v>
      </c>
    </row>
    <row r="46" spans="1:6" x14ac:dyDescent="0.15">
      <c r="A46" s="3">
        <v>0.59</v>
      </c>
      <c r="B46" s="4">
        <v>6.2909999999999997E-3</v>
      </c>
      <c r="C46" s="1">
        <v>500</v>
      </c>
      <c r="D46" s="3">
        <v>1.1000000000000001</v>
      </c>
      <c r="E46" s="4">
        <v>1.6146000000000001E-2</v>
      </c>
      <c r="F46" s="1">
        <v>500</v>
      </c>
    </row>
    <row r="47" spans="1:6" x14ac:dyDescent="0.15">
      <c r="A47" s="5">
        <v>0.55000000000000004</v>
      </c>
      <c r="B47" s="6">
        <v>1.4009999999999999E-3</v>
      </c>
      <c r="C47" s="1">
        <v>500</v>
      </c>
      <c r="D47" s="5">
        <v>1.1000000000000001</v>
      </c>
      <c r="E47" s="6">
        <v>1.6146000000000001E-2</v>
      </c>
      <c r="F47" s="1">
        <v>500</v>
      </c>
    </row>
    <row r="48" spans="1:6" x14ac:dyDescent="0.15">
      <c r="A48" s="3">
        <v>0.66</v>
      </c>
      <c r="B48" s="4">
        <v>8.5855000000000001E-2</v>
      </c>
      <c r="C48" s="1">
        <v>500</v>
      </c>
      <c r="D48" s="3">
        <v>1.05</v>
      </c>
      <c r="E48" s="4">
        <v>7.8600000000000007E-3</v>
      </c>
      <c r="F48" s="1">
        <v>500</v>
      </c>
    </row>
    <row r="49" spans="1:6" x14ac:dyDescent="0.15">
      <c r="A49" s="3">
        <v>0.65</v>
      </c>
      <c r="B49" s="4">
        <v>3.2190999999999997E-2</v>
      </c>
      <c r="C49" s="1">
        <v>500</v>
      </c>
      <c r="D49" s="3">
        <v>1.05</v>
      </c>
      <c r="E49" s="4">
        <v>7.8600000000000007E-3</v>
      </c>
      <c r="F49" s="1">
        <v>500</v>
      </c>
    </row>
    <row r="50" spans="1:6" x14ac:dyDescent="0.15">
      <c r="A50" s="3">
        <v>0.64</v>
      </c>
      <c r="B50" s="4">
        <v>2.0795000000000001E-2</v>
      </c>
      <c r="C50" s="1">
        <v>500</v>
      </c>
      <c r="D50" s="3">
        <v>1.05</v>
      </c>
      <c r="E50" s="4">
        <v>7.8600000000000007E-3</v>
      </c>
      <c r="F50" s="1">
        <v>500</v>
      </c>
    </row>
    <row r="51" spans="1:6" x14ac:dyDescent="0.15">
      <c r="A51" s="3">
        <v>0.63</v>
      </c>
      <c r="B51" s="4">
        <v>1.7000999999999999E-2</v>
      </c>
      <c r="C51" s="1">
        <v>500</v>
      </c>
      <c r="D51" s="3">
        <v>1.05</v>
      </c>
      <c r="E51" s="4">
        <v>7.8600000000000007E-3</v>
      </c>
      <c r="F51" s="1">
        <v>500</v>
      </c>
    </row>
    <row r="52" spans="1:6" x14ac:dyDescent="0.15">
      <c r="A52" s="3">
        <v>0.62</v>
      </c>
      <c r="B52" s="4">
        <v>1.3710999999999999E-2</v>
      </c>
      <c r="C52" s="1">
        <v>500</v>
      </c>
      <c r="D52" s="3">
        <v>1.05</v>
      </c>
      <c r="E52" s="4">
        <v>7.8600000000000007E-3</v>
      </c>
      <c r="F52" s="1">
        <v>500</v>
      </c>
    </row>
    <row r="53" spans="1:6" x14ac:dyDescent="0.15">
      <c r="A53" s="3">
        <v>0.61</v>
      </c>
      <c r="B53" s="4">
        <v>1.0851E-2</v>
      </c>
      <c r="C53" s="1">
        <v>500</v>
      </c>
      <c r="D53" s="3">
        <v>1.05</v>
      </c>
      <c r="E53" s="4">
        <v>7.8600000000000007E-3</v>
      </c>
      <c r="F53" s="1">
        <v>500</v>
      </c>
    </row>
    <row r="54" spans="1:6" x14ac:dyDescent="0.15">
      <c r="A54" s="3">
        <v>0.6</v>
      </c>
      <c r="B54" s="4">
        <v>8.3879999999999996E-3</v>
      </c>
      <c r="C54" s="1">
        <v>500</v>
      </c>
      <c r="D54" s="3">
        <v>1.05</v>
      </c>
      <c r="E54" s="4">
        <v>7.8600000000000007E-3</v>
      </c>
      <c r="F54" s="1">
        <v>500</v>
      </c>
    </row>
    <row r="55" spans="1:6" x14ac:dyDescent="0.15">
      <c r="A55" s="3">
        <v>0.59</v>
      </c>
      <c r="B55" s="4">
        <v>6.2909999999999997E-3</v>
      </c>
      <c r="C55" s="1">
        <v>500</v>
      </c>
      <c r="D55" s="3">
        <v>1.05</v>
      </c>
      <c r="E55" s="4">
        <v>7.8600000000000007E-3</v>
      </c>
      <c r="F55" s="1">
        <v>500</v>
      </c>
    </row>
    <row r="56" spans="1:6" x14ac:dyDescent="0.15">
      <c r="A56" s="5">
        <v>0.55000000000000004</v>
      </c>
      <c r="B56" s="6">
        <v>1.4009999999999999E-3</v>
      </c>
      <c r="C56" s="1">
        <v>500</v>
      </c>
      <c r="D56" s="5">
        <v>1.05</v>
      </c>
      <c r="E56" s="6">
        <v>7.8600000000000007E-3</v>
      </c>
      <c r="F56" s="1">
        <v>500</v>
      </c>
    </row>
    <row r="57" spans="1:6" x14ac:dyDescent="0.15">
      <c r="A57" s="3">
        <v>0.66</v>
      </c>
      <c r="B57" s="4">
        <v>8.5855000000000001E-2</v>
      </c>
      <c r="C57" s="1">
        <v>500</v>
      </c>
      <c r="D57" s="3">
        <v>1</v>
      </c>
      <c r="E57" s="4">
        <v>3.277E-3</v>
      </c>
      <c r="F57" s="1">
        <v>500</v>
      </c>
    </row>
    <row r="58" spans="1:6" x14ac:dyDescent="0.15">
      <c r="A58" s="3">
        <v>0.65</v>
      </c>
      <c r="B58" s="4">
        <v>3.2190999999999997E-2</v>
      </c>
      <c r="C58" s="1">
        <v>500</v>
      </c>
      <c r="D58" s="3">
        <v>1</v>
      </c>
      <c r="E58" s="4">
        <v>3.277E-3</v>
      </c>
      <c r="F58" s="1">
        <v>500</v>
      </c>
    </row>
    <row r="59" spans="1:6" x14ac:dyDescent="0.15">
      <c r="A59" s="3">
        <v>0.64</v>
      </c>
      <c r="B59" s="4">
        <v>2.0795000000000001E-2</v>
      </c>
      <c r="C59" s="1">
        <v>500</v>
      </c>
      <c r="D59" s="3">
        <v>1</v>
      </c>
      <c r="E59" s="4">
        <v>3.277E-3</v>
      </c>
      <c r="F59" s="1">
        <v>500</v>
      </c>
    </row>
    <row r="60" spans="1:6" x14ac:dyDescent="0.15">
      <c r="A60" s="3">
        <v>0.63</v>
      </c>
      <c r="B60" s="4">
        <v>1.7000999999999999E-2</v>
      </c>
      <c r="C60" s="1">
        <v>500</v>
      </c>
      <c r="D60" s="3">
        <v>1</v>
      </c>
      <c r="E60" s="4">
        <v>3.277E-3</v>
      </c>
      <c r="F60" s="1">
        <v>500</v>
      </c>
    </row>
    <row r="61" spans="1:6" x14ac:dyDescent="0.15">
      <c r="A61" s="3">
        <v>0.62</v>
      </c>
      <c r="B61" s="4">
        <v>1.3710999999999999E-2</v>
      </c>
      <c r="C61" s="1">
        <v>500</v>
      </c>
      <c r="D61" s="3">
        <v>1</v>
      </c>
      <c r="E61" s="4">
        <v>3.277E-3</v>
      </c>
      <c r="F61" s="1">
        <v>500</v>
      </c>
    </row>
    <row r="62" spans="1:6" x14ac:dyDescent="0.15">
      <c r="A62" s="3">
        <v>0.61</v>
      </c>
      <c r="B62" s="4">
        <v>1.0851E-2</v>
      </c>
      <c r="C62" s="1">
        <v>500</v>
      </c>
      <c r="D62" s="3">
        <v>1</v>
      </c>
      <c r="E62" s="4">
        <v>3.277E-3</v>
      </c>
      <c r="F62" s="1">
        <v>500</v>
      </c>
    </row>
    <row r="63" spans="1:6" x14ac:dyDescent="0.15">
      <c r="A63" s="3">
        <v>0.6</v>
      </c>
      <c r="B63" s="4">
        <v>8.3879999999999996E-3</v>
      </c>
      <c r="C63" s="1">
        <v>500</v>
      </c>
      <c r="D63" s="3">
        <v>1</v>
      </c>
      <c r="E63" s="4">
        <v>3.277E-3</v>
      </c>
      <c r="F63" s="1">
        <v>500</v>
      </c>
    </row>
    <row r="64" spans="1:6" x14ac:dyDescent="0.15">
      <c r="A64" s="3">
        <v>0.59</v>
      </c>
      <c r="B64" s="4">
        <v>6.2909999999999997E-3</v>
      </c>
      <c r="C64" s="1">
        <v>500</v>
      </c>
      <c r="D64" s="3">
        <v>1</v>
      </c>
      <c r="E64" s="4">
        <v>3.277E-3</v>
      </c>
      <c r="F64" s="1">
        <v>500</v>
      </c>
    </row>
    <row r="65" spans="1:6" x14ac:dyDescent="0.15">
      <c r="A65" s="5">
        <v>0.55000000000000004</v>
      </c>
      <c r="B65" s="6">
        <v>1.4009999999999999E-3</v>
      </c>
      <c r="C65" s="1">
        <v>500</v>
      </c>
      <c r="D65" s="5">
        <v>1</v>
      </c>
      <c r="E65" s="6">
        <v>3.277E-3</v>
      </c>
      <c r="F65" s="1">
        <v>500</v>
      </c>
    </row>
    <row r="66" spans="1:6" x14ac:dyDescent="0.15">
      <c r="A66" s="3">
        <v>0.66</v>
      </c>
      <c r="B66" s="4">
        <v>8.5855000000000001E-2</v>
      </c>
      <c r="C66" s="1">
        <v>500</v>
      </c>
      <c r="D66" s="3">
        <v>0.95</v>
      </c>
      <c r="E66" s="4">
        <v>1.134E-3</v>
      </c>
      <c r="F66" s="1">
        <v>500</v>
      </c>
    </row>
    <row r="67" spans="1:6" x14ac:dyDescent="0.15">
      <c r="A67" s="3">
        <v>0.65</v>
      </c>
      <c r="B67" s="4">
        <v>3.2190999999999997E-2</v>
      </c>
      <c r="C67" s="1">
        <v>500</v>
      </c>
      <c r="D67" s="3">
        <v>0.95</v>
      </c>
      <c r="E67" s="4">
        <v>1.134E-3</v>
      </c>
      <c r="F67" s="1">
        <v>500</v>
      </c>
    </row>
    <row r="68" spans="1:6" x14ac:dyDescent="0.15">
      <c r="A68" s="3">
        <v>0.64</v>
      </c>
      <c r="B68" s="4">
        <v>2.0795000000000001E-2</v>
      </c>
      <c r="C68" s="1">
        <v>500</v>
      </c>
      <c r="D68" s="3">
        <v>0.95</v>
      </c>
      <c r="E68" s="4">
        <v>1.134E-3</v>
      </c>
      <c r="F68" s="1">
        <v>500</v>
      </c>
    </row>
    <row r="69" spans="1:6" x14ac:dyDescent="0.15">
      <c r="A69" s="3">
        <v>0.63</v>
      </c>
      <c r="B69" s="4">
        <v>1.7000999999999999E-2</v>
      </c>
      <c r="C69" s="1">
        <v>500</v>
      </c>
      <c r="D69" s="3">
        <v>0.95</v>
      </c>
      <c r="E69" s="4">
        <v>1.134E-3</v>
      </c>
      <c r="F69" s="1">
        <v>500</v>
      </c>
    </row>
    <row r="70" spans="1:6" x14ac:dyDescent="0.15">
      <c r="A70" s="3">
        <v>0.62</v>
      </c>
      <c r="B70" s="4">
        <v>1.3710999999999999E-2</v>
      </c>
      <c r="C70" s="1">
        <v>500</v>
      </c>
      <c r="D70" s="3">
        <v>0.95</v>
      </c>
      <c r="E70" s="4">
        <v>1.134E-3</v>
      </c>
      <c r="F70" s="1">
        <v>500</v>
      </c>
    </row>
    <row r="71" spans="1:6" x14ac:dyDescent="0.15">
      <c r="A71" s="3">
        <v>0.61</v>
      </c>
      <c r="B71" s="4">
        <v>1.0851E-2</v>
      </c>
      <c r="C71" s="1">
        <v>500</v>
      </c>
      <c r="D71" s="3">
        <v>0.95</v>
      </c>
      <c r="E71" s="4">
        <v>1.134E-3</v>
      </c>
      <c r="F71" s="1">
        <v>500</v>
      </c>
    </row>
    <row r="72" spans="1:6" x14ac:dyDescent="0.15">
      <c r="A72" s="3">
        <v>0.6</v>
      </c>
      <c r="B72" s="4">
        <v>8.3879999999999996E-3</v>
      </c>
      <c r="C72" s="1">
        <v>500</v>
      </c>
      <c r="D72" s="3">
        <v>0.95</v>
      </c>
      <c r="E72" s="4">
        <v>1.134E-3</v>
      </c>
      <c r="F72" s="1">
        <v>500</v>
      </c>
    </row>
    <row r="73" spans="1:6" x14ac:dyDescent="0.15">
      <c r="A73" s="3">
        <v>0.59</v>
      </c>
      <c r="B73" s="4">
        <v>6.2909999999999997E-3</v>
      </c>
      <c r="C73" s="1">
        <v>500</v>
      </c>
      <c r="D73" s="3">
        <v>0.95</v>
      </c>
      <c r="E73" s="4">
        <v>1.134E-3</v>
      </c>
      <c r="F73" s="1">
        <v>500</v>
      </c>
    </row>
    <row r="74" spans="1:6" x14ac:dyDescent="0.15">
      <c r="A74" s="5">
        <v>0.55000000000000004</v>
      </c>
      <c r="B74" s="6">
        <v>1.4009999999999999E-3</v>
      </c>
      <c r="C74" s="1">
        <v>500</v>
      </c>
      <c r="D74" s="5">
        <v>0.95</v>
      </c>
      <c r="E74" s="6">
        <v>1.134E-3</v>
      </c>
      <c r="F74" s="1">
        <v>500</v>
      </c>
    </row>
    <row r="75" spans="1:6" x14ac:dyDescent="0.15">
      <c r="A75" s="3">
        <v>0.66</v>
      </c>
      <c r="B75" s="4">
        <v>8.5855000000000001E-2</v>
      </c>
      <c r="C75" s="1">
        <v>500</v>
      </c>
      <c r="D75" s="3">
        <v>0.9</v>
      </c>
      <c r="E75" s="4">
        <v>2.4499999999999999E-4</v>
      </c>
      <c r="F75" s="1">
        <v>500</v>
      </c>
    </row>
    <row r="76" spans="1:6" x14ac:dyDescent="0.15">
      <c r="A76" s="3">
        <v>0.65</v>
      </c>
      <c r="B76" s="4">
        <v>3.2190999999999997E-2</v>
      </c>
      <c r="C76" s="1">
        <v>500</v>
      </c>
      <c r="D76" s="3">
        <v>0.9</v>
      </c>
      <c r="E76" s="4">
        <v>2.4499999999999999E-4</v>
      </c>
      <c r="F76" s="1">
        <v>500</v>
      </c>
    </row>
    <row r="77" spans="1:6" x14ac:dyDescent="0.15">
      <c r="A77" s="3">
        <v>0.64</v>
      </c>
      <c r="B77" s="4">
        <v>2.0795000000000001E-2</v>
      </c>
      <c r="C77" s="1">
        <v>500</v>
      </c>
      <c r="D77" s="3">
        <v>0.9</v>
      </c>
      <c r="E77" s="4">
        <v>2.4499999999999999E-4</v>
      </c>
      <c r="F77" s="1">
        <v>500</v>
      </c>
    </row>
    <row r="78" spans="1:6" x14ac:dyDescent="0.15">
      <c r="A78" s="3">
        <v>0.63</v>
      </c>
      <c r="B78" s="4">
        <v>1.7000999999999999E-2</v>
      </c>
      <c r="C78" s="1">
        <v>500</v>
      </c>
      <c r="D78" s="3">
        <v>0.9</v>
      </c>
      <c r="E78" s="4">
        <v>2.4499999999999999E-4</v>
      </c>
      <c r="F78" s="1">
        <v>500</v>
      </c>
    </row>
    <row r="79" spans="1:6" x14ac:dyDescent="0.15">
      <c r="A79" s="3">
        <v>0.62</v>
      </c>
      <c r="B79" s="4">
        <v>1.3710999999999999E-2</v>
      </c>
      <c r="C79" s="1">
        <v>500</v>
      </c>
      <c r="D79" s="3">
        <v>0.9</v>
      </c>
      <c r="E79" s="4">
        <v>2.4499999999999999E-4</v>
      </c>
      <c r="F79" s="1">
        <v>500</v>
      </c>
    </row>
    <row r="80" spans="1:6" x14ac:dyDescent="0.15">
      <c r="A80" s="3">
        <v>0.61</v>
      </c>
      <c r="B80" s="4">
        <v>1.0851E-2</v>
      </c>
      <c r="C80" s="1">
        <v>500</v>
      </c>
      <c r="D80" s="3">
        <v>0.9</v>
      </c>
      <c r="E80" s="4">
        <v>2.4499999999999999E-4</v>
      </c>
      <c r="F80" s="1">
        <v>500</v>
      </c>
    </row>
    <row r="81" spans="1:6" x14ac:dyDescent="0.15">
      <c r="A81" s="3">
        <v>0.6</v>
      </c>
      <c r="B81" s="4">
        <v>8.3879999999999996E-3</v>
      </c>
      <c r="C81" s="1">
        <v>500</v>
      </c>
      <c r="D81" s="3">
        <v>0.9</v>
      </c>
      <c r="E81" s="4">
        <v>2.4499999999999999E-4</v>
      </c>
      <c r="F81" s="1">
        <v>500</v>
      </c>
    </row>
    <row r="82" spans="1:6" x14ac:dyDescent="0.15">
      <c r="A82" s="3">
        <v>0.59</v>
      </c>
      <c r="B82" s="4">
        <v>6.2909999999999997E-3</v>
      </c>
      <c r="C82" s="1">
        <v>500</v>
      </c>
      <c r="D82" s="3">
        <v>0.9</v>
      </c>
      <c r="E82" s="4">
        <v>2.4499999999999999E-4</v>
      </c>
      <c r="F82" s="1">
        <v>500</v>
      </c>
    </row>
    <row r="83" spans="1:6" x14ac:dyDescent="0.15">
      <c r="A83" s="5">
        <v>0.55000000000000004</v>
      </c>
      <c r="B83" s="6">
        <v>1.4009999999999999E-3</v>
      </c>
      <c r="C83" s="1">
        <v>500</v>
      </c>
      <c r="D83" s="5">
        <v>0.9</v>
      </c>
      <c r="E83" s="6">
        <v>2.4499999999999999E-4</v>
      </c>
      <c r="F83" s="1">
        <v>500</v>
      </c>
    </row>
  </sheetData>
  <mergeCells count="2">
    <mergeCell ref="A1:C1"/>
    <mergeCell ref="D1:F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市场提供的汇率看跌期权</vt:lpstr>
      <vt:lpstr>仿真模型</vt:lpstr>
      <vt:lpstr>仿真模型 (固定随机数，用于计算第2题和第3题)</vt:lpstr>
      <vt:lpstr>第2题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created xsi:type="dcterms:W3CDTF">2021-12-13T13:46:00Z</dcterms:created>
  <dcterms:modified xsi:type="dcterms:W3CDTF">2021-12-15T13:16:48Z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6B2FFEA729944AEDAA06F6B1B33D33F9</vt:lpwstr>
  </property>
  <property fmtid="{D5CDD505-2E9C-101B-9397-08002B2CF9AE}" pid="3" name="KSOProductBuildVer">
    <vt:lpwstr>2052-11.1.0.11115</vt:lpwstr>
  </property>
</Properties>
</file>