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19425" windowHeight="10425" tabRatio="904" firstSheet="1" activeTab="1"/>
  </bookViews>
  <sheets>
    <sheet name="SAM_2017" sheetId="13" r:id="rId1"/>
    <sheet name="SAM_2017_user_USD" sheetId="8" r:id="rId2"/>
    <sheet name="SAM_2017_user_KZT" sheetId="16" r:id="rId3"/>
    <sheet name="PRODUCTIVITY" sheetId="6" r:id="rId4"/>
    <sheet name="INT_PRICES" sheetId="19" r:id="rId5"/>
    <sheet name="POP_GROWTH" sheetId="14" r:id="rId6"/>
    <sheet name="EMISSIONS" sheetId="24" r:id="rId7"/>
    <sheet name="ENDOWMENTS" sheetId="20" r:id="rId8"/>
    <sheet name="SAM_2017_4HH_rich with capital" sheetId="18" r:id="rId9"/>
    <sheet name="SAM_2017_4HH_all with capital" sheetId="15" r:id="rId10"/>
    <sheet name="SAM_2017_with_HH_20-80_capital" sheetId="21" r:id="rId11"/>
    <sheet name="SAM_2017_with_HH_20-80" sheetId="22"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s>
  <definedNames>
    <definedName name="___xlc_DefaultDisplayOption___" hidden="1">"caption"</definedName>
    <definedName name="___xlc_DisplayNullValuesAs___" hidden="1">"___xlc_DisplayNullValuesAs_empty___"</definedName>
    <definedName name="___xlc_PromptForInsertOnDrill___" hidden="1">FALSE</definedName>
    <definedName name="___xlc_SuppressNULLSOnDrill___" hidden="1">TRUE</definedName>
    <definedName name="___xlc_SuppressZerosOnDrill___" hidden="1">FALSE</definedName>
    <definedName name="__123Graph_ABSYSASST" hidden="1">[1]interv!$C$37:$K$37</definedName>
    <definedName name="__123Graph_ACBASSETS" hidden="1">[1]interv!$C$34:$K$34</definedName>
    <definedName name="__123Graph_ACurrent" hidden="1">[2]CPIINDEX!$O$263:$O$310</definedName>
    <definedName name="__123Graph_AERDOLLAR" hidden="1">'[3]ex rate'!$F$30:$AM$30</definedName>
    <definedName name="__123Graph_AERRUBLE" hidden="1">'[3]ex rate'!$F$31:$AM$31</definedName>
    <definedName name="__123Graph_AGFS.3" hidden="1">[4]GFS!$T$14:$V$14</definedName>
    <definedName name="__123Graph_AIBRD_LEND" hidden="1">[5]WB!$Q$13:$AK$13</definedName>
    <definedName name="__123Graph_AMIMPMAC" hidden="1">[6]monimp!$E$38:$N$38</definedName>
    <definedName name="__123Graph_AMONIMP" hidden="1">[6]monimp!$E$31:$N$31</definedName>
    <definedName name="__123Graph_AMULTVELO" hidden="1">[6]interv!$C$31:$K$31</definedName>
    <definedName name="__123Graph_APIPELINE" hidden="1">[5]BoP!$U$359:$AQ$359</definedName>
    <definedName name="__123Graph_AREALRATE" hidden="1">'[3]ex rate'!$F$36:$AU$36</definedName>
    <definedName name="__123Graph_ARESCOV" hidden="1">[6]fiscout!$J$146:$J$166</definedName>
    <definedName name="__123Graph_ARUBRATE" hidden="1">'[3]ex rate'!$K$37:$AN$37</definedName>
    <definedName name="__123Graph_ATAX1" hidden="1">[4]TAX!$V$21:$X$21</definedName>
    <definedName name="__123Graph_AUSRATE" hidden="1">'[3]ex rate'!$K$36:$AN$36</definedName>
    <definedName name="__123Graph_AXRATE" hidden="1">[7]data!$K$125:$K$243</definedName>
    <definedName name="__123Graph_B" hidden="1">'[8]Table 5'!$C$11:$C$11</definedName>
    <definedName name="__123Graph_BBSYSASST" hidden="1">[6]interv!$C$38:$K$38</definedName>
    <definedName name="__123Graph_BCBASSETS" hidden="1">[6]interv!$C$35:$K$35</definedName>
    <definedName name="__123Graph_BERDOLLAR" hidden="1">'[3]ex rate'!$F$36:$AM$36</definedName>
    <definedName name="__123Graph_BERRUBLE" hidden="1">'[3]ex rate'!$F$37:$AM$37</definedName>
    <definedName name="__123Graph_BGFS.1" hidden="1">[4]GFS!$T$9:$V$9</definedName>
    <definedName name="__123Graph_BGFS.3" hidden="1">[4]GFS!$T$15:$V$15</definedName>
    <definedName name="__123Graph_BIBRD_LEND" hidden="1">[5]WB!$Q$61:$AK$61</definedName>
    <definedName name="__123Graph_BMONIMP" hidden="1">[6]monimp!$E$38:$N$38</definedName>
    <definedName name="__123Graph_BMULTVELO" hidden="1">[6]interv!$C$32:$K$32</definedName>
    <definedName name="__123Graph_BPIPELINE" hidden="1">[5]BoP!$U$358:$AQ$358</definedName>
    <definedName name="__123Graph_BREALRATE" hidden="1">'[3]ex rate'!$F$37:$AU$37</definedName>
    <definedName name="__123Graph_BRESCOV" hidden="1">[6]fiscout!$K$146:$K$166</definedName>
    <definedName name="__123Graph_BRUBRATE" hidden="1">'[3]ex rate'!$K$31:$AN$31</definedName>
    <definedName name="__123Graph_BTAX1" hidden="1">[4]TAX!$V$22:$X$22</definedName>
    <definedName name="__123Graph_BUSRATE" hidden="1">'[3]ex rate'!$K$30:$AN$30</definedName>
    <definedName name="__123Graph_C" hidden="1">[4]GFS!$T$16:$V$16</definedName>
    <definedName name="__123Graph_CBSYSASST" hidden="1">[6]interv!$C$39:$K$39</definedName>
    <definedName name="__123Graph_CGFS.3" hidden="1">[4]GFS!$T$16:$V$16</definedName>
    <definedName name="__123Graph_CGRAPH1" hidden="1">[9]T17_T18_MSURC!$E$834:$I$834</definedName>
    <definedName name="__123Graph_CRESCOV" hidden="1">[6]fiscout!$I$146:$I$166</definedName>
    <definedName name="__123Graph_CTAX1" hidden="1">[4]TAX!$V$23:$X$23</definedName>
    <definedName name="__123Graph_CXRATE" hidden="1">[7]data!$V$125:$V$243</definedName>
    <definedName name="__123Graph_DGRAPH1" hidden="1">[9]T17_T18_MSURC!$E$835:$I$835</definedName>
    <definedName name="__123Graph_DTAX1" hidden="1">[4]TAX!$V$24:$X$24</definedName>
    <definedName name="__123Graph_E" hidden="1">[4]TAX!$V$26:$X$26</definedName>
    <definedName name="__123Graph_EGRAPH1" hidden="1">[9]T17_T18_MSURC!$E$837:$I$837</definedName>
    <definedName name="__123Graph_ETAX1" hidden="1">[4]TAX!$V$26:$X$26</definedName>
    <definedName name="__123Graph_FGRAPH1" hidden="1">[9]T17_T18_MSURC!$E$838:$I$838</definedName>
    <definedName name="__123Graph_XCurrent" hidden="1">[2]CPIINDEX!$B$263:$B$310</definedName>
    <definedName name="__123Graph_XERDOLLAR" hidden="1">'[3]ex rate'!$F$15:$AM$15</definedName>
    <definedName name="__123Graph_XERRUBLE" hidden="1">'[3]ex rate'!$F$15:$AM$15</definedName>
    <definedName name="__123Graph_XGFS.1" hidden="1">[4]GFS!$T$6:$V$6</definedName>
    <definedName name="__123Graph_XGFS.3" hidden="1">[4]GFS!$T$6:$V$6</definedName>
    <definedName name="__123Graph_XGRAPH1" hidden="1">[9]T17_T18_MSURC!$E$829:$I$829</definedName>
    <definedName name="__123Graph_XIBRD_LEND" hidden="1">[5]WB!$Q$9:$AK$9</definedName>
    <definedName name="__123Graph_XRUBRATE" hidden="1">'[3]ex rate'!$K$15:$AN$15</definedName>
    <definedName name="__123Graph_XTAX1" hidden="1">[4]TAX!$V$4:$X$4</definedName>
    <definedName name="__123Graph_XUSRATE" hidden="1">'[3]ex rate'!$K$15:$AN$15</definedName>
    <definedName name="__123Graph_XXRATE" hidden="1">[7]data!$AE$124:$AE$242</definedName>
    <definedName name="_1___123Graph_AChart_1A" hidden="1">[2]CPIINDEX!$O$263:$O$310</definedName>
    <definedName name="_1__123Graph_AChart_1A" hidden="1">[10]CPIINDEX!$O$263:$O$310</definedName>
    <definedName name="_10___123Graph_XChart_3A" hidden="1">[2]CPIINDEX!$B$203:$B$310</definedName>
    <definedName name="_10__123Graph_BCHART_2" hidden="1">[11]A!$C$36:$AJ$36</definedName>
    <definedName name="_10__123Graph_CCHART_2" hidden="1">[11]A!$C$38:$AJ$38</definedName>
    <definedName name="_104__123Graph_BWB_ADJ_PRJ" hidden="1">[5]WB!$Q$257:$AK$257</definedName>
    <definedName name="_11___123Graph_XChart_4A" hidden="1">[2]CPIINDEX!$B$239:$B$298</definedName>
    <definedName name="_11__123Graph_AWB_ADJ_PRJ" hidden="1">[12]WB!$Q$255:$AK$255</definedName>
    <definedName name="_11__123Graph_XCHART_1" hidden="1">[11]A!$C$5:$AJ$5</definedName>
    <definedName name="_12__123Graph_AWB_ADJ_PRJ" hidden="1">[12]WB!$Q$255:$AK$255</definedName>
    <definedName name="_12__123Graph_BCHART_1" hidden="1">[11]A!$C$28:$AJ$28</definedName>
    <definedName name="_12__123Graph_CCHART_1" hidden="1">[11]A!$C$24:$AJ$24</definedName>
    <definedName name="_12__123Graph_XChart_1A" hidden="1">[10]CPIINDEX!$B$263:$B$310</definedName>
    <definedName name="_12__123Graph_XCHART_2" hidden="1">[11]A!$C$39:$AJ$39</definedName>
    <definedName name="_121__123Graph_XCHART_2" hidden="1">[13]IPC1988!$A$176:$A$182</definedName>
    <definedName name="_1234graph_b" hidden="1">[14]GFS!$T$15:$V$15</definedName>
    <definedName name="_123graph_bgfs.3" hidden="1">[14]GFS!$T$15:$V$15</definedName>
    <definedName name="_123Graph_BGFS.4" hidden="1">[14]GFS!$T$15:$V$15</definedName>
    <definedName name="_123GRAPH_BTAX1" hidden="1">[14]TAX!$V$22:$X$22</definedName>
    <definedName name="_123GRAPH_C" hidden="1">[14]GFS!$T$16:$V$16</definedName>
    <definedName name="_123GRAPH_CGFS.3" hidden="1">[14]GFS!$T$16:$V$16</definedName>
    <definedName name="_123Graph_CTAX1" hidden="1">[14]TAX!$V$23:$X$23</definedName>
    <definedName name="_123GRAPH_CTAX2" hidden="1">[14]TAX!$V$23:$X$23</definedName>
    <definedName name="_123GRAPH_D" hidden="1">[14]TAX!$V$24:$X$24</definedName>
    <definedName name="_123GRAPH_DTAX1" hidden="1">[14]TAX!$V$24:$X$24</definedName>
    <definedName name="_123Graph_E" hidden="1">[14]TAX!$V$26:$X$26</definedName>
    <definedName name="_123GRAPH_ETAX2" hidden="1">[14]TAX!$V$26:$X$26</definedName>
    <definedName name="_123GRAPH_F" hidden="1">[14]TAX!$V$26:$X$26</definedName>
    <definedName name="_123GRAPH_K" hidden="1">[14]TAX!$V$24:$X$24</definedName>
    <definedName name="_123GRAPH_X" hidden="1">[14]GFS!$T$6:$V$6</definedName>
    <definedName name="_123GRAPH_XGFS.1" hidden="1">[14]GFS!$T$6:$V$6</definedName>
    <definedName name="_123GRAPH_XGFS.3" hidden="1">[14]GFS!$T$6:$V$6</definedName>
    <definedName name="_123gRAPH_XTAX1" hidden="1">[14]TAX!$V$4:$X$4</definedName>
    <definedName name="_123GRAPH_XTAX2" hidden="1">[14]TAX!$V$4:$X$4</definedName>
    <definedName name="_13__123Graph_BCHART_1" hidden="1">[11]A!$C$28:$AJ$28</definedName>
    <definedName name="_13__123Graph_BCHART_2" hidden="1">[11]A!$C$36:$AJ$36</definedName>
    <definedName name="_13__123Graph_CCHART_2" hidden="1">[11]A!$C$38:$AJ$38</definedName>
    <definedName name="_13__123Graph_XChart_2A" hidden="1">[10]CPIINDEX!$B$203:$B$310</definedName>
    <definedName name="_14__123Graph_BCHART_2" hidden="1">[11]A!$C$36:$AJ$36</definedName>
    <definedName name="_14__123Graph_BWB_ADJ_PRJ" hidden="1">[12]WB!$Q$257:$AK$257</definedName>
    <definedName name="_14__123Graph_XCHART_1" hidden="1">[11]A!$C$5:$AJ$5</definedName>
    <definedName name="_14__123Graph_XChart_3A" hidden="1">[10]CPIINDEX!$B$203:$B$310</definedName>
    <definedName name="_15__123Graph_CCHART_1" hidden="1">[11]A!$C$24:$AJ$24</definedName>
    <definedName name="_15__123Graph_XCHART_2" hidden="1">[11]A!$C$39:$AJ$39</definedName>
    <definedName name="_15__123Graph_XChart_4A" hidden="1">[10]CPIINDEX!$B$239:$B$298</definedName>
    <definedName name="_16__123Graph_CCHART_2" hidden="1">[11]A!$C$38:$AJ$38</definedName>
    <definedName name="_17__123Graph_XCHART_1" hidden="1">[11]A!$C$5:$AJ$5</definedName>
    <definedName name="_18__123Graph_XCHART_2" hidden="1">[11]A!$C$39:$AJ$39</definedName>
    <definedName name="_2___123Graph_AChart_2A" hidden="1">[2]CPIINDEX!$K$203:$K$304</definedName>
    <definedName name="_2__123Graph_AChart_2A" hidden="1">[10]CPIINDEX!$K$203:$K$304</definedName>
    <definedName name="_2__123Graph_BCHART_1A" hidden="1">[7]data!$K$13:$K$91</definedName>
    <definedName name="_20__123Graph_BWB_ADJ_PRJ" hidden="1">[12]WB!$Q$257:$AK$257</definedName>
    <definedName name="_21__123Graph_BWB_ADJ_PRJ" hidden="1">[12]WB!$Q$257:$AK$257</definedName>
    <definedName name="_21__123Graph_CCHART_1" hidden="1">[11]A!$C$24:$AJ$24</definedName>
    <definedName name="_22__123Graph_CCHART_1" hidden="1">[11]A!$C$24:$AJ$24</definedName>
    <definedName name="_22__123Graph_CCHART_2" hidden="1">[11]A!$C$38:$AJ$38</definedName>
    <definedName name="_23__123Graph_CCHART_2" hidden="1">[11]A!$C$38:$AJ$38</definedName>
    <definedName name="_23__123Graph_XCHART_1" hidden="1">[11]A!$C$5:$AJ$5</definedName>
    <definedName name="_24__123Graph_ACHART_1" hidden="1">[13]IPC1988!$C$176:$C$182</definedName>
    <definedName name="_24__123Graph_XCHART_1" hidden="1">[11]A!$C$5:$AJ$5</definedName>
    <definedName name="_24__123Graph_XCHART_2" hidden="1">[11]A!$C$39:$AJ$39</definedName>
    <definedName name="_25__123Graph_ACHART_2" hidden="1">[13]IPC1988!$B$176:$B$182</definedName>
    <definedName name="_25__123Graph_XCHART_2" hidden="1">[11]A!$C$39:$AJ$39</definedName>
    <definedName name="_3___123Graph_AChart_3A" hidden="1">[2]CPIINDEX!$O$203:$O$304</definedName>
    <definedName name="_3__123Graph_ACHART_1" hidden="1">[11]A!$C$31:$AJ$31</definedName>
    <definedName name="_3__123Graph_AChart_3A" hidden="1">[10]CPIINDEX!$O$203:$O$304</definedName>
    <definedName name="_3__123Graph_XCHART_1A" hidden="1">[7]data!$B$13:$B$91</definedName>
    <definedName name="_4___123Graph_AChart_4A" hidden="1">[2]CPIINDEX!$O$239:$O$298</definedName>
    <definedName name="_4__123Graph_ACHART_1" hidden="1">[11]A!$C$31:$AJ$31</definedName>
    <definedName name="_4__123Graph_ACHART_2" hidden="1">[11]A!$C$31:$AJ$31</definedName>
    <definedName name="_4__123Graph_AChart_4A" hidden="1">[10]CPIINDEX!$O$239:$O$298</definedName>
    <definedName name="_49__123Graph_AIBA_IBRD" hidden="1">[5]WB!$Q$62:$AK$62</definedName>
    <definedName name="_5___123Graph_BChart_1A" hidden="1">[2]CPIINDEX!$S$263:$S$310</definedName>
    <definedName name="_5__123Graph_ACHART_2" hidden="1">[11]A!$C$31:$AJ$31</definedName>
    <definedName name="_5__123Graph_BChart_1A" hidden="1">[10]CPIINDEX!$S$263:$S$310</definedName>
    <definedName name="_6__123Graph_AIBA_IBRD" hidden="1">[12]WB!$Q$62:$AK$62</definedName>
    <definedName name="_6__123Graph_BCHART_1" hidden="1">[11]A!$C$28:$AJ$28</definedName>
    <definedName name="_65__123Graph_AWB_ADJ_PRJ" hidden="1">[5]WB!$Q$255:$AK$255</definedName>
    <definedName name="_66__123Graph_BCHART_1" hidden="1">[13]IPC1988!$E$176:$E$182</definedName>
    <definedName name="_67__123Graph_BCHART_2" hidden="1">[13]IPC1988!$D$176:$D$182</definedName>
    <definedName name="_7__123Graph_BCHART_2" hidden="1">[11]A!$C$36:$AJ$36</definedName>
    <definedName name="_8___123Graph_XChart_1A" hidden="1">[2]CPIINDEX!$B$263:$B$310</definedName>
    <definedName name="_8__123Graph_AIBA_IBRD" hidden="1">[12]WB!$Q$62:$AK$62</definedName>
    <definedName name="_8__123Graph_AWB_ADJ_PRJ" hidden="1">[12]WB!$Q$255:$AK$255</definedName>
    <definedName name="_8__123Graph_BCHART_1" hidden="1">[11]A!$C$28:$AJ$28</definedName>
    <definedName name="_9___123Graph_XChart_2A" hidden="1">[2]CPIINDEX!$B$203:$B$310</definedName>
    <definedName name="_9__123Graph_BCHART_1" hidden="1">[11]A!$C$28:$AJ$28</definedName>
    <definedName name="_9__123Graph_BCHART_2" hidden="1">[11]A!$C$36:$AJ$36</definedName>
    <definedName name="_9__123Graph_CCHART_1" hidden="1">[11]A!$C$24:$AJ$24</definedName>
    <definedName name="_AMO_ContentDefinition_680586719" hidden="1">"'Partitions:225'"</definedName>
    <definedName name="_AMO_ContentDefinition_680586719.0" hidden="1">"'&lt;ContentDefinition name=""Extract TS IDs"" rsid=""680586719"" type=""StoredProcess"" format=""REPORTXML"" imgfmt=""ACTIVEX"" created=""04/08/2012 11:26:50"" modifed=""04/08/2012 11:26:50"" user=""CBK"" apply=""False"" thread=""BACKGROUND"" css=""C:\Pr'"</definedName>
    <definedName name="_AMO_ContentDefinition_680586719.1" hidden="1">"'ogram Files\SAS\Shared Files\BIClientStyles\AMODefault.css"" range=""Extract_TS_IDs"" auto=""False"" rdc=""False"" mig=""False"" xTime=""00:00:14.8749048"" rTime=""00:00:05.0312178"" bgnew=""False"" nFmt=""False"" grphSet=""False"" imgY=""0"" imgX=""'"</definedName>
    <definedName name="_AMO_ContentDefinition_680586719.10" hidden="1">"'::N/A"" /&gt;_x000D_
  &lt;param n=""UIParameter_32"" v=""fnote7::0"" /&gt;_x000D_
  &lt;param n=""UIParameter_33"" v=""ts_name8::"" /&gt;_x000D_
  &lt;param n=""UIParameter_34"" v=""d_type8::AC"" /&gt;_x000D_
  &lt;param n=""UIParameter_35"" v=""s_mgntd8::N/A"" /&gt;_x000D_
  &lt;param n=""UIParameter_36"" '"</definedName>
    <definedName name="_AMO_ContentDefinition_680586719.100" hidden="1">"'"" /&gt;_x000D_
  &lt;param n=""UIParameter_450"" v=""d_type112::AC"" /&gt;_x000D_
  &lt;param n=""UIParameter_451"" v=""s_mgntd112::N/A"" /&gt;_x000D_
  &lt;param n=""UIParameter_452"" v=""fnote112::0"" /&gt;_x000D_
  &lt;param n=""UIParameter_453"" v=""ts_name113::"" /&gt;_x000D_
  &lt;param n=""UIParamete'"</definedName>
    <definedName name="_AMO_ContentDefinition_680586719.101" hidden="1">"'r_454"" v=""d_type113::AC"" /&gt;_x000D_
  &lt;param n=""UIParameter_455"" v=""s_mgntd113::N/A"" /&gt;_x000D_
  &lt;param n=""UIParameter_456"" v=""fnote113::0"" /&gt;_x000D_
  &lt;param n=""UIParameter_457"" v=""ts_name114::"" /&gt;_x000D_
  &lt;param n=""UIParameter_458"" v=""d_type114::AC"" /&gt;_x000D_'"</definedName>
    <definedName name="_AMO_ContentDefinition_680586719.102" hidden="1">"'
  &lt;param n=""UIParameter_459"" v=""s_mgntd114::N/A"" /&gt;_x000D_
  &lt;param n=""UIParameter_460"" v=""fnote114::0"" /&gt;_x000D_
  &lt;param n=""UIParameter_461"" v=""ts_name115::"" /&gt;_x000D_
  &lt;param n=""UIParameter_462"" v=""d_type115::AC"" /&gt;_x000D_
  &lt;param n=""UIParameter_463""'"</definedName>
    <definedName name="_AMO_ContentDefinition_680586719.103" hidden="1">"' v=""s_mgntd115::N/A"" /&gt;_x000D_
  &lt;param n=""UIParameter_464"" v=""fnote115::0"" /&gt;_x000D_
  &lt;param n=""UIParameter_465"" v=""ts_name116::"" /&gt;_x000D_
  &lt;param n=""UIParameter_466"" v=""d_type116::AC"" /&gt;_x000D_
  &lt;param n=""UIParameter_467"" v=""s_mgntd116::N/A"" /&gt;_x000D_
  &lt;p'"</definedName>
    <definedName name="_AMO_ContentDefinition_680586719.104" hidden="1">"'aram n=""UIParameter_468"" v=""fnote116::0"" /&gt;_x000D_
  &lt;param n=""UIParameter_469"" v=""ts_name117::"" /&gt;_x000D_
  &lt;param n=""UIParameter_470"" v=""d_type117::AC"" /&gt;_x000D_
  &lt;param n=""UIParameter_471"" v=""s_mgntd117::N/A"" /&gt;_x000D_
  &lt;param n=""UIParameter_472"" v=""'"</definedName>
    <definedName name="_AMO_ContentDefinition_680586719.105" hidden="1">"'fnote117::0"" /&gt;_x000D_
  &lt;param n=""UIParameter_473"" v=""ts_name118::"" /&gt;_x000D_
  &lt;param n=""UIParameter_474"" v=""d_type118::AC"" /&gt;_x000D_
  &lt;param n=""UIParameter_475"" v=""s_mgntd118::N/A"" /&gt;_x000D_
  &lt;param n=""UIParameter_476"" v=""fnote118::0"" /&gt;_x000D_
  &lt;param n=""'"</definedName>
    <definedName name="_AMO_ContentDefinition_680586719.106" hidden="1">"'UIParameter_477"" v=""ts_name119::"" /&gt;_x000D_
  &lt;param n=""UIParameter_478"" v=""d_type119::AC"" /&gt;_x000D_
  &lt;param n=""UIParameter_479"" v=""s_mgntd119::N/A"" /&gt;_x000D_
  &lt;param n=""UIParameter_480"" v=""fnote119::0"" /&gt;_x000D_
  &lt;param n=""UIParameter_481"" v=""ts_name12'"</definedName>
    <definedName name="_AMO_ContentDefinition_680586719.107" hidden="1">"'0::"" /&gt;_x000D_
  &lt;param n=""UIParameter_482"" v=""d_type120::AC"" /&gt;_x000D_
  &lt;param n=""UIParameter_483"" v=""s_mgntd120::N/A"" /&gt;_x000D_
  &lt;param n=""UIParameter_484"" v=""fnote120::0"" /&gt;_x000D_
  &lt;param n=""UIParameter_485"" v=""ts_name121::"" /&gt;_x000D_
  &lt;param n=""UIParam'"</definedName>
    <definedName name="_AMO_ContentDefinition_680586719.108" hidden="1">"'eter_486"" v=""d_type121::AC"" /&gt;_x000D_
  &lt;param n=""UIParameter_487"" v=""s_mgntd121::N/A"" /&gt;_x000D_
  &lt;param n=""UIParameter_488"" v=""fnote121::0"" /&gt;_x000D_
  &lt;param n=""UIParameter_489"" v=""ts_name122::"" /&gt;_x000D_
  &lt;param n=""UIParameter_490"" v=""d_type122::AC"" '"</definedName>
    <definedName name="_AMO_ContentDefinition_680586719.109" hidden="1">"'/&gt;_x000D_
  &lt;param n=""UIParameter_491"" v=""s_mgntd122::N/A"" /&gt;_x000D_
  &lt;param n=""UIParameter_492"" v=""fnote122::0"" /&gt;_x000D_
  &lt;param n=""UIParameter_493"" v=""ts_name123::"" /&gt;_x000D_
  &lt;param n=""UIParameter_494"" v=""d_type123::AC"" /&gt;_x000D_
  &lt;param n=""UIParameter_4'"</definedName>
    <definedName name="_AMO_ContentDefinition_680586719.11" hidden="1">"'v=""fnote8::0"" /&gt;_x000D_
  &lt;param n=""UIParameter_37"" v=""ts_name9::"" /&gt;_x000D_
  &lt;param n=""UIParameter_38"" v=""d_type9::AC"" /&gt;_x000D_
  &lt;param n=""UIParameter_39"" v=""s_mgntd9::N/A"" /&gt;_x000D_
  &lt;param n=""UIParameter_40"" v=""fnote9::0"" /&gt;_x000D_
  &lt;param n=""UIParamet'"</definedName>
    <definedName name="_AMO_ContentDefinition_680586719.110" hidden="1">"'95"" v=""s_mgntd123::N/A"" /&gt;_x000D_
  &lt;param n=""UIParameter_496"" v=""fnote123::0"" /&gt;_x000D_
  &lt;param n=""UIParameter_497"" v=""ts_name124::"" /&gt;_x000D_
  &lt;param n=""UIParameter_498"" v=""d_type124::AC"" /&gt;_x000D_
  &lt;param n=""UIParameter_499"" v=""s_mgntd124::N/A"" /&gt;_x000D_
'"</definedName>
    <definedName name="_AMO_ContentDefinition_680586719.111" hidden="1">"'  &lt;param n=""UIParameter_500"" v=""fnote124::0"" /&gt;_x000D_
  &lt;param n=""UIParameter_501"" v=""ts_name125::"" /&gt;_x000D_
  &lt;param n=""UIParameter_502"" v=""d_type125::AC"" /&gt;_x000D_
  &lt;param n=""UIParameter_503"" v=""s_mgntd125::N/A"" /&gt;_x000D_
  &lt;param n=""UIParameter_504""'"</definedName>
    <definedName name="_AMO_ContentDefinition_680586719.112" hidden="1">"' v=""fnote125::0"" /&gt;_x000D_
  &lt;param n=""UIParameter_505"" v=""ts_name126::"" /&gt;_x000D_
  &lt;param n=""UIParameter_506"" v=""d_type126::AC"" /&gt;_x000D_
  &lt;param n=""UIParameter_507"" v=""s_mgntd126::N/A"" /&gt;_x000D_
  &lt;param n=""UIParameter_508"" v=""fnote126::0"" /&gt;_x000D_
  &lt;param'"</definedName>
    <definedName name="_AMO_ContentDefinition_680586719.113" hidden="1">"' n=""UIParameter_509"" v=""ts_name127::"" /&gt;_x000D_
  &lt;param n=""UIParameter_510"" v=""d_type127::AC"" /&gt;_x000D_
  &lt;param n=""UIParameter_511"" v=""s_mgntd127::N/A"" /&gt;_x000D_
  &lt;param n=""UIParameter_512"" v=""fnote127::0"" /&gt;_x000D_
  &lt;param n=""UIParameter_513"" v=""ts_n'"</definedName>
    <definedName name="_AMO_ContentDefinition_680586719.114" hidden="1">"'ame128::"" /&gt;_x000D_
  &lt;param n=""UIParameter_514"" v=""d_type128::AC"" /&gt;_x000D_
  &lt;param n=""UIParameter_515"" v=""s_mgntd128::N/A"" /&gt;_x000D_
  &lt;param n=""UIParameter_516"" v=""fnote128::0"" /&gt;_x000D_
  &lt;param n=""UIParameter_517"" v=""ts_name129::"" /&gt;_x000D_
  &lt;param n=""UI'"</definedName>
    <definedName name="_AMO_ContentDefinition_680586719.115" hidden="1">"'Parameter_518"" v=""d_type129::AC"" /&gt;_x000D_
  &lt;param n=""UIParameter_519"" v=""s_mgntd129::N/A"" /&gt;_x000D_
  &lt;param n=""UIParameter_520"" v=""fnote129::0"" /&gt;_x000D_
  &lt;param n=""UIParameter_521"" v=""ts_name130::"" /&gt;_x000D_
  &lt;param n=""UIParameter_522"" v=""d_type130::'"</definedName>
    <definedName name="_AMO_ContentDefinition_680586719.116" hidden="1">"'AC"" /&gt;_x000D_
  &lt;param n=""UIParameter_523"" v=""s_mgntd130::N/A"" /&gt;_x000D_
  &lt;param n=""UIParameter_524"" v=""fnote130::0"" /&gt;_x000D_
  &lt;param n=""UIParameter_525"" v=""ts_name131::"" /&gt;_x000D_
  &lt;param n=""UIParameter_526"" v=""d_type131::AC"" /&gt;_x000D_
  &lt;param n=""UIParame'"</definedName>
    <definedName name="_AMO_ContentDefinition_680586719.117" hidden="1">"'ter_527"" v=""s_mgntd131::N/A"" /&gt;_x000D_
  &lt;param n=""UIParameter_528"" v=""fnote131::0"" /&gt;_x000D_
  &lt;param n=""UIParameter_529"" v=""ts_name132::"" /&gt;_x000D_
  &lt;param n=""UIParameter_530"" v=""d_type132::AC"" /&gt;_x000D_
  &lt;param n=""UIParameter_531"" v=""s_mgntd132::N/A""'"</definedName>
    <definedName name="_AMO_ContentDefinition_680586719.118" hidden="1">"' /&gt;_x000D_
  &lt;param n=""UIParameter_532"" v=""fnote132::0"" /&gt;_x000D_
  &lt;param n=""UIParameter_533"" v=""ts_name133::"" /&gt;_x000D_
  &lt;param n=""UIParameter_534"" v=""d_type133::AC"" /&gt;_x000D_
  &lt;param n=""UIParameter_535"" v=""s_mgntd133::N/A"" /&gt;_x000D_
  &lt;param n=""UIParameter_'"</definedName>
    <definedName name="_AMO_ContentDefinition_680586719.119" hidden="1">"'536"" v=""fnote133::0"" /&gt;_x000D_
  &lt;param n=""UIParameter_537"" v=""ts_name134::"" /&gt;_x000D_
  &lt;param n=""UIParameter_538"" v=""d_type134::AC"" /&gt;_x000D_
  &lt;param n=""UIParameter_539"" v=""s_mgntd134::N/A"" /&gt;_x000D_
  &lt;param n=""UIParameter_540"" v=""fnote134::0"" /&gt;_x000D_
  &lt;'"</definedName>
    <definedName name="_AMO_ContentDefinition_680586719.12" hidden="1">"'er_41"" v=""ts_name10::"" /&gt;_x000D_
  &lt;param n=""UIParameter_42"" v=""d_type10::AC"" /&gt;_x000D_
  &lt;param n=""UIParameter_43"" v=""s_mgntd10::N/A"" /&gt;_x000D_
  &lt;param n=""UIParameter_44"" v=""fnote10::0"" /&gt;_x000D_
  &lt;param n=""UIParameter_45"" v=""ts_name11::"" /&gt;_x000D_
  &lt;param'"</definedName>
    <definedName name="_AMO_ContentDefinition_680586719.120" hidden="1">"'param n=""UIParameter_541"" v=""ts_name135::"" /&gt;_x000D_
  &lt;param n=""UIParameter_542"" v=""d_type135::AC"" /&gt;_x000D_
  &lt;param n=""UIParameter_543"" v=""s_mgntd135::N/A"" /&gt;_x000D_
  &lt;param n=""UIParameter_544"" v=""fnote135::0"" /&gt;_x000D_
  &lt;param n=""UIParameter_545"" v='"</definedName>
    <definedName name="_AMO_ContentDefinition_680586719.121" hidden="1">"'""ts_name136::"" /&gt;_x000D_
  &lt;param n=""UIParameter_546"" v=""d_type136::AC"" /&gt;_x000D_
  &lt;param n=""UIParameter_547"" v=""s_mgntd136::N/A"" /&gt;_x000D_
  &lt;param n=""UIParameter_548"" v=""fnote136::0"" /&gt;_x000D_
  &lt;param n=""UIParameter_549"" v=""ts_name137::"" /&gt;_x000D_
  &lt;param '"</definedName>
    <definedName name="_AMO_ContentDefinition_680586719.122" hidden="1">"'n=""UIParameter_550"" v=""d_type137::AC"" /&gt;_x000D_
  &lt;param n=""UIParameter_551"" v=""s_mgntd137::N/A"" /&gt;_x000D_
  &lt;param n=""UIParameter_552"" v=""fnote137::0"" /&gt;_x000D_
  &lt;param n=""UIParameter_553"" v=""ts_name138::"" /&gt;_x000D_
  &lt;param n=""UIParameter_554"" v=""d_typ'"</definedName>
    <definedName name="_AMO_ContentDefinition_680586719.123" hidden="1">"'e138::AC"" /&gt;_x000D_
  &lt;param n=""UIParameter_555"" v=""s_mgntd138::N/A"" /&gt;_x000D_
  &lt;param n=""UIParameter_556"" v=""fnote138::0"" /&gt;_x000D_
  &lt;param n=""UIParameter_557"" v=""ts_name139::"" /&gt;_x000D_
  &lt;param n=""UIParameter_558"" v=""d_type139::AC"" /&gt;_x000D_
  &lt;param n=""UI'"</definedName>
    <definedName name="_AMO_ContentDefinition_680586719.124" hidden="1">"'Parameter_559"" v=""s_mgntd139::N/A"" /&gt;_x000D_
  &lt;param n=""UIParameter_560"" v=""fnote139::0"" /&gt;_x000D_
  &lt;param n=""UIParameter_561"" v=""ts_name140::"" /&gt;_x000D_
  &lt;param n=""UIParameter_562"" v=""d_type140::AC"" /&gt;_x000D_
  &lt;param n=""UIParameter_563"" v=""s_mgntd140:'"</definedName>
    <definedName name="_AMO_ContentDefinition_680586719.125" hidden="1">"':N/A"" /&gt;_x000D_
  &lt;param n=""UIParameter_564"" v=""fnote140::0"" /&gt;_x000D_
  &lt;param n=""UIParameter_565"" v=""ts_name141::"" /&gt;_x000D_
  &lt;param n=""UIParameter_566"" v=""d_type141::AC"" /&gt;_x000D_
  &lt;param n=""UIParameter_567"" v=""s_mgntd141::N/A"" /&gt;_x000D_
  &lt;param n=""UIPara'"</definedName>
    <definedName name="_AMO_ContentDefinition_680586719.126" hidden="1">"'meter_568"" v=""fnote141::0"" /&gt;_x000D_
  &lt;param n=""UIParameter_569"" v=""ts_name142::"" /&gt;_x000D_
  &lt;param n=""UIParameter_570"" v=""d_type142::AC"" /&gt;_x000D_
  &lt;param n=""UIParameter_571"" v=""s_mgntd142::N/A"" /&gt;_x000D_
  &lt;param n=""UIParameter_572"" v=""fnote142::0"" /'"</definedName>
    <definedName name="_AMO_ContentDefinition_680586719.127" hidden="1">"'&gt;_x000D_
  &lt;param n=""UIParameter_573"" v=""ts_name143::"" /&gt;_x000D_
  &lt;param n=""UIParameter_574"" v=""d_type143::AC"" /&gt;_x000D_
  &lt;param n=""UIParameter_575"" v=""s_mgntd143::N/A"" /&gt;_x000D_
  &lt;param n=""UIParameter_576"" v=""fnote143::0"" /&gt;_x000D_
  &lt;param n=""UIParameter_5'"</definedName>
    <definedName name="_AMO_ContentDefinition_680586719.128" hidden="1">"'77"" v=""ts_name144::"" /&gt;_x000D_
  &lt;param n=""UIParameter_578"" v=""d_type144::AC"" /&gt;_x000D_
  &lt;param n=""UIParameter_579"" v=""s_mgntd144::N/A"" /&gt;_x000D_
  &lt;param n=""UIParameter_580"" v=""fnote144::0"" /&gt;_x000D_
  &lt;param n=""UIParameter_581"" v=""ts_name145::"" /&gt;_x000D_
  &lt;'"</definedName>
    <definedName name="_AMO_ContentDefinition_680586719.129" hidden="1">"'param n=""UIParameter_582"" v=""d_type145::AC"" /&gt;_x000D_
  &lt;param n=""UIParameter_583"" v=""s_mgntd145::N/A"" /&gt;_x000D_
  &lt;param n=""UIParameter_584"" v=""fnote145::0"" /&gt;_x000D_
  &lt;param n=""UIParameter_585"" v=""ts_name146::"" /&gt;_x000D_
  &lt;param n=""UIParameter_586"" v='"</definedName>
    <definedName name="_AMO_ContentDefinition_680586719.13" hidden="1">"' n=""UIParameter_46"" v=""d_type11::AC"" /&gt;_x000D_
  &lt;param n=""UIParameter_47"" v=""s_mgntd11::N/A"" /&gt;_x000D_
  &lt;param n=""UIParameter_48"" v=""fnote11::0"" /&gt;_x000D_
  &lt;param n=""UIParameter_49"" v=""ts_name12::"" /&gt;_x000D_
  &lt;param n=""UIParameter_50"" v=""d_type12::AC'"</definedName>
    <definedName name="_AMO_ContentDefinition_680586719.130" hidden="1">"'""d_type146::AC"" /&gt;_x000D_
  &lt;param n=""UIParameter_587"" v=""s_mgntd146::N/A"" /&gt;_x000D_
  &lt;param n=""UIParameter_588"" v=""fnote146::0"" /&gt;_x000D_
  &lt;param n=""UIParameter_589"" v=""ts_name147::"" /&gt;_x000D_
  &lt;param n=""UIParameter_590"" v=""d_type147::AC"" /&gt;_x000D_
  &lt;param'"</definedName>
    <definedName name="_AMO_ContentDefinition_680586719.131" hidden="1">"' n=""UIParameter_591"" v=""s_mgntd147::N/A"" /&gt;_x000D_
  &lt;param n=""UIParameter_592"" v=""fnote147::0"" /&gt;_x000D_
  &lt;param n=""UIParameter_593"" v=""ts_name148::"" /&gt;_x000D_
  &lt;param n=""UIParameter_594"" v=""d_type148::AC"" /&gt;_x000D_
  &lt;param n=""UIParameter_595"" v=""s_mg'"</definedName>
    <definedName name="_AMO_ContentDefinition_680586719.132" hidden="1">"'ntd148::N/A"" /&gt;_x000D_
  &lt;param n=""UIParameter_596"" v=""fnote148::0"" /&gt;_x000D_
  &lt;param n=""UIParameter_597"" v=""ts_name149::"" /&gt;_x000D_
  &lt;param n=""UIParameter_598"" v=""d_type149::AC"" /&gt;_x000D_
  &lt;param n=""UIParameter_599"" v=""s_mgntd149::N/A"" /&gt;_x000D_
  &lt;param n=""'"</definedName>
    <definedName name="_AMO_ContentDefinition_680586719.133" hidden="1">"'UIParameter_600"" v=""fnote149::0"" /&gt;_x000D_
  &lt;param n=""UIParameter_601"" v=""ts_name150::"" /&gt;_x000D_
  &lt;param n=""UIParameter_602"" v=""d_type150::AC"" /&gt;_x000D_
  &lt;param n=""UIParameter_603"" v=""s_mgntd150::N/A"" /&gt;_x000D_
  &lt;param n=""UIParameter_604"" v=""fnote150:'"</definedName>
    <definedName name="_AMO_ContentDefinition_680586719.134" hidden="1">"':0"" /&gt;_x000D_
  &lt;param n=""UIParameter_605"" v=""ts_name151::"" /&gt;_x000D_
  &lt;param n=""UIParameter_606"" v=""d_type151::AC"" /&gt;_x000D_
  &lt;param n=""UIParameter_607"" v=""s_mgntd151::N/A"" /&gt;_x000D_
  &lt;param n=""UIParameter_608"" v=""fnote151::0"" /&gt;_x000D_
  &lt;param n=""UIParame'"</definedName>
    <definedName name="_AMO_ContentDefinition_680586719.135" hidden="1">"'ter_609"" v=""ts_name152::"" /&gt;_x000D_
  &lt;param n=""UIParameter_610"" v=""d_type152::AC"" /&gt;_x000D_
  &lt;param n=""UIParameter_611"" v=""s_mgntd152::N/A"" /&gt;_x000D_
  &lt;param n=""UIParameter_612"" v=""fnote152::0"" /&gt;_x000D_
  &lt;param n=""UIParameter_613"" v=""ts_name153::"" /&gt;'"</definedName>
    <definedName name="_AMO_ContentDefinition_680586719.136" hidden="1">"'_x000D_
  &lt;param n=""UIParameter_614"" v=""d_type153::AC"" /&gt;_x000D_
  &lt;param n=""UIParameter_615"" v=""s_mgntd153::N/A"" /&gt;_x000D_
  &lt;param n=""UIParameter_616"" v=""fnote153::0"" /&gt;_x000D_
  &lt;param n=""UIParameter_617"" v=""ts_name154::"" /&gt;_x000D_
  &lt;param n=""UIParameter_61'"</definedName>
    <definedName name="_AMO_ContentDefinition_680586719.137" hidden="1">"'8"" v=""d_type154::AC"" /&gt;_x000D_
  &lt;param n=""UIParameter_619"" v=""s_mgntd154::N/A"" /&gt;_x000D_
  &lt;param n=""UIParameter_620"" v=""fnote154::0"" /&gt;_x000D_
  &lt;param n=""UIParameter_621"" v=""ts_name155::"" /&gt;_x000D_
  &lt;param n=""UIParameter_622"" v=""d_type155::AC"" /&gt;_x000D_
  &lt;'"</definedName>
    <definedName name="_AMO_ContentDefinition_680586719.138" hidden="1">"'param n=""UIParameter_623"" v=""s_mgntd155::N/A"" /&gt;_x000D_
  &lt;param n=""UIParameter_624"" v=""fnote155::0"" /&gt;_x000D_
  &lt;param n=""UIParameter_625"" v=""ts_name156::"" /&gt;_x000D_
  &lt;param n=""UIParameter_626"" v=""d_type156::AC"" /&gt;_x000D_
  &lt;param n=""UIParameter_627"" v='"</definedName>
    <definedName name="_AMO_ContentDefinition_680586719.139" hidden="1">"'""s_mgntd156::"" /&gt;_x000D_
  &lt;param n=""UIParameter_628"" v=""fnote156::0"" /&gt;_x000D_
  &lt;param n=""UIParameter_629"" v=""ts_name157::"" /&gt;_x000D_
  &lt;param n=""UIParameter_630"" v=""d_type157::AC"" /&gt;_x000D_
  &lt;param n=""UIParameter_631"" v=""s_mgntd157::N/A"" /&gt;_x000D_
  &lt;param '"</definedName>
    <definedName name="_AMO_ContentDefinition_680586719.14" hidden="1">"'"" /&gt;_x000D_
  &lt;param n=""UIParameter_51"" v=""s_mgntd12::N/A"" /&gt;_x000D_
  &lt;param n=""UIParameter_52"" v=""fnote12::0"" /&gt;_x000D_
  &lt;param n=""UIParameter_53"" v=""ts_name13::"" /&gt;_x000D_
  &lt;param n=""UIParameter_54"" v=""d_type13::AC"" /&gt;_x000D_
  &lt;param n=""UIParameter_55"" v'"</definedName>
    <definedName name="_AMO_ContentDefinition_680586719.140" hidden="1">"'n=""UIParameter_632"" v=""fnote157::0"" /&gt;_x000D_
  &lt;param n=""UIParameter_633"" v=""ts_name158::"" /&gt;_x000D_
  &lt;param n=""UIParameter_634"" v=""d_type158::AC"" /&gt;_x000D_
  &lt;param n=""UIParameter_635"" v=""s_mgntd158::N/A"" /&gt;_x000D_
  &lt;param n=""UIParameter_636"" v=""fnote'"</definedName>
    <definedName name="_AMO_ContentDefinition_680586719.141" hidden="1">"'158::0"" /&gt;_x000D_
  &lt;param n=""UIParameter_637"" v=""ts_name159::"" /&gt;_x000D_
  &lt;param n=""UIParameter_638"" v=""d_type159::AC"" /&gt;_x000D_
  &lt;param n=""UIParameter_639"" v=""s_mgntd159::N/A"" /&gt;_x000D_
  &lt;param n=""UIParameter_640"" v=""fnote159::0"" /&gt;_x000D_
  &lt;param n=""UIPa'"</definedName>
    <definedName name="_AMO_ContentDefinition_680586719.142" hidden="1">"'rameter_641"" v=""ts_name160::"" /&gt;_x000D_
  &lt;param n=""UIParameter_642"" v=""d_type160::AC"" /&gt;_x000D_
  &lt;param n=""UIParameter_643"" v=""s_mgntd160::N/A"" /&gt;_x000D_
  &lt;param n=""UIParameter_644"" v=""fnote160::0"" /&gt;_x000D_
  &lt;param n=""UIParameter_645"" v=""ts_name161::'"</definedName>
    <definedName name="_AMO_ContentDefinition_680586719.143" hidden="1">"'"" /&gt;_x000D_
  &lt;param n=""UIParameter_646"" v=""d_type161::AC"" /&gt;_x000D_
  &lt;param n=""UIParameter_647"" v=""s_mgntd161::N/A"" /&gt;_x000D_
  &lt;param n=""UIParameter_648"" v=""fnote161::0"" /&gt;_x000D_
  &lt;param n=""UIParameter_649"" v=""ts_name162::"" /&gt;_x000D_
  &lt;param n=""UIParamete'"</definedName>
    <definedName name="_AMO_ContentDefinition_680586719.144" hidden="1">"'r_650"" v=""d_type162::AC"" /&gt;_x000D_
  &lt;param n=""UIParameter_651"" v=""s_mgntd162::N/A"" /&gt;_x000D_
  &lt;param n=""UIParameter_652"" v=""fnote162::0"" /&gt;_x000D_
  &lt;param n=""UIParameter_653"" v=""ts_name163::"" /&gt;_x000D_
  &lt;param n=""UIParameter_654"" v=""d_type163::AC"" /&gt;_x000D_'"</definedName>
    <definedName name="_AMO_ContentDefinition_680586719.145" hidden="1">"'
  &lt;param n=""UIParameter_655"" v=""s_mgntd163::N/A"" /&gt;_x000D_
  &lt;param n=""UIParameter_656"" v=""fnote163::0"" /&gt;_x000D_
  &lt;param n=""UIParameter_657"" v=""ts_name164::"" /&gt;_x000D_
  &lt;param n=""UIParameter_658"" v=""d_type164::AC"" /&gt;_x000D_
  &lt;param n=""UIParameter_659""'"</definedName>
    <definedName name="_AMO_ContentDefinition_680586719.146" hidden="1">"' v=""s_mgntd164::N/A"" /&gt;_x000D_
  &lt;param n=""UIParameter_660"" v=""fnote164::0"" /&gt;_x000D_
  &lt;param n=""UIParameter_661"" v=""ts_name165::"" /&gt;_x000D_
  &lt;param n=""UIParameter_662"" v=""d_type165::AC"" /&gt;_x000D_
  &lt;param n=""UIParameter_663"" v=""s_mgntd165::N/A"" /&gt;_x000D_
  &lt;p'"</definedName>
    <definedName name="_AMO_ContentDefinition_680586719.147" hidden="1">"'aram n=""UIParameter_664"" v=""fnote165::0"" /&gt;_x000D_
  &lt;param n=""UIParameter_665"" v=""ts_name166::"" /&gt;_x000D_
  &lt;param n=""UIParameter_666"" v=""d_type166::AC"" /&gt;_x000D_
  &lt;param n=""UIParameter_667"" v=""s_mgntd166::N/A"" /&gt;_x000D_
  &lt;param n=""UIParameter_668"" v=""'"</definedName>
    <definedName name="_AMO_ContentDefinition_680586719.148" hidden="1">"'fnote166::0"" /&gt;_x000D_
  &lt;param n=""UIParameter_669"" v=""ts_name167::"" /&gt;_x000D_
  &lt;param n=""UIParameter_670"" v=""d_type167::AC"" /&gt;_x000D_
  &lt;param n=""UIParameter_671"" v=""s_mgntd167::N/A"" /&gt;_x000D_
  &lt;param n=""UIParameter_672"" v=""fnote167::0"" /&gt;_x000D_
  &lt;param n=""'"</definedName>
    <definedName name="_AMO_ContentDefinition_680586719.149" hidden="1">"'UIParameter_673"" v=""ts_name168::"" /&gt;_x000D_
  &lt;param n=""UIParameter_674"" v=""d_type168::AC"" /&gt;_x000D_
  &lt;param n=""UIParameter_675"" v=""s_mgntd168::N/A"" /&gt;_x000D_
  &lt;param n=""UIParameter_676"" v=""fnote168::0"" /&gt;_x000D_
  &lt;param n=""UIParameter_677"" v=""ts_name16'"</definedName>
    <definedName name="_AMO_ContentDefinition_680586719.15" hidden="1">"'=""s_mgntd13::N/A"" /&gt;_x000D_
  &lt;param n=""UIParameter_56"" v=""fnote13::0"" /&gt;_x000D_
  &lt;param n=""UIParameter_57"" v=""ts_name14::"" /&gt;_x000D_
  &lt;param n=""UIParameter_58"" v=""d_type14::AC"" /&gt;_x000D_
  &lt;param n=""UIParameter_59"" v=""s_mgntd14::N/A"" /&gt;_x000D_
  &lt;param n=""U'"</definedName>
    <definedName name="_AMO_ContentDefinition_680586719.150" hidden="1">"'9::"" /&gt;_x000D_
  &lt;param n=""UIParameter_678"" v=""d_type169::AC"" /&gt;_x000D_
  &lt;param n=""UIParameter_679"" v=""s_mgntd169::N/A"" /&gt;_x000D_
  &lt;param n=""UIParameter_680"" v=""fnote169::0"" /&gt;_x000D_
  &lt;param n=""UIParameter_681"" v=""ts_name170::"" /&gt;_x000D_
  &lt;param n=""UIParam'"</definedName>
    <definedName name="_AMO_ContentDefinition_680586719.151" hidden="1">"'eter_682"" v=""d_type170::AC"" /&gt;_x000D_
  &lt;param n=""UIParameter_683"" v=""s_mgntd170::N/A"" /&gt;_x000D_
  &lt;param n=""UIParameter_684"" v=""fnote170::0"" /&gt;_x000D_
  &lt;param n=""UIParameter_685"" v=""ts_name171::"" /&gt;_x000D_
  &lt;param n=""UIParameter_686"" v=""d_type171::AC"" '"</definedName>
    <definedName name="_AMO_ContentDefinition_680586719.152" hidden="1">"'/&gt;_x000D_
  &lt;param n=""UIParameter_687"" v=""s_mgntd171::N/A"" /&gt;_x000D_
  &lt;param n=""UIParameter_688"" v=""fnote171::0"" /&gt;_x000D_
  &lt;param n=""UIParameter_689"" v=""ts_name172::"" /&gt;_x000D_
  &lt;param n=""UIParameter_690"" v=""d_type172::AC"" /&gt;_x000D_
  &lt;param n=""UIParameter_6'"</definedName>
    <definedName name="_AMO_ContentDefinition_680586719.153" hidden="1">"'91"" v=""s_mgntd172::N/A"" /&gt;_x000D_
  &lt;param n=""UIParameter_692"" v=""fnote172::0"" /&gt;_x000D_
  &lt;param n=""UIParameter_693"" v=""ts_name173::"" /&gt;_x000D_
  &lt;param n=""UIParameter_694"" v=""d_type173::AC"" /&gt;_x000D_
  &lt;param n=""UIParameter_695"" v=""s_mgntd173::N/A"" /&gt;_x000D_
'"</definedName>
    <definedName name="_AMO_ContentDefinition_680586719.154" hidden="1">"'  &lt;param n=""UIParameter_696"" v=""fnote173::0"" /&gt;_x000D_
  &lt;param n=""UIParameter_697"" v=""ts_name174::"" /&gt;_x000D_
  &lt;param n=""UIParameter_698"" v=""d_type174::AC"" /&gt;_x000D_
  &lt;param n=""UIParameter_699"" v=""s_mgntd174::N/A"" /&gt;_x000D_
  &lt;param n=""UIParameter_700""'"</definedName>
    <definedName name="_AMO_ContentDefinition_680586719.155" hidden="1">"' v=""fnote174::0"" /&gt;_x000D_
  &lt;param n=""UIParameter_701"" v=""ts_name175::"" /&gt;_x000D_
  &lt;param n=""UIParameter_702"" v=""d_type175::AC"" /&gt;_x000D_
  &lt;param n=""UIParameter_703"" v=""s_mgntd175::N/A"" /&gt;_x000D_
  &lt;param n=""UIParameter_704"" v=""fnote175::0"" /&gt;_x000D_
  &lt;param'"</definedName>
    <definedName name="_AMO_ContentDefinition_680586719.156" hidden="1">"' n=""UIParameter_705"" v=""ts_name176::"" /&gt;_x000D_
  &lt;param n=""UIParameter_706"" v=""d_type176::AC"" /&gt;_x000D_
  &lt;param n=""UIParameter_707"" v=""s_mgntd176::N/A"" /&gt;_x000D_
  &lt;param n=""UIParameter_708"" v=""fnote176::0"" /&gt;_x000D_
  &lt;param n=""UIParameter_709"" v=""ts_n'"</definedName>
    <definedName name="_AMO_ContentDefinition_680586719.157" hidden="1">"'ame177::"" /&gt;_x000D_
  &lt;param n=""UIParameter_710"" v=""d_type177::AC"" /&gt;_x000D_
  &lt;param n=""UIParameter_711"" v=""s_mgntd177::N/A"" /&gt;_x000D_
  &lt;param n=""UIParameter_712"" v=""fnote177::0"" /&gt;_x000D_
  &lt;param n=""UIParameter_713"" v=""ts_name178::"" /&gt;_x000D_
  &lt;param n=""UI'"</definedName>
    <definedName name="_AMO_ContentDefinition_680586719.158" hidden="1">"'Parameter_714"" v=""d_type178::AC"" /&gt;_x000D_
  &lt;param n=""UIParameter_715"" v=""s_mgntd178::N/A"" /&gt;_x000D_
  &lt;param n=""UIParameter_716"" v=""fnote178::0"" /&gt;_x000D_
  &lt;param n=""UIParameter_717"" v=""ts_name179::"" /&gt;_x000D_
  &lt;param n=""UIParameter_718"" v=""d_type179::'"</definedName>
    <definedName name="_AMO_ContentDefinition_680586719.159" hidden="1">"'AC"" /&gt;_x000D_
  &lt;param n=""UIParameter_719"" v=""s_mgntd179::N/A"" /&gt;_x000D_
  &lt;param n=""UIParameter_720"" v=""fnote179::0"" /&gt;_x000D_
  &lt;param n=""UIParameter_721"" v=""ts_name180::"" /&gt;_x000D_
  &lt;param n=""UIParameter_722"" v=""d_type180::AC"" /&gt;_x000D_
  &lt;param n=""UIParame'"</definedName>
    <definedName name="_AMO_ContentDefinition_680586719.16" hidden="1">"'IParameter_60"" v=""fnote14::0"" /&gt;_x000D_
  &lt;param n=""UIParameter_61"" v=""ts_name15::"" /&gt;_x000D_
  &lt;param n=""UIParameter_62"" v=""d_type15::AC"" /&gt;_x000D_
  &lt;param n=""UIParameter_63"" v=""s_mgntd15::N/A"" /&gt;_x000D_
  &lt;param n=""UIParameter_64"" v=""fnote15::0"" /&gt;_x000D_
  '"</definedName>
    <definedName name="_AMO_ContentDefinition_680586719.160" hidden="1">"'ter_723"" v=""s_mgntd180::N/A"" /&gt;_x000D_
  &lt;param n=""UIParameter_724"" v=""fnote180::0"" /&gt;_x000D_
  &lt;param n=""UIParameter_725"" v=""ts_name181::"" /&gt;_x000D_
  &lt;param n=""UIParameter_726"" v=""d_type181::AC"" /&gt;_x000D_
  &lt;param n=""UIParameter_727"" v=""s_mgntd181::N/A""'"</definedName>
    <definedName name="_AMO_ContentDefinition_680586719.161" hidden="1">"' /&gt;_x000D_
  &lt;param n=""UIParameter_728"" v=""fnote181::0"" /&gt;_x000D_
  &lt;param n=""UIParameter_729"" v=""ts_name182::"" /&gt;_x000D_
  &lt;param n=""UIParameter_730"" v=""d_type182::AC"" /&gt;_x000D_
  &lt;param n=""UIParameter_731"" v=""s_mgntd182::N/A"" /&gt;_x000D_
  &lt;param n=""UIParameter_'"</definedName>
    <definedName name="_AMO_ContentDefinition_680586719.162" hidden="1">"'732"" v=""fnote182::0"" /&gt;_x000D_
  &lt;param n=""UIParameter_733"" v=""ts_name183::"" /&gt;_x000D_
  &lt;param n=""UIParameter_734"" v=""d_type183::AC"" /&gt;_x000D_
  &lt;param n=""UIParameter_735"" v=""s_mgntd183::N/A"" /&gt;_x000D_
  &lt;param n=""UIParameter_736"" v=""fnote183::0"" /&gt;_x000D_
  &lt;'"</definedName>
    <definedName name="_AMO_ContentDefinition_680586719.163" hidden="1">"'param n=""UIParameter_737"" v=""ts_name184::"" /&gt;_x000D_
  &lt;param n=""UIParameter_738"" v=""d_type184::AC"" /&gt;_x000D_
  &lt;param n=""UIParameter_739"" v=""s_mgntd184::N/A"" /&gt;_x000D_
  &lt;param n=""UIParameter_740"" v=""fnote184::0"" /&gt;_x000D_
  &lt;param n=""UIParameter_741"" v='"</definedName>
    <definedName name="_AMO_ContentDefinition_680586719.164" hidden="1">"'""ts_name185::"" /&gt;_x000D_
  &lt;param n=""UIParameter_742"" v=""d_type185::AC"" /&gt;_x000D_
  &lt;param n=""UIParameter_743"" v=""s_mgntd185::N/A"" /&gt;_x000D_
  &lt;param n=""UIParameter_744"" v=""fnote185::0"" /&gt;_x000D_
  &lt;param n=""UIParameter_745"" v=""ts_name186::"" /&gt;_x000D_
  &lt;param '"</definedName>
    <definedName name="_AMO_ContentDefinition_680586719.165" hidden="1">"'n=""UIParameter_746"" v=""d_type186::AC"" /&gt;_x000D_
  &lt;param n=""UIParameter_747"" v=""s_mgntd186::N/A"" /&gt;_x000D_
  &lt;param n=""UIParameter_748"" v=""fnote186::0"" /&gt;_x000D_
  &lt;param n=""UIParameter_749"" v=""ts_name187::"" /&gt;_x000D_
  &lt;param n=""UIParameter_750"" v=""d_typ'"</definedName>
    <definedName name="_AMO_ContentDefinition_680586719.166" hidden="1">"'e187::AC"" /&gt;_x000D_
  &lt;param n=""UIParameter_751"" v=""s_mgntd187::N/A"" /&gt;_x000D_
  &lt;param n=""UIParameter_752"" v=""fnote187::0"" /&gt;_x000D_
  &lt;param n=""UIParameter_753"" v=""ts_name188::"" /&gt;_x000D_
  &lt;param n=""UIParameter_754"" v=""d_type188::AC"" /&gt;_x000D_
  &lt;param n=""UI'"</definedName>
    <definedName name="_AMO_ContentDefinition_680586719.167" hidden="1">"'Parameter_755"" v=""s_mgntd188::N/A"" /&gt;_x000D_
  &lt;param n=""UIParameter_756"" v=""fnote188::0"" /&gt;_x000D_
  &lt;param n=""UIParameter_757"" v=""ts_name189::"" /&gt;_x000D_
  &lt;param n=""UIParameter_758"" v=""d_type189::AC"" /&gt;_x000D_
  &lt;param n=""UIParameter_759"" v=""s_mgntd189:'"</definedName>
    <definedName name="_AMO_ContentDefinition_680586719.168" hidden="1">"':N/A"" /&gt;_x000D_
  &lt;param n=""UIParameter_760"" v=""fnote189::0"" /&gt;_x000D_
  &lt;param n=""UIParameter_761"" v=""ts_name190::"" /&gt;_x000D_
  &lt;param n=""UIParameter_762"" v=""d_type190::AC"" /&gt;_x000D_
  &lt;param n=""UIParameter_763"" v=""s_mgntd190::N/A"" /&gt;_x000D_
  &lt;param n=""UIPara'"</definedName>
    <definedName name="_AMO_ContentDefinition_680586719.169" hidden="1">"'meter_764"" v=""fnote190::0"" /&gt;_x000D_
  &lt;param n=""UIParameter_765"" v=""ts_name191::"" /&gt;_x000D_
  &lt;param n=""UIParameter_766"" v=""d_type191::AC"" /&gt;_x000D_
  &lt;param n=""UIParameter_767"" v=""s_mgntd191::N/A"" /&gt;_x000D_
  &lt;param n=""UIParameter_768"" v=""fnote191::0"" /'"</definedName>
    <definedName name="_AMO_ContentDefinition_680586719.17" hidden="1">"'&lt;param n=""UIParameter_65"" v=""ts_name16::"" /&gt;_x000D_
  &lt;param n=""UIParameter_66"" v=""d_type16::AC"" /&gt;_x000D_
  &lt;param n=""UIParameter_67"" v=""s_mgntd16::N/A"" /&gt;_x000D_
  &lt;param n=""UIParameter_68"" v=""fnote16::0"" /&gt;_x000D_
  &lt;param n=""UIParameter_69"" v=""ts_name'"</definedName>
    <definedName name="_AMO_ContentDefinition_680586719.170" hidden="1">"'&gt;_x000D_
  &lt;param n=""UIParameter_769"" v=""ts_name192::"" /&gt;_x000D_
  &lt;param n=""UIParameter_770"" v=""d_type192::AC"" /&gt;_x000D_
  &lt;param n=""UIParameter_771"" v=""s_mgntd192::N/A"" /&gt;_x000D_
  &lt;param n=""UIParameter_772"" v=""fnote192::0"" /&gt;_x000D_
  &lt;param n=""UIParameter_7'"</definedName>
    <definedName name="_AMO_ContentDefinition_680586719.171" hidden="1">"'73"" v=""ts_name193::"" /&gt;_x000D_
  &lt;param n=""UIParameter_774"" v=""d_type193::AC"" /&gt;_x000D_
  &lt;param n=""UIParameter_775"" v=""s_mgntd193::N/A"" /&gt;_x000D_
  &lt;param n=""UIParameter_776"" v=""fnote193::0"" /&gt;_x000D_
  &lt;param n=""UIParameter_777"" v=""ts_name194::"" /&gt;_x000D_
  &lt;'"</definedName>
    <definedName name="_AMO_ContentDefinition_680586719.172" hidden="1">"'param n=""UIParameter_778"" v=""d_type194::AC"" /&gt;_x000D_
  &lt;param n=""UIParameter_779"" v=""s_mgntd194::N/A"" /&gt;_x000D_
  &lt;param n=""UIParameter_780"" v=""fnote194::0"" /&gt;_x000D_
  &lt;param n=""UIParameter_781"" v=""ts_name195::"" /&gt;_x000D_
  &lt;param n=""UIParameter_782"" v='"</definedName>
    <definedName name="_AMO_ContentDefinition_680586719.173" hidden="1">"'""d_type195::AC"" /&gt;_x000D_
  &lt;param n=""UIParameter_783"" v=""s_mgntd195::N/A"" /&gt;_x000D_
  &lt;param n=""UIParameter_784"" v=""fnote195::0"" /&gt;_x000D_
  &lt;param n=""UIParameter_785"" v=""ts_name196::"" /&gt;_x000D_
  &lt;param n=""UIParameter_786"" v=""d_type196::AC"" /&gt;_x000D_
  &lt;param'"</definedName>
    <definedName name="_AMO_ContentDefinition_680586719.174" hidden="1">"' n=""UIParameter_787"" v=""s_mgntd196::N/A"" /&gt;_x000D_
  &lt;param n=""UIParameter_788"" v=""fnote196::0"" /&gt;_x000D_
  &lt;param n=""UIParameter_789"" v=""ts_name197::"" /&gt;_x000D_
  &lt;param n=""UIParameter_790"" v=""d_type197::AC"" /&gt;_x000D_
  &lt;param n=""UIParameter_791"" v=""s_mg'"</definedName>
    <definedName name="_AMO_ContentDefinition_680586719.175" hidden="1">"'ntd197::N/A"" /&gt;_x000D_
  &lt;param n=""UIParameter_792"" v=""fnote197::0"" /&gt;_x000D_
  &lt;param n=""UIParameter_793"" v=""ts_name198::"" /&gt;_x000D_
  &lt;param n=""UIParameter_794"" v=""d_type198::AC"" /&gt;_x000D_
  &lt;param n=""UIParameter_795"" v=""s_mgntd198::N/A"" /&gt;_x000D_
  &lt;param n=""'"</definedName>
    <definedName name="_AMO_ContentDefinition_680586719.176" hidden="1">"'UIParameter_796"" v=""fnote198::0"" /&gt;_x000D_
  &lt;param n=""UIParameter_797"" v=""ts_name199::"" /&gt;_x000D_
  &lt;param n=""UIParameter_798"" v=""d_type199::AC"" /&gt;_x000D_
  &lt;param n=""UIParameter_799"" v=""s_mgntd199::N/A"" /&gt;_x000D_
  &lt;param n=""UIParameter_800"" v=""fnote199:'"</definedName>
    <definedName name="_AMO_ContentDefinition_680586719.177" hidden="1">"':0"" /&gt;_x000D_
  &lt;param n=""UIParameter_801"" v=""ts_name200::"" /&gt;_x000D_
  &lt;param n=""UIParameter_802"" v=""d_type200::AC"" /&gt;_x000D_
  &lt;param n=""UIParameter_803"" v=""s_mgntd200::N/A"" /&gt;_x000D_
  &lt;param n=""UIParameter_804"" v=""fnote200::0"" /&gt;_x000D_
  &lt;param n=""UIParame'"</definedName>
    <definedName name="_AMO_ContentDefinition_680586719.178" hidden="1">"'ter_805"" v=""ts_name201::"" /&gt;_x000D_
  &lt;param n=""UIParameter_806"" v=""d_type201::AC"" /&gt;_x000D_
  &lt;param n=""UIParameter_807"" v=""s_mgntd201::N/A"" /&gt;_x000D_
  &lt;param n=""UIParameter_808"" v=""fnote201::0"" /&gt;_x000D_
  &lt;param n=""UIParameter_809"" v=""ts_name202::"" /&gt;'"</definedName>
    <definedName name="_AMO_ContentDefinition_680586719.179" hidden="1">"'_x000D_
  &lt;param n=""UIParameter_810"" v=""d_type202::AC"" /&gt;_x000D_
  &lt;param n=""UIParameter_811"" v=""s_mgntd202::N/A"" /&gt;_x000D_
  &lt;param n=""UIParameter_812"" v=""fnote202::0"" /&gt;_x000D_
  &lt;param n=""UIParameter_813"" v=""ts_name203::"" /&gt;_x000D_
  &lt;param n=""UIParameter_81'"</definedName>
    <definedName name="_AMO_ContentDefinition_680586719.18" hidden="1">"'17::"" /&gt;_x000D_
  &lt;param n=""UIParameter_70"" v=""d_type17::AC"" /&gt;_x000D_
  &lt;param n=""UIParameter_71"" v=""s_mgntd17::N/A"" /&gt;_x000D_
  &lt;param n=""UIParameter_72"" v=""fnote17::0"" /&gt;_x000D_
  &lt;param n=""UIParameter_73"" v=""ts_name18::"" /&gt;_x000D_
  &lt;param n=""UIParameter_7'"</definedName>
    <definedName name="_AMO_ContentDefinition_680586719.180" hidden="1">"'4"" v=""d_type203::AC"" /&gt;_x000D_
  &lt;param n=""UIParameter_815"" v=""s_mgntd203::N/A"" /&gt;_x000D_
  &lt;param n=""UIParameter_816"" v=""fnote203::0"" /&gt;_x000D_
  &lt;param n=""UIParameter_817"" v=""ts_name204::"" /&gt;_x000D_
  &lt;param n=""UIParameter_818"" v=""d_type204::AC"" /&gt;_x000D_
  &lt;'"</definedName>
    <definedName name="_AMO_ContentDefinition_680586719.181" hidden="1">"'param n=""UIParameter_819"" v=""s_mgntd204::N/A"" /&gt;_x000D_
  &lt;param n=""UIParameter_820"" v=""fnote204::0"" /&gt;_x000D_
  &lt;param n=""UIParameter_821"" v=""ts_name205::"" /&gt;_x000D_
  &lt;param n=""UIParameter_822"" v=""d_type205::AC"" /&gt;_x000D_
  &lt;param n=""UIParameter_823"" v='"</definedName>
    <definedName name="_AMO_ContentDefinition_680586719.182" hidden="1">"'""s_mgntd205::N/A"" /&gt;_x000D_
  &lt;param n=""UIParameter_824"" v=""fnote205::0"" /&gt;_x000D_
  &lt;param n=""UIParameter_825"" v=""ts_name206::"" /&gt;_x000D_
  &lt;param n=""UIParameter_826"" v=""d_type206::AC"" /&gt;_x000D_
  &lt;param n=""UIParameter_827"" v=""s_mgntd206::N/A"" /&gt;_x000D_
  &lt;para'"</definedName>
    <definedName name="_AMO_ContentDefinition_680586719.183" hidden="1">"'m n=""UIParameter_828"" v=""fnote206::0"" /&gt;_x000D_
  &lt;param n=""UIParameter_829"" v=""ts_name207::"" /&gt;_x000D_
  &lt;param n=""UIParameter_830"" v=""d_type207::AC"" /&gt;_x000D_
  &lt;param n=""UIParameter_831"" v=""s_mgntd207::N/A"" /&gt;_x000D_
  &lt;param n=""UIParameter_832"" v=""fno'"</definedName>
    <definedName name="_AMO_ContentDefinition_680586719.184" hidden="1">"'te207::0"" /&gt;_x000D_
  &lt;param n=""UIParameter_833"" v=""ts_name208::"" /&gt;_x000D_
  &lt;param n=""UIParameter_834"" v=""d_type208::AC"" /&gt;_x000D_
  &lt;param n=""UIParameter_835"" v=""s_mgntd208::N/A"" /&gt;_x000D_
  &lt;param n=""UIParameter_836"" v=""fnote208::0"" /&gt;_x000D_
  &lt;param n=""UI'"</definedName>
    <definedName name="_AMO_ContentDefinition_680586719.185" hidden="1">"'Parameter_837"" v=""ts_name209::"" /&gt;_x000D_
  &lt;param n=""UIParameter_838"" v=""d_type209::AC"" /&gt;_x000D_
  &lt;param n=""UIParameter_839"" v=""s_mgntd209::N/A"" /&gt;_x000D_
  &lt;param n=""UIParameter_840"" v=""fnote209::0"" /&gt;_x000D_
  &lt;param n=""UIParameter_841"" v=""ts_name210'"</definedName>
    <definedName name="_AMO_ContentDefinition_680586719.186" hidden="1">"'::"" /&gt;_x000D_
  &lt;param n=""UIParameter_842"" v=""d_type210::AC"" /&gt;_x000D_
  &lt;param n=""UIParameter_843"" v=""s_mgntd210::N/A"" /&gt;_x000D_
  &lt;param n=""UIParameter_844"" v=""fnote210::0"" /&gt;_x000D_
  &lt;param n=""UIParameter_845"" v=""ts_name211::"" /&gt;_x000D_
  &lt;param n=""UIParame'"</definedName>
    <definedName name="_AMO_ContentDefinition_680586719.187" hidden="1">"'ter_846"" v=""d_type211::AC"" /&gt;_x000D_
  &lt;param n=""UIParameter_847"" v=""s_mgntd211::N/A"" /&gt;_x000D_
  &lt;param n=""UIParameter_848"" v=""fnote211::0"" /&gt;_x000D_
  &lt;param n=""UIParameter_849"" v=""ts_name212::"" /&gt;_x000D_
  &lt;param n=""UIParameter_850"" v=""d_type212::AC"" /'"</definedName>
    <definedName name="_AMO_ContentDefinition_680586719.188" hidden="1">"'&gt;_x000D_
  &lt;param n=""UIParameter_851"" v=""s_mgntd212::N/A"" /&gt;_x000D_
  &lt;param n=""UIParameter_852"" v=""fnote212::0"" /&gt;_x000D_
  &lt;param n=""UIParameter_853"" v=""ts_name213::"" /&gt;_x000D_
  &lt;param n=""UIParameter_854"" v=""d_type213::AC"" /&gt;_x000D_
  &lt;param n=""UIParameter_85'"</definedName>
    <definedName name="_AMO_ContentDefinition_680586719.189" hidden="1">"'5"" v=""s_mgntd213::N/A"" /&gt;_x000D_
  &lt;param n=""UIParameter_856"" v=""fnote213::0"" /&gt;_x000D_
  &lt;param n=""UIParameter_857"" v=""ts_name214::"" /&gt;_x000D_
  &lt;param n=""UIParameter_858"" v=""d_type214::AC"" /&gt;_x000D_
  &lt;param n=""UIParameter_859"" v=""s_mgntd214::N/A"" /&gt;_x000D_
 '"</definedName>
    <definedName name="_AMO_ContentDefinition_680586719.19" hidden="1">"'4"" v=""d_type18::AC"" /&gt;_x000D_
  &lt;param n=""UIParameter_75"" v=""s_mgntd18::N/A"" /&gt;_x000D_
  &lt;param n=""UIParameter_76"" v=""fnote18::0"" /&gt;_x000D_
  &lt;param n=""UIParameter_77"" v=""ts_name19::"" /&gt;_x000D_
  &lt;param n=""UIParameter_78"" v=""d_type19::AC"" /&gt;_x000D_
  &lt;param n'"</definedName>
    <definedName name="_AMO_ContentDefinition_680586719.190" hidden="1">"' &lt;param n=""UIParameter_860"" v=""fnote214::0"" /&gt;_x000D_
  &lt;param n=""UIParameter_861"" v=""ts_name215::"" /&gt;_x000D_
  &lt;param n=""UIParameter_862"" v=""d_type215::AC"" /&gt;_x000D_
  &lt;param n=""UIParameter_863"" v=""s_mgntd215::N/A"" /&gt;_x000D_
  &lt;param n=""UIParameter_864"" '"</definedName>
    <definedName name="_AMO_ContentDefinition_680586719.191" hidden="1">"'v=""fnote215::0"" /&gt;_x000D_
  &lt;param n=""UIParameter_865"" v=""ts_name216::"" /&gt;_x000D_
  &lt;param n=""UIParameter_866"" v=""d_type216::AC"" /&gt;_x000D_
  &lt;param n=""UIParameter_867"" v=""s_mgntd216::N/A"" /&gt;_x000D_
  &lt;param n=""UIParameter_868"" v=""fnote216::0"" /&gt;_x000D_
  &lt;param'"</definedName>
    <definedName name="_AMO_ContentDefinition_680586719.192" hidden="1">"' n=""UIParameter_869"" v=""ts_name217::"" /&gt;_x000D_
  &lt;param n=""UIParameter_870"" v=""d_type217::AC"" /&gt;_x000D_
  &lt;param n=""UIParameter_871"" v=""s_mgntd217::N/A"" /&gt;_x000D_
  &lt;param n=""UIParameter_872"" v=""fnote217::0"" /&gt;_x000D_
  &lt;param n=""UIParameter_873"" v=""ts_n'"</definedName>
    <definedName name="_AMO_ContentDefinition_680586719.193" hidden="1">"'ame218::"" /&gt;_x000D_
  &lt;param n=""UIParameter_874"" v=""d_type218::AC"" /&gt;_x000D_
  &lt;param n=""UIParameter_875"" v=""s_mgntd218::N/A"" /&gt;_x000D_
  &lt;param n=""UIParameter_876"" v=""fnote218::0"" /&gt;_x000D_
  &lt;param n=""UIParameter_877"" v=""ts_name219::"" /&gt;_x000D_
  &lt;param n=""UI'"</definedName>
    <definedName name="_AMO_ContentDefinition_680586719.194" hidden="1">"'Parameter_878"" v=""d_type219::AC"" /&gt;_x000D_
  &lt;param n=""UIParameter_879"" v=""s_mgntd219::N/A"" /&gt;_x000D_
  &lt;param n=""UIParameter_880"" v=""fnote219::0"" /&gt;_x000D_
  &lt;param n=""UIParameter_881"" v=""ts_name220::"" /&gt;_x000D_
  &lt;param n=""UIParameter_882"" v=""d_type220::'"</definedName>
    <definedName name="_AMO_ContentDefinition_680586719.195" hidden="1">"'AC"" /&gt;_x000D_
  &lt;param n=""UIParameter_883"" v=""s_mgntd220::N/A"" /&gt;_x000D_
  &lt;param n=""UIParameter_884"" v=""fnote220::0"" /&gt;_x000D_
  &lt;param n=""UIParameter_885"" v=""ts_name221::"" /&gt;_x000D_
  &lt;param n=""UIParameter_886"" v=""d_type221::AC"" /&gt;_x000D_
  &lt;param n=""UIParame'"</definedName>
    <definedName name="_AMO_ContentDefinition_680586719.196" hidden="1">"'ter_887"" v=""s_mgntd221::N/A"" /&gt;_x000D_
  &lt;param n=""UIParameter_888"" v=""fnote221::0"" /&gt;_x000D_
  &lt;param n=""UIParameter_889"" v=""ts_name222::"" /&gt;_x000D_
  &lt;param n=""UIParameter_890"" v=""d_type222::AC"" /&gt;_x000D_
  &lt;param n=""UIParameter_891"" v=""s_mgntd222::N/A""'"</definedName>
    <definedName name="_AMO_ContentDefinition_680586719.197" hidden="1">"' /&gt;_x000D_
  &lt;param n=""UIParameter_892"" v=""fnote222::0"" /&gt;_x000D_
  &lt;param n=""UIParameter_893"" v=""ts_name223::"" /&gt;_x000D_
  &lt;param n=""UIParameter_894"" v=""d_type223::AC"" /&gt;_x000D_
  &lt;param n=""UIParameter_895"" v=""s_mgntd223::N/A"" /&gt;_x000D_
  &lt;param n=""UIParameter_'"</definedName>
    <definedName name="_AMO_ContentDefinition_680586719.198" hidden="1">"'896"" v=""fnote223::0"" /&gt;_x000D_
  &lt;param n=""UIParameter_897"" v=""ts_name224::"" /&gt;_x000D_
  &lt;param n=""UIParameter_898"" v=""d_type224::AC"" /&gt;_x000D_
  &lt;param n=""UIParameter_899"" v=""s_mgntd224::N/A"" /&gt;_x000D_
  &lt;param n=""UIParameter_900"" v=""fnote224::0"" /&gt;_x000D_
  &lt;'"</definedName>
    <definedName name="_AMO_ContentDefinition_680586719.199" hidden="1">"'param n=""UIParameter_901"" v=""ts_name225::"" /&gt;_x000D_
  &lt;param n=""UIParameter_902"" v=""d_type225::AC"" /&gt;_x000D_
  &lt;param n=""UIParameter_903"" v=""s_mgntd225::N/A"" /&gt;_x000D_
  &lt;param n=""UIParameter_904"" v=""fnote225::0"" /&gt;_x000D_
  &lt;param n=""UIParameter_905"" v='"</definedName>
    <definedName name="_AMO_ContentDefinition_680586719.2" hidden="1">"'0""&gt;_x000D_
  &lt;files&gt;d:\Documents and Settings\CBKUR1162\My Documents\My SAS Files\Add-In for Microsoft Office\_SOA_Extract_TS_IDs_1\Extract_TS_IDs.srx&lt;/files&gt;_x000D_
  &lt;param n=""DisplayName"" v=""Extract TS IDs"" /&gt;_x000D_
  &lt;param n=""ServerName"" v=""SASApp"" /&gt;_x000D_
 '"</definedName>
    <definedName name="_AMO_ContentDefinition_680586719.20" hidden="1">"'=""UIParameter_79"" v=""s_mgntd19::N/A"" /&gt;_x000D_
  &lt;param n=""UIParameter_80"" v=""fnote19::0"" /&gt;_x000D_
  &lt;param n=""UIParameter_81"" v=""ts_name20::"" /&gt;_x000D_
  &lt;param n=""UIParameter_82"" v=""d_type20::AC"" /&gt;_x000D_
  &lt;param n=""UIParameter_83"" v=""s_mgntd20::N/A'"</definedName>
    <definedName name="_AMO_ContentDefinition_680586719.200" hidden="1">"'""ts_name226::"" /&gt;_x000D_
  &lt;param n=""UIParameter_906"" v=""d_type226::AC"" /&gt;_x000D_
  &lt;param n=""UIParameter_907"" v=""s_mgntd226::N/A"" /&gt;_x000D_
  &lt;param n=""UIParameter_908"" v=""fnote226::0"" /&gt;_x000D_
  &lt;param n=""UIParameter_909"" v=""ts_name227::"" /&gt;_x000D_
  &lt;param '"</definedName>
    <definedName name="_AMO_ContentDefinition_680586719.201" hidden="1">"'n=""UIParameter_910"" v=""d_type227::AC"" /&gt;_x000D_
  &lt;param n=""UIParameter_911"" v=""s_mgntd227::N/A"" /&gt;_x000D_
  &lt;param n=""UIParameter_912"" v=""fnote227::0"" /&gt;_x000D_
  &lt;param n=""UIParameter_913"" v=""ts_name228::"" /&gt;_x000D_
  &lt;param n=""UIParameter_914"" v=""d_typ'"</definedName>
    <definedName name="_AMO_ContentDefinition_680586719.202" hidden="1">"'e228::AC"" /&gt;_x000D_
  &lt;param n=""UIParameter_915"" v=""s_mgntd228::N/A"" /&gt;_x000D_
  &lt;param n=""UIParameter_916"" v=""fnote228::0"" /&gt;_x000D_
  &lt;param n=""UIParameter_917"" v=""ts_name229::"" /&gt;_x000D_
  &lt;param n=""UIParameter_918"" v=""d_type229::AC"" /&gt;_x000D_
  &lt;param n=""UI'"</definedName>
    <definedName name="_AMO_ContentDefinition_680586719.203" hidden="1">"'Parameter_919"" v=""s_mgntd229::N/A"" /&gt;_x000D_
  &lt;param n=""UIParameter_920"" v=""fnote229::0"" /&gt;_x000D_
  &lt;param n=""UIParameter_921"" v=""ts_name230::"" /&gt;_x000D_
  &lt;param n=""UIParameter_922"" v=""d_type230::AC"" /&gt;_x000D_
  &lt;param n=""UIParameter_923"" v=""s_mgntd230:'"</definedName>
    <definedName name="_AMO_ContentDefinition_680586719.204" hidden="1">"':N/A"" /&gt;_x000D_
  &lt;param n=""UIParameter_924"" v=""fnote230::0"" /&gt;_x000D_
  &lt;param n=""UIParameter_925"" v=""ts_name231::"" /&gt;_x000D_
  &lt;param n=""UIParameter_926"" v=""d_type231::AC"" /&gt;_x000D_
  &lt;param n=""UIParameter_927"" v=""s_mgntd231::N/A"" /&gt;_x000D_
  &lt;param n=""UIPara'"</definedName>
    <definedName name="_AMO_ContentDefinition_680586719.205" hidden="1">"'meter_928"" v=""fnote231::0"" /&gt;_x000D_
  &lt;param n=""UIParameter_929"" v=""ts_name232::"" /&gt;_x000D_
  &lt;param n=""UIParameter_930"" v=""d_type232::AC"" /&gt;_x000D_
  &lt;param n=""UIParameter_931"" v=""s_mgntd232::N/A"" /&gt;_x000D_
  &lt;param n=""UIParameter_932"" v=""fnote232::0"" /'"</definedName>
    <definedName name="_AMO_ContentDefinition_680586719.206" hidden="1">"'&gt;_x000D_
  &lt;param n=""UIParameter_933"" v=""ts_name233::"" /&gt;_x000D_
  &lt;param n=""UIParameter_934"" v=""d_type233::AC"" /&gt;_x000D_
  &lt;param n=""UIParameter_935"" v=""s_mgntd233::N/A"" /&gt;_x000D_
  &lt;param n=""UIParameter_936"" v=""fnote233::0"" /&gt;_x000D_
  &lt;param n=""UIParameter_9'"</definedName>
    <definedName name="_AMO_ContentDefinition_680586719.207" hidden="1">"'37"" v=""ts_name234::"" /&gt;_x000D_
  &lt;param n=""UIParameter_938"" v=""d_type234::AC"" /&gt;_x000D_
  &lt;param n=""UIParameter_939"" v=""s_mgntd234::N/A"" /&gt;_x000D_
  &lt;param n=""UIParameter_940"" v=""fnote234::0"" /&gt;_x000D_
  &lt;param n=""UIParameter_941"" v=""ts_name235::"" /&gt;_x000D_
  &lt;'"</definedName>
    <definedName name="_AMO_ContentDefinition_680586719.208" hidden="1">"'param n=""UIParameter_942"" v=""d_type235::AC"" /&gt;_x000D_
  &lt;param n=""UIParameter_943"" v=""s_mgntd235::N/A"" /&gt;_x000D_
  &lt;param n=""UIParameter_944"" v=""fnote235::0"" /&gt;_x000D_
  &lt;param n=""UIParameter_945"" v=""ts_name236::"" /&gt;_x000D_
  &lt;param n=""UIParameter_946"" v='"</definedName>
    <definedName name="_AMO_ContentDefinition_680586719.209" hidden="1">"'""d_type236::AC"" /&gt;_x000D_
  &lt;param n=""UIParameter_947"" v=""s_mgntd236::N/A"" /&gt;_x000D_
  &lt;param n=""UIParameter_948"" v=""fnote236::0"" /&gt;_x000D_
  &lt;param n=""UIParameter_949"" v=""ts_name237::"" /&gt;_x000D_
  &lt;param n=""UIParameter_950"" v=""d_type237::AC"" /&gt;_x000D_
  &lt;param'"</definedName>
    <definedName name="_AMO_ContentDefinition_680586719.21" hidden="1">"'"" /&gt;_x000D_
  &lt;param n=""UIParameter_84"" v=""fnote20::0"" /&gt;_x000D_
  &lt;param n=""UIParameter_85"" v=""ts_name21::"" /&gt;_x000D_
  &lt;param n=""UIParameter_86"" v=""d_type21::AC"" /&gt;_x000D_
  &lt;param n=""UIParameter_87"" v=""s_mgntd21::N/A"" /&gt;_x000D_
  &lt;param n=""UIParameter_88"" v'"</definedName>
    <definedName name="_AMO_ContentDefinition_680586719.210" hidden="1">"' n=""UIParameter_951"" v=""s_mgntd237::N/A"" /&gt;_x000D_
  &lt;param n=""UIParameter_952"" v=""fnote237::0"" /&gt;_x000D_
  &lt;param n=""UIParameter_953"" v=""ts_name238::"" /&gt;_x000D_
  &lt;param n=""UIParameter_954"" v=""d_type238::AC"" /&gt;_x000D_
  &lt;param n=""UIParameter_955"" v=""s_mg'"</definedName>
    <definedName name="_AMO_ContentDefinition_680586719.211" hidden="1">"'ntd238::N/A"" /&gt;_x000D_
  &lt;param n=""UIParameter_956"" v=""fnote238::0"" /&gt;_x000D_
  &lt;param n=""UIParameter_957"" v=""ts_name239::"" /&gt;_x000D_
  &lt;param n=""UIParameter_958"" v=""d_type239::AC"" /&gt;_x000D_
  &lt;param n=""UIParameter_959"" v=""s_mgntd239::N/A"" /&gt;_x000D_
  &lt;param n=""'"</definedName>
    <definedName name="_AMO_ContentDefinition_680586719.212" hidden="1">"'UIParameter_960"" v=""fnote239::0"" /&gt;_x000D_
  &lt;param n=""UIParameter_961"" v=""ts_name240::"" /&gt;_x000D_
  &lt;param n=""UIParameter_962"" v=""d_type240::AC"" /&gt;_x000D_
  &lt;param n=""UIParameter_963"" v=""s_mgntd240::AC"" /&gt;_x000D_
  &lt;param n=""UIParameter_964"" v=""fnote240:'"</definedName>
    <definedName name="_AMO_ContentDefinition_680586719.213" hidden="1">"':0"" /&gt;_x000D_
  &lt;param n=""UIParameter_965"" v=""ts_name241::"" /&gt;_x000D_
  &lt;param n=""UIParameter_966"" v=""d_type241::AC"" /&gt;_x000D_
  &lt;param n=""UIParameter_967"" v=""s_mgntd241::N/A"" /&gt;_x000D_
  &lt;param n=""UIParameter_968"" v=""fnote241::0"" /&gt;_x000D_
  &lt;param n=""UIParame'"</definedName>
    <definedName name="_AMO_ContentDefinition_680586719.214" hidden="1">"'ter_969"" v=""ts_name242::"" /&gt;_x000D_
  &lt;param n=""UIParameter_970"" v=""d_type242::AC"" /&gt;_x000D_
  &lt;param n=""UIParameter_971"" v=""s_mgntd242::N/A"" /&gt;_x000D_
  &lt;param n=""UIParameter_972"" v=""fnote242::0"" /&gt;_x000D_
  &lt;param n=""UIParameter_973"" v=""ts_name243::"" /&gt;'"</definedName>
    <definedName name="_AMO_ContentDefinition_680586719.215" hidden="1">"'_x000D_
  &lt;param n=""UIParameter_974"" v=""d_type243::AC"" /&gt;_x000D_
  &lt;param n=""UIParameter_975"" v=""s_mgntd243::N/A"" /&gt;_x000D_
  &lt;param n=""UIParameter_976"" v=""fnote243::0"" /&gt;_x000D_
  &lt;param n=""UIParameter_977"" v=""ts_name244::"" /&gt;_x000D_
  &lt;param n=""UIParameter_97'"</definedName>
    <definedName name="_AMO_ContentDefinition_680586719.216" hidden="1">"'8"" v=""d_type244::AC"" /&gt;_x000D_
  &lt;param n=""UIParameter_979"" v=""s_mgntd244::N/A"" /&gt;_x000D_
  &lt;param n=""UIParameter_980"" v=""fnote244::0"" /&gt;_x000D_
  &lt;param n=""UIParameter_981"" v=""ts_name245::"" /&gt;_x000D_
  &lt;param n=""UIParameter_982"" v=""d_type245::AC"" /&gt;_x000D_
  &lt;'"</definedName>
    <definedName name="_AMO_ContentDefinition_680586719.217" hidden="1">"'param n=""UIParameter_983"" v=""s_mgntd245::N/A"" /&gt;_x000D_
  &lt;param n=""UIParameter_984"" v=""fnote245::0"" /&gt;_x000D_
  &lt;param n=""UIParameter_985"" v=""ts_name246::"" /&gt;_x000D_
  &lt;param n=""UIParameter_986"" v=""d_type246::AC"" /&gt;_x000D_
  &lt;param n=""UIParameter_987"" v='"</definedName>
    <definedName name="_AMO_ContentDefinition_680586719.218" hidden="1">"'""s_mgntd246::N/A"" /&gt;_x000D_
  &lt;param n=""UIParameter_988"" v=""fnote246::0"" /&gt;_x000D_
  &lt;param n=""UIParameter_989"" v=""ts_name247::"" /&gt;_x000D_
  &lt;param n=""UIParameter_990"" v=""d_type247::AC"" /&gt;_x000D_
  &lt;param n=""UIParameter_991"" v=""s_mgntd247::N/A"" /&gt;_x000D_
  &lt;para'"</definedName>
    <definedName name="_AMO_ContentDefinition_680586719.219" hidden="1">"'m n=""UIParameter_992"" v=""fnote247::0"" /&gt;_x000D_
  &lt;param n=""UIParameter_993"" v=""ts_name248::"" /&gt;_x000D_
  &lt;param n=""UIParameter_994"" v=""d_type248::AC"" /&gt;_x000D_
  &lt;param n=""UIParameter_995"" v=""s_mgntd248::N/A"" /&gt;_x000D_
  &lt;param n=""UIParameter_996"" v=""fno'"</definedName>
    <definedName name="_AMO_ContentDefinition_680586719.22" hidden="1">"'=""fnote21::0"" /&gt;_x000D_
  &lt;param n=""UIParameter_89"" v=""ts_name22::"" /&gt;_x000D_
  &lt;param n=""UIParameter_90"" v=""d_type22::AC"" /&gt;_x000D_
  &lt;param n=""UIParameter_91"" v=""s_mgntd22::N/A"" /&gt;_x000D_
  &lt;param n=""UIParameter_92"" v=""fnote22::0"" /&gt;_x000D_
  &lt;param n=""UIPar'"</definedName>
    <definedName name="_AMO_ContentDefinition_680586719.220" hidden="1">"'te248::0"" /&gt;_x000D_
  &lt;param n=""UIParameter_997"" v=""ts_name249::"" /&gt;_x000D_
  &lt;param n=""UIParameter_998"" v=""d_type249::AC"" /&gt;_x000D_
  &lt;param n=""UIParameter_999"" v=""s_mgntd249::N/A"" /&gt;_x000D_
  &lt;param n=""UIParameter_1000"" v=""fnote249::0"" /&gt;_x000D_
  &lt;param n=""U'"</definedName>
    <definedName name="_AMO_ContentDefinition_680586719.221" hidden="1">"'IParameter_1001"" v=""ts_name250::"" /&gt;_x000D_
  &lt;param n=""UIParameter_1002"" v=""d_type250::AC"" /&gt;_x000D_
  &lt;param n=""UIParameter_1003"" v=""s_mgntd250::N/A"" /&gt;_x000D_
  &lt;param n=""UIParameter_1004"" v=""fnote250::0"" /&gt;_x000D_
  &lt;param n=""UIParameter_1005"" v=""_runs'"</definedName>
    <definedName name="_AMO_ContentDefinition_680586719.222" hidden="1">"'ource::0"" /&gt;_x000D_
  &lt;param n=""UIParameter_1006"" v=""_datasetname::ETSS.ETSS_FINAL_OUTPUT"" /&gt;_x000D_
  &lt;param n=""UIParameters"" v=""1007"" /&gt;_x000D_
  &lt;param n=""StoredProcessID"" v=""A58KUIMC.B1000B1Q"" /&gt;_x000D_
  &lt;param n=""StoredProcessPath"" v=""ETSSAddHocReports'"</definedName>
    <definedName name="_AMO_ContentDefinition_680586719.223" hidden="1">"'/Extract TS IDs"" /&gt;_x000D_
  &lt;param n=""RepositoryName"" v=""Foundation"" /&gt;_x000D_
  &lt;param n=""ClassName"" v=""SAS.OfficeAddin.StoredProcess"" /&gt;_x000D_
  &lt;param n=""_ROM_Version_"" v=""1.1"" /&gt;_x000D_
  &lt;param n=""_ROM_Application_"" v=""ODS"" /&gt;_x000D_
  &lt;param n=""_ROM_App'"</definedName>
    <definedName name="_AMO_ContentDefinition_680586719.224" hidden="1">"'Version_"" v=""9.1.3SP4"" /&gt;_x000D_
  &lt;param n=""maxReportCols"" v=""4"" /&gt;_x000D_
  &lt;fids n=""Extract_TS_IDs.srx"" v=""0"" /&gt;_x000D_
  &lt;ExcelXMLOptions AdjColWidths=""True"" RowOpt=""InsertEntire"" ColOpt=""InsertCells"" /&gt;_x000D_
&lt;/ContentDefinition&gt;'"</definedName>
    <definedName name="_AMO_ContentDefinition_680586719.23" hidden="1">"'ameter_93"" v=""ts_name23::"" /&gt;_x000D_
  &lt;param n=""UIParameter_94"" v=""d_type23::AC"" /&gt;_x000D_
  &lt;param n=""UIParameter_95"" v=""s_mgntd23::N/A"" /&gt;_x000D_
  &lt;param n=""UIParameter_96"" v=""fnote23::0"" /&gt;_x000D_
  &lt;param n=""UIParameter_97"" v=""ts_name24::"" /&gt;_x000D_
  &lt;pa'"</definedName>
    <definedName name="_AMO_ContentDefinition_680586719.24" hidden="1">"'ram n=""UIParameter_98"" v=""d_type24::AC"" /&gt;_x000D_
  &lt;param n=""UIParameter_99"" v=""s_mgntd24::N/A"" /&gt;_x000D_
  &lt;param n=""UIParameter_100"" v=""fnote24::0"" /&gt;_x000D_
  &lt;param n=""UIParameter_101"" v=""ts_name25::"" /&gt;_x000D_
  &lt;param n=""UIParameter_102"" v=""d_type2'"</definedName>
    <definedName name="_AMO_ContentDefinition_680586719.25" hidden="1">"'5::AC"" /&gt;_x000D_
  &lt;param n=""UIParameter_103"" v=""s_mgntd25::N/A"" /&gt;_x000D_
  &lt;param n=""UIParameter_104"" v=""fnote25::0"" /&gt;_x000D_
  &lt;param n=""UIParameter_105"" v=""ts_name26::"" /&gt;_x000D_
  &lt;param n=""UIParameter_106"" v=""d_type26::AC"" /&gt;_x000D_
  &lt;param n=""UIParamet'"</definedName>
    <definedName name="_AMO_ContentDefinition_680586719.26" hidden="1">"'er_107"" v=""s_mgntd26::N/A"" /&gt;_x000D_
  &lt;param n=""UIParameter_108"" v=""fnote26::0"" /&gt;_x000D_
  &lt;param n=""UIParameter_109"" v=""ts_name27::"" /&gt;_x000D_
  &lt;param n=""UIParameter_110"" v=""d_type27::AC"" /&gt;_x000D_
  &lt;param n=""UIParameter_111"" v=""s_mgntd27::N/A"" /&gt;_x000D_
 '"</definedName>
    <definedName name="_AMO_ContentDefinition_680586719.27" hidden="1">"' &lt;param n=""UIParameter_112"" v=""fnote27::0"" /&gt;_x000D_
  &lt;param n=""UIParameter_113"" v=""ts_name28::"" /&gt;_x000D_
  &lt;param n=""UIParameter_114"" v=""d_type28::AC"" /&gt;_x000D_
  &lt;param n=""UIParameter_115"" v=""s_mgntd28::N/A"" /&gt;_x000D_
  &lt;param n=""UIParameter_116"" v=""f'"</definedName>
    <definedName name="_AMO_ContentDefinition_680586719.28" hidden="1">"'note28::0"" /&gt;_x000D_
  &lt;param n=""UIParameter_117"" v=""ts_name29::"" /&gt;_x000D_
  &lt;param n=""UIParameter_118"" v=""d_type29::AC"" /&gt;_x000D_
  &lt;param n=""UIParameter_119"" v=""s_mgntd29::N/A"" /&gt;_x000D_
  &lt;param n=""UIParameter_120"" v=""fnote29::0"" /&gt;_x000D_
  &lt;param n=""UIPar'"</definedName>
    <definedName name="_AMO_ContentDefinition_680586719.29" hidden="1">"'ameter_121"" v=""ts_name30::"" /&gt;_x000D_
  &lt;param n=""UIParameter_122"" v=""d_type30::AC"" /&gt;_x000D_
  &lt;param n=""UIParameter_123"" v=""s_mgntd30::N/A"" /&gt;_x000D_
  &lt;param n=""UIParameter_124"" v=""fnote30::0"" /&gt;_x000D_
  &lt;param n=""UIParameter_125"" v=""ts_name31::"" /&gt;_x000D_
'"</definedName>
    <definedName name="_AMO_ContentDefinition_680586719.3" hidden="1">"' &lt;param n=""ResultsOnServer"" v=""False"" /&gt;_x000D_
  &lt;param n=""AMO_Version"" v=""2.1"" /&gt;_x000D_
  &lt;param n=""UIParameter_0"" v=""startdatetxt::20100101"" /&gt;_x000D_
  &lt;param n=""UIParameter_1"" v=""numofobs::12"" /&gt;_x000D_
  &lt;param n=""UIParameter_2"" v=""load_ts::V"" /&gt;_x000D_'"</definedName>
    <definedName name="_AMO_ContentDefinition_680586719.30" hidden="1">"'  &lt;param n=""UIParameter_126"" v=""d_type31::AC"" /&gt;_x000D_
  &lt;param n=""UIParameter_127"" v=""s_mgntd31::N/A"" /&gt;_x000D_
  &lt;param n=""UIParameter_128"" v=""fnote31::0"" /&gt;_x000D_
  &lt;param n=""UIParameter_129"" v=""ts_name32::"" /&gt;_x000D_
  &lt;param n=""UIParameter_130"" v=""'"</definedName>
    <definedName name="_AMO_ContentDefinition_680586719.31" hidden="1">"'d_type32::AC"" /&gt;_x000D_
  &lt;param n=""UIParameter_131"" v=""s_mgntd32::N/A"" /&gt;_x000D_
  &lt;param n=""UIParameter_132"" v=""fnote32::0"" /&gt;_x000D_
  &lt;param n=""UIParameter_133"" v=""ts_name33::"" /&gt;_x000D_
  &lt;param n=""UIParameter_134"" v=""d_type33::AC"" /&gt;_x000D_
  &lt;param n=""UI'"</definedName>
    <definedName name="_AMO_ContentDefinition_680586719.32" hidden="1">"'Parameter_135"" v=""s_mgntd33::N/A"" /&gt;_x000D_
  &lt;param n=""UIParameter_136"" v=""fnote33::0"" /&gt;_x000D_
  &lt;param n=""UIParameter_137"" v=""ts_name34::"" /&gt;_x000D_
  &lt;param n=""UIParameter_138"" v=""d_type34::AC"" /&gt;_x000D_
  &lt;param n=""UIParameter_139"" v=""s_mgntd34::N/A'"</definedName>
    <definedName name="_AMO_ContentDefinition_680586719.33" hidden="1">"'"" /&gt;_x000D_
  &lt;param n=""UIParameter_140"" v=""fnote34::0"" /&gt;_x000D_
  &lt;param n=""UIParameter_141"" v=""ts_name35::"" /&gt;_x000D_
  &lt;param n=""UIParameter_142"" v=""d_type35::AC"" /&gt;_x000D_
  &lt;param n=""UIParameter_143"" v=""s_mgntd35::N/A"" /&gt;_x000D_
  &lt;param n=""UIParameter_1'"</definedName>
    <definedName name="_AMO_ContentDefinition_680586719.34" hidden="1">"'44"" v=""fnote35::0"" /&gt;_x000D_
  &lt;param n=""UIParameter_145"" v=""ts_name36::"" /&gt;_x000D_
  &lt;param n=""UIParameter_146"" v=""d_type36::AC"" /&gt;_x000D_
  &lt;param n=""UIParameter_147"" v=""s_mgntd36::N/A"" /&gt;_x000D_
  &lt;param n=""UIParameter_148"" v=""fnote36::0"" /&gt;_x000D_
  &lt;param'"</definedName>
    <definedName name="_AMO_ContentDefinition_680586719.35" hidden="1">"' n=""UIParameter_149"" v=""ts_name37::"" /&gt;_x000D_
  &lt;param n=""UIParameter_150"" v=""d_type37::AC"" /&gt;_x000D_
  &lt;param n=""UIParameter_151"" v=""s_mgntd37::N/A"" /&gt;_x000D_
  &lt;param n=""UIParameter_152"" v=""fnote37::0"" /&gt;_x000D_
  &lt;param n=""UIParameter_153"" v=""ts_name3'"</definedName>
    <definedName name="_AMO_ContentDefinition_680586719.36" hidden="1">"'8::"" /&gt;_x000D_
  &lt;param n=""UIParameter_154"" v=""d_type38::AC"" /&gt;_x000D_
  &lt;param n=""UIParameter_155"" v=""s_mgntd38::N/A"" /&gt;_x000D_
  &lt;param n=""UIParameter_156"" v=""fnote38::0"" /&gt;_x000D_
  &lt;param n=""UIParameter_157"" v=""ts_name39::"" /&gt;_x000D_
  &lt;param n=""UIParameter'"</definedName>
    <definedName name="_AMO_ContentDefinition_680586719.37" hidden="1">"'_158"" v=""d_type39::AC"" /&gt;_x000D_
  &lt;param n=""UIParameter_159"" v=""s_mgntd39::N/A"" /&gt;_x000D_
  &lt;param n=""UIParameter_160"" v=""fnote39::0"" /&gt;_x000D_
  &lt;param n=""UIParameter_161"" v=""ts_name40::"" /&gt;_x000D_
  &lt;param n=""UIParameter_162"" v=""d_type40::AC"" /&gt;_x000D_
  &lt;pa'"</definedName>
    <definedName name="_AMO_ContentDefinition_680586719.38" hidden="1">"'ram n=""UIParameter_163"" v=""s_mgntd40::N/A"" /&gt;_x000D_
  &lt;param n=""UIParameter_164"" v=""fnote40::0"" /&gt;_x000D_
  &lt;param n=""UIParameter_165"" v=""ts_name41::"" /&gt;_x000D_
  &lt;param n=""UIParameter_166"" v=""d_type41::AC"" /&gt;_x000D_
  &lt;param n=""UIParameter_167"" v=""s_mgn'"</definedName>
    <definedName name="_AMO_ContentDefinition_680586719.39" hidden="1">"'td41::N/A"" /&gt;_x000D_
  &lt;param n=""UIParameter_168"" v=""fnote41::0"" /&gt;_x000D_
  &lt;param n=""UIParameter_169"" v=""ts_name42::"" /&gt;_x000D_
  &lt;param n=""UIParameter_170"" v=""d_type42::AC"" /&gt;_x000D_
  &lt;param n=""UIParameter_171"" v=""s_mgntd42::N/A"" /&gt;_x000D_
  &lt;param n=""UIPar'"</definedName>
    <definedName name="_AMO_ContentDefinition_680586719.4" hidden="1">"'
  &lt;param n=""UIParameter_3"" v=""year_source_field::Y"" /&gt;_x000D_
  &lt;param n=""UIParameter_4"" v=""freq::M"" /&gt;_x000D_
  &lt;param n=""UIParameter_5"" v=""ts_name1::mafm1"" /&gt;_x000D_
  &lt;param n=""UIParameter_6"" v=""d_type1::AC"" /&gt;_x000D_
  &lt;param n=""UIParameter_7"" v=""s_m'"</definedName>
    <definedName name="_AMO_ContentDefinition_680586719.40" hidden="1">"'ameter_172"" v=""fnote42::0"" /&gt;_x000D_
  &lt;param n=""UIParameter_173"" v=""ts_name43::"" /&gt;_x000D_
  &lt;param n=""UIParameter_174"" v=""d_type43::AC"" /&gt;_x000D_
  &lt;param n=""UIParameter_175"" v=""s_mgntd43::N/A"" /&gt;_x000D_
  &lt;param n=""UIParameter_176"" v=""fnote43::0"" /&gt;_x000D_
 '"</definedName>
    <definedName name="_AMO_ContentDefinition_680586719.41" hidden="1">"' &lt;param n=""UIParameter_177"" v=""ts_name44::"" /&gt;_x000D_
  &lt;param n=""UIParameter_178"" v=""d_type44::AC"" /&gt;_x000D_
  &lt;param n=""UIParameter_179"" v=""s_mgntd44::N/A"" /&gt;_x000D_
  &lt;param n=""UIParameter_180"" v=""fnote44::0"" /&gt;_x000D_
  &lt;param n=""UIParameter_181"" v=""t'"</definedName>
    <definedName name="_AMO_ContentDefinition_680586719.42" hidden="1">"'s_name45::"" /&gt;_x000D_
  &lt;param n=""UIParameter_182"" v=""d_type45::AC"" /&gt;_x000D_
  &lt;param n=""UIParameter_183"" v=""s_mgntd45::N/A"" /&gt;_x000D_
  &lt;param n=""UIParameter_184"" v=""fnote45::0"" /&gt;_x000D_
  &lt;param n=""UIParameter_185"" v=""ts_name46::"" /&gt;_x000D_
  &lt;param n=""UIPa'"</definedName>
    <definedName name="_AMO_ContentDefinition_680586719.43" hidden="1">"'rameter_186"" v=""d_type46::AC"" /&gt;_x000D_
  &lt;param n=""UIParameter_187"" v=""s_mgntd46::N/A"" /&gt;_x000D_
  &lt;param n=""UIParameter_188"" v=""fnote46::0"" /&gt;_x000D_
  &lt;param n=""UIParameter_189"" v=""ts_name47::"" /&gt;_x000D_
  &lt;param n=""UIParameter_190"" v=""d_type47::AC"" /&gt;'"</definedName>
    <definedName name="_AMO_ContentDefinition_680586719.44" hidden="1">"'_x000D_
  &lt;param n=""UIParameter_191"" v=""s_mgntd47::N/A"" /&gt;_x000D_
  &lt;param n=""UIParameter_192"" v=""fnote47::0"" /&gt;_x000D_
  &lt;param n=""UIParameter_193"" v=""ts_name48::"" /&gt;_x000D_
  &lt;param n=""UIParameter_194"" v=""d_type48::AC"" /&gt;_x000D_
  &lt;param n=""UIParameter_195"" v'"</definedName>
    <definedName name="_AMO_ContentDefinition_680586719.45" hidden="1">"'=""s_mgntd48::N/A"" /&gt;_x000D_
  &lt;param n=""UIParameter_196"" v=""fnote48::0"" /&gt;_x000D_
  &lt;param n=""UIParameter_197"" v=""ts_name49::"" /&gt;_x000D_
  &lt;param n=""UIParameter_198"" v=""d_type49::AC"" /&gt;_x000D_
  &lt;param n=""UIParameter_199"" v=""s_mgntd49::N/A"" /&gt;_x000D_
  &lt;param n'"</definedName>
    <definedName name="_AMO_ContentDefinition_680586719.46" hidden="1">"'=""UIParameter_200"" v=""fnote49::0"" /&gt;_x000D_
  &lt;param n=""UIParameter_201"" v=""ts_name50::"" /&gt;_x000D_
  &lt;param n=""UIParameter_202"" v=""d_type50::AC"" /&gt;_x000D_
  &lt;param n=""UIParameter_203"" v=""s_mgntd50::N/A"" /&gt;_x000D_
  &lt;param n=""UIParameter_204"" v=""fnote50::'"</definedName>
    <definedName name="_AMO_ContentDefinition_680586719.47" hidden="1">"'0"" /&gt;_x000D_
  &lt;param n=""UIParameter_205"" v=""ts_name51::"" /&gt;_x000D_
  &lt;param n=""UIParameter_206"" v=""d_type51::AC"" /&gt;_x000D_
  &lt;param n=""UIParameter_207"" v=""s_mgntd51::N/A"" /&gt;_x000D_
  &lt;param n=""UIParameter_208"" v=""fnote51::0"" /&gt;_x000D_
  &lt;param n=""UIParameter_'"</definedName>
    <definedName name="_AMO_ContentDefinition_680586719.48" hidden="1">"'209"" v=""ts_name52::"" /&gt;_x000D_
  &lt;param n=""UIParameter_210"" v=""d_type52::AC"" /&gt;_x000D_
  &lt;param n=""UIParameter_211"" v=""s_mgntd52::N/A"" /&gt;_x000D_
  &lt;param n=""UIParameter_212"" v=""fnote52::0"" /&gt;_x000D_
  &lt;param n=""UIParameter_213"" v=""ts_name53::"" /&gt;_x000D_
  &lt;para'"</definedName>
    <definedName name="_AMO_ContentDefinition_680586719.49" hidden="1">"'m n=""UIParameter_214"" v=""d_type53::AC"" /&gt;_x000D_
  &lt;param n=""UIParameter_215"" v=""s_mgntd53::N/A"" /&gt;_x000D_
  &lt;param n=""UIParameter_216"" v=""fnote53::0"" /&gt;_x000D_
  &lt;param n=""UIParameter_217"" v=""ts_name54::"" /&gt;_x000D_
  &lt;param n=""UIParameter_218"" v=""d_type5'"</definedName>
    <definedName name="_AMO_ContentDefinition_680586719.5" hidden="1">"'gntd1::9"" /&gt;_x000D_
  &lt;param n=""UIParameter_8"" v=""fnote1::0"" /&gt;_x000D_
  &lt;param n=""UIParameter_9"" v=""ts_name2::mafm2"" /&gt;_x000D_
  &lt;param n=""UIParameter_10"" v=""d_type2::AC"" /&gt;_x000D_
  &lt;param n=""UIParameter_11"" v=""s_mgntd2::6"" /&gt;_x000D_
  &lt;param n=""UIParameter_'"</definedName>
    <definedName name="_AMO_ContentDefinition_680586719.50" hidden="1">"'4::AC"" /&gt;_x000D_
  &lt;param n=""UIParameter_219"" v=""s_mgntd54::N/A"" /&gt;_x000D_
  &lt;param n=""UIParameter_220"" v=""fnote54::0"" /&gt;_x000D_
  &lt;param n=""UIParameter_221"" v=""ts_name55::"" /&gt;_x000D_
  &lt;param n=""UIParameter_222"" v=""d_type55::AC"" /&gt;_x000D_
  &lt;param n=""UIParamet'"</definedName>
    <definedName name="_AMO_ContentDefinition_680586719.51" hidden="1">"'er_223"" v=""s_mgntd55::N/A"" /&gt;_x000D_
  &lt;param n=""UIParameter_224"" v=""fnote55::0"" /&gt;_x000D_
  &lt;param n=""UIParameter_225"" v=""ts_name56::"" /&gt;_x000D_
  &lt;param n=""UIParameter_226"" v=""d_type56::AC"" /&gt;_x000D_
  &lt;param n=""UIParameter_227"" v=""s_mgntd56::N/A"" /&gt;_x000D_
 '"</definedName>
    <definedName name="_AMO_ContentDefinition_680586719.52" hidden="1">"' &lt;param n=""UIParameter_228"" v=""fnote56::0"" /&gt;_x000D_
  &lt;param n=""UIParameter_229"" v=""ts_name57::"" /&gt;_x000D_
  &lt;param n=""UIParameter_230"" v=""d_type57::AC"" /&gt;_x000D_
  &lt;param n=""UIParameter_231"" v=""s_mgntd57::N/A"" /&gt;_x000D_
  &lt;param n=""UIParameter_232"" v=""f'"</definedName>
    <definedName name="_AMO_ContentDefinition_680586719.53" hidden="1">"'note57::0"" /&gt;_x000D_
  &lt;param n=""UIParameter_233"" v=""ts_name58::"" /&gt;_x000D_
  &lt;param n=""UIParameter_234"" v=""d_type58::AC"" /&gt;_x000D_
  &lt;param n=""UIParameter_235"" v=""s_mgntd58::N/A"" /&gt;_x000D_
  &lt;param n=""UIParameter_236"" v=""fnote58::0"" /&gt;_x000D_
  &lt;param n=""UIPar'"</definedName>
    <definedName name="_AMO_ContentDefinition_680586719.54" hidden="1">"'ameter_237"" v=""ts_name59::"" /&gt;_x000D_
  &lt;param n=""UIParameter_238"" v=""d_type59::AC"" /&gt;_x000D_
  &lt;param n=""UIParameter_239"" v=""s_mgntd59::N/A"" /&gt;_x000D_
  &lt;param n=""UIParameter_240"" v=""fnote59::0"" /&gt;_x000D_
  &lt;param n=""UIParameter_241"" v=""ts_name60::"" /&gt;_x000D_
'"</definedName>
    <definedName name="_AMO_ContentDefinition_680586719.55" hidden="1">"'  &lt;param n=""UIParameter_242"" v=""d_type60::AC"" /&gt;_x000D_
  &lt;param n=""UIParameter_243"" v=""s_mgntd60::N/A"" /&gt;_x000D_
  &lt;param n=""UIParameter_244"" v=""fnote60::0"" /&gt;_x000D_
  &lt;param n=""UIParameter_245"" v=""ts_name61::"" /&gt;_x000D_
  &lt;param n=""UIParameter_246"" v=""'"</definedName>
    <definedName name="_AMO_ContentDefinition_680586719.56" hidden="1">"'d_type61::AC"" /&gt;_x000D_
  &lt;param n=""UIParameter_247"" v=""s_mgntd61::N/A"" /&gt;_x000D_
  &lt;param n=""UIParameter_248"" v=""fnote61::0"" /&gt;_x000D_
  &lt;param n=""UIParameter_249"" v=""ts_name62::"" /&gt;_x000D_
  &lt;param n=""UIParameter_250"" v=""d_type62::AC"" /&gt;_x000D_
  &lt;param n=""UI'"</definedName>
    <definedName name="_AMO_ContentDefinition_680586719.57" hidden="1">"'Parameter_251"" v=""s_mgntd62::N/A"" /&gt;_x000D_
  &lt;param n=""UIParameter_252"" v=""fnote62::0"" /&gt;_x000D_
  &lt;param n=""UIParameter_253"" v=""ts_name63::"" /&gt;_x000D_
  &lt;param n=""UIParameter_254"" v=""d_type63::AC"" /&gt;_x000D_
  &lt;param n=""UIParameter_255"" v=""s_mgntd63::N/A'"</definedName>
    <definedName name="_AMO_ContentDefinition_680586719.58" hidden="1">"'"" /&gt;_x000D_
  &lt;param n=""UIParameter_256"" v=""fnote63::0"" /&gt;_x000D_
  &lt;param n=""UIParameter_257"" v=""ts_name64::"" /&gt;_x000D_
  &lt;param n=""UIParameter_258"" v=""d_type64::AC"" /&gt;_x000D_
  &lt;param n=""UIParameter_259"" v=""s_mgntd64::N/A"" /&gt;_x000D_
  &lt;param n=""UIParameter_2'"</definedName>
    <definedName name="_AMO_ContentDefinition_680586719.59" hidden="1">"'60"" v=""fnote64::0"" /&gt;_x000D_
  &lt;param n=""UIParameter_261"" v=""ts_name65::"" /&gt;_x000D_
  &lt;param n=""UIParameter_262"" v=""d_type65::AC"" /&gt;_x000D_
  &lt;param n=""UIParameter_263"" v=""s_mgntd65::N/A"" /&gt;_x000D_
  &lt;param n=""UIParameter_264"" v=""fnote65::0"" /&gt;_x000D_
  &lt;param'"</definedName>
    <definedName name="_AMO_ContentDefinition_680586719.6" hidden="1">"'12"" v=""fnote2::0"" /&gt;_x000D_
  &lt;param n=""UIParameter_13"" v=""ts_name3::"" /&gt;_x000D_
  &lt;param n=""UIParameter_14"" v=""d_type3::AC"" /&gt;_x000D_
  &lt;param n=""UIParameter_15"" v=""s_mgntd3::N/A"" /&gt;_x000D_
  &lt;param n=""UIParameter_16"" v=""fnote3::0"" /&gt;_x000D_
  &lt;param n=""UIPa'"</definedName>
    <definedName name="_AMO_ContentDefinition_680586719.60" hidden="1">"' n=""UIParameter_265"" v=""ts_name66::"" /&gt;_x000D_
  &lt;param n=""UIParameter_266"" v=""d_type66::AC"" /&gt;_x000D_
  &lt;param n=""UIParameter_267"" v=""s_mgntd66::N/A"" /&gt;_x000D_
  &lt;param n=""UIParameter_268"" v=""fnote66::0"" /&gt;_x000D_
  &lt;param n=""UIParameter_269"" v=""ts_name6'"</definedName>
    <definedName name="_AMO_ContentDefinition_680586719.61" hidden="1">"'7::"" /&gt;_x000D_
  &lt;param n=""UIParameter_270"" v=""d_type67::AC"" /&gt;_x000D_
  &lt;param n=""UIParameter_271"" v=""s_mgntd67::N/A"" /&gt;_x000D_
  &lt;param n=""UIParameter_272"" v=""fnote67::0"" /&gt;_x000D_
  &lt;param n=""UIParameter_273"" v=""ts_name68::"" /&gt;_x000D_
  &lt;param n=""UIParameter'"</definedName>
    <definedName name="_AMO_ContentDefinition_680586719.62" hidden="1">"'_274"" v=""d_type68::AC"" /&gt;_x000D_
  &lt;param n=""UIParameter_275"" v=""s_mgntd68::N/A"" /&gt;_x000D_
  &lt;param n=""UIParameter_276"" v=""fnote68::0"" /&gt;_x000D_
  &lt;param n=""UIParameter_277"" v=""ts_name69::"" /&gt;_x000D_
  &lt;param n=""UIParameter_278"" v=""d_type69::AC"" /&gt;_x000D_
  &lt;pa'"</definedName>
    <definedName name="_AMO_ContentDefinition_680586719.63" hidden="1">"'ram n=""UIParameter_279"" v=""s_mgntd69::N/A"" /&gt;_x000D_
  &lt;param n=""UIParameter_280"" v=""fnote69::0"" /&gt;_x000D_
  &lt;param n=""UIParameter_281"" v=""ts_name70::"" /&gt;_x000D_
  &lt;param n=""UIParameter_282"" v=""d_type70::AC"" /&gt;_x000D_
  &lt;param n=""UIParameter_283"" v=""s_mgn'"</definedName>
    <definedName name="_AMO_ContentDefinition_680586719.64" hidden="1">"'td70::N/A"" /&gt;_x000D_
  &lt;param n=""UIParameter_284"" v=""fnote70::0"" /&gt;_x000D_
  &lt;param n=""UIParameter_285"" v=""ts_name71::"" /&gt;_x000D_
  &lt;param n=""UIParameter_286"" v=""d_type71::AC"" /&gt;_x000D_
  &lt;param n=""UIParameter_287"" v=""s_mgntd71::N/A"" /&gt;_x000D_
  &lt;param n=""UIPar'"</definedName>
    <definedName name="_AMO_ContentDefinition_680586719.65" hidden="1">"'ameter_288"" v=""fnote71::0"" /&gt;_x000D_
  &lt;param n=""UIParameter_289"" v=""ts_name72::"" /&gt;_x000D_
  &lt;param n=""UIParameter_290"" v=""d_type72::AC"" /&gt;_x000D_
  &lt;param n=""UIParameter_291"" v=""s_mgntd72::N/A"" /&gt;_x000D_
  &lt;param n=""UIParameter_292"" v=""fnote72::0"" /&gt;_x000D_
 '"</definedName>
    <definedName name="_AMO_ContentDefinition_680586719.66" hidden="1">"' &lt;param n=""UIParameter_293"" v=""ts_name73::"" /&gt;_x000D_
  &lt;param n=""UIParameter_294"" v=""d_type73::AC"" /&gt;_x000D_
  &lt;param n=""UIParameter_295"" v=""s_mgntd73::N/A"" /&gt;_x000D_
  &lt;param n=""UIParameter_296"" v=""fnote73::0"" /&gt;_x000D_
  &lt;param n=""UIParameter_297"" v=""t'"</definedName>
    <definedName name="_AMO_ContentDefinition_680586719.67" hidden="1">"'s_name74::"" /&gt;_x000D_
  &lt;param n=""UIParameter_298"" v=""d_type74::AC"" /&gt;_x000D_
  &lt;param n=""UIParameter_299"" v=""s_mgntd74::N/A"" /&gt;_x000D_
  &lt;param n=""UIParameter_300"" v=""fnote74::0"" /&gt;_x000D_
  &lt;param n=""UIParameter_301"" v=""ts_name75::"" /&gt;_x000D_
  &lt;param n=""UIPa'"</definedName>
    <definedName name="_AMO_ContentDefinition_680586719.68" hidden="1">"'rameter_302"" v=""d_type75::AC"" /&gt;_x000D_
  &lt;param n=""UIParameter_303"" v=""s_mgntd75::N/A"" /&gt;_x000D_
  &lt;param n=""UIParameter_304"" v=""fnote75::0"" /&gt;_x000D_
  &lt;param n=""UIParameter_305"" v=""ts_name76::"" /&gt;_x000D_
  &lt;param n=""UIParameter_306"" v=""d_type76::AC"" /&gt;'"</definedName>
    <definedName name="_AMO_ContentDefinition_680586719.69" hidden="1">"'_x000D_
  &lt;param n=""UIParameter_307"" v=""s_mgntd76::N/A"" /&gt;_x000D_
  &lt;param n=""UIParameter_308"" v=""fnote76::0"" /&gt;_x000D_
  &lt;param n=""UIParameter_309"" v=""ts_name77::"" /&gt;_x000D_
  &lt;param n=""UIParameter_310"" v=""d_type77::AC"" /&gt;_x000D_
  &lt;param n=""UIParameter_311"" v'"</definedName>
    <definedName name="_AMO_ContentDefinition_680586719.7" hidden="1">"'rameter_17"" v=""ts_name4::"" /&gt;_x000D_
  &lt;param n=""UIParameter_18"" v=""d_type4::AC"" /&gt;_x000D_
  &lt;param n=""UIParameter_19"" v=""s_mgntd4::N/A"" /&gt;_x000D_
  &lt;param n=""UIParameter_20"" v=""fnote4::0"" /&gt;_x000D_
  &lt;param n=""UIParameter_21"" v=""ts_name5::"" /&gt;_x000D_
  &lt;param'"</definedName>
    <definedName name="_AMO_ContentDefinition_680586719.70" hidden="1">"'=""s_mgntd77::N/A"" /&gt;_x000D_
  &lt;param n=""UIParameter_312"" v=""fnote77::0"" /&gt;_x000D_
  &lt;param n=""UIParameter_313"" v=""ts_name78::"" /&gt;_x000D_
  &lt;param n=""UIParameter_314"" v=""d_type78::AC"" /&gt;_x000D_
  &lt;param n=""UIParameter_315"" v=""s_mgntd78::N/A"" /&gt;_x000D_
  &lt;param n'"</definedName>
    <definedName name="_AMO_ContentDefinition_680586719.71" hidden="1">"'=""UIParameter_316"" v=""fnote78::0"" /&gt;_x000D_
  &lt;param n=""UIParameter_317"" v=""ts_name79::"" /&gt;_x000D_
  &lt;param n=""UIParameter_318"" v=""d_type79::AC"" /&gt;_x000D_
  &lt;param n=""UIParameter_319"" v=""s_mgntd79::N/A"" /&gt;_x000D_
  &lt;param n=""UIParameter_320"" v=""fnote79::'"</definedName>
    <definedName name="_AMO_ContentDefinition_680586719.72" hidden="1">"'0"" /&gt;_x000D_
  &lt;param n=""UIParameter_321"" v=""ts_name80::"" /&gt;_x000D_
  &lt;param n=""UIParameter_322"" v=""d_type80::AC"" /&gt;_x000D_
  &lt;param n=""UIParameter_323"" v=""s_mgntd80::N/A"" /&gt;_x000D_
  &lt;param n=""UIParameter_324"" v=""fnote80::0"" /&gt;_x000D_
  &lt;param n=""UIParameter_'"</definedName>
    <definedName name="_AMO_ContentDefinition_680586719.73" hidden="1">"'325"" v=""ts_name81::"" /&gt;_x000D_
  &lt;param n=""UIParameter_326"" v=""d_type81::AC"" /&gt;_x000D_
  &lt;param n=""UIParameter_327"" v=""s_mgntd81::N/A"" /&gt;_x000D_
  &lt;param n=""UIParameter_328"" v=""fnote81::0"" /&gt;_x000D_
  &lt;param n=""UIParameter_329"" v=""ts_name82::"" /&gt;_x000D_
  &lt;para'"</definedName>
    <definedName name="_AMO_ContentDefinition_680586719.74" hidden="1">"'m n=""UIParameter_330"" v=""d_type82::AC"" /&gt;_x000D_
  &lt;param n=""UIParameter_331"" v=""s_mgntd82::N/A"" /&gt;_x000D_
  &lt;param n=""UIParameter_332"" v=""fnote82::0"" /&gt;_x000D_
  &lt;param n=""UIParameter_333"" v=""ts_name83::"" /&gt;_x000D_
  &lt;param n=""UIParameter_334"" v=""d_type8'"</definedName>
    <definedName name="_AMO_ContentDefinition_680586719.75" hidden="1">"'3::AC"" /&gt;_x000D_
  &lt;param n=""UIParameter_335"" v=""s_mgntd83::N/A"" /&gt;_x000D_
  &lt;param n=""UIParameter_336"" v=""fnote83::0"" /&gt;_x000D_
  &lt;param n=""UIParameter_337"" v=""ts_name84::"" /&gt;_x000D_
  &lt;param n=""UIParameter_338"" v=""d_type84::AC"" /&gt;_x000D_
  &lt;param n=""UIParamet'"</definedName>
    <definedName name="_AMO_ContentDefinition_680586719.76" hidden="1">"'er_339"" v=""s_mgntd84::N/A"" /&gt;_x000D_
  &lt;param n=""UIParameter_340"" v=""fnote84::0"" /&gt;_x000D_
  &lt;param n=""UIParameter_341"" v=""ts_name85::"" /&gt;_x000D_
  &lt;param n=""UIParameter_342"" v=""d_type85::AC"" /&gt;_x000D_
  &lt;param n=""UIParameter_343"" v=""s_mgntd85::N/A"" /&gt;_x000D_
 '"</definedName>
    <definedName name="_AMO_ContentDefinition_680586719.77" hidden="1">"' &lt;param n=""UIParameter_344"" v=""fnote85::0"" /&gt;_x000D_
  &lt;param n=""UIParameter_345"" v=""ts_name86::"" /&gt;_x000D_
  &lt;param n=""UIParameter_346"" v=""d_type86::AC"" /&gt;_x000D_
  &lt;param n=""UIParameter_347"" v=""s_mgntd86::N/A"" /&gt;_x000D_
  &lt;param n=""UIParameter_348"" v=""f'"</definedName>
    <definedName name="_AMO_ContentDefinition_680586719.78" hidden="1">"'note86::0"" /&gt;_x000D_
  &lt;param n=""UIParameter_349"" v=""ts_name87::"" /&gt;_x000D_
  &lt;param n=""UIParameter_350"" v=""d_type87::AC"" /&gt;_x000D_
  &lt;param n=""UIParameter_351"" v=""s_mgntd87::N/A"" /&gt;_x000D_
  &lt;param n=""UIParameter_352"" v=""fnote87::0"" /&gt;_x000D_
  &lt;param n=""UIPar'"</definedName>
    <definedName name="_AMO_ContentDefinition_680586719.79" hidden="1">"'ameter_353"" v=""ts_name88::"" /&gt;_x000D_
  &lt;param n=""UIParameter_354"" v=""d_type88::AC"" /&gt;_x000D_
  &lt;param n=""UIParameter_355"" v=""s_mgntd88::N/A"" /&gt;_x000D_
  &lt;param n=""UIParameter_356"" v=""fnote88::0"" /&gt;_x000D_
  &lt;param n=""UIParameter_357"" v=""ts_name89::"" /&gt;_x000D_
'"</definedName>
    <definedName name="_AMO_ContentDefinition_680586719.8" hidden="1">"' n=""UIParameter_22"" v=""d_type5::AC"" /&gt;_x000D_
  &lt;param n=""UIParameter_23"" v=""s_mgntd5::N/A"" /&gt;_x000D_
  &lt;param n=""UIParameter_24"" v=""fnote5::0"" /&gt;_x000D_
  &lt;param n=""UIParameter_25"" v=""ts_name6::"" /&gt;_x000D_
  &lt;param n=""UIParameter_26"" v=""d_type6::AC"" /&gt;_x000D_'"</definedName>
    <definedName name="_AMO_ContentDefinition_680586719.80" hidden="1">"'  &lt;param n=""UIParameter_358"" v=""d_type89::AC"" /&gt;_x000D_
  &lt;param n=""UIParameter_359"" v=""s_mgntd89::N/A"" /&gt;_x000D_
  &lt;param n=""UIParameter_360"" v=""fnote89::0"" /&gt;_x000D_
  &lt;param n=""UIParameter_361"" v=""ts_name90::"" /&gt;_x000D_
  &lt;param n=""UIParameter_362"" v=""'"</definedName>
    <definedName name="_AMO_ContentDefinition_680586719.81" hidden="1">"'d_type90::AC"" /&gt;_x000D_
  &lt;param n=""UIParameter_363"" v=""s_mgntd90::N/A"" /&gt;_x000D_
  &lt;param n=""UIParameter_364"" v=""fnote90::0"" /&gt;_x000D_
  &lt;param n=""UIParameter_365"" v=""ts_name91::"" /&gt;_x000D_
  &lt;param n=""UIParameter_366"" v=""d_type91::AC"" /&gt;_x000D_
  &lt;param n=""UI'"</definedName>
    <definedName name="_AMO_ContentDefinition_680586719.82" hidden="1">"'Parameter_367"" v=""s_mgntd91::N/A"" /&gt;_x000D_
  &lt;param n=""UIParameter_368"" v=""fnote91::0"" /&gt;_x000D_
  &lt;param n=""UIParameter_369"" v=""ts_name92::"" /&gt;_x000D_
  &lt;param n=""UIParameter_370"" v=""d_type92::AC"" /&gt;_x000D_
  &lt;param n=""UIParameter_371"" v=""s_mgntd92::N/A'"</definedName>
    <definedName name="_AMO_ContentDefinition_680586719.83" hidden="1">"'"" /&gt;_x000D_
  &lt;param n=""UIParameter_372"" v=""fnote92::0"" /&gt;_x000D_
  &lt;param n=""UIParameter_373"" v=""ts_name93::"" /&gt;_x000D_
  &lt;param n=""UIParameter_374"" v=""d_type93::AC"" /&gt;_x000D_
  &lt;param n=""UIParameter_375"" v=""s_mgntd93::N/A"" /&gt;_x000D_
  &lt;param n=""UIParameter_3'"</definedName>
    <definedName name="_AMO_ContentDefinition_680586719.84" hidden="1">"'76"" v=""fnote93::0"" /&gt;_x000D_
  &lt;param n=""UIParameter_377"" v=""ts_name94::"" /&gt;_x000D_
  &lt;param n=""UIParameter_378"" v=""d_type94::AC"" /&gt;_x000D_
  &lt;param n=""UIParameter_379"" v=""s_mgntd94::N/A"" /&gt;_x000D_
  &lt;param n=""UIParameter_380"" v=""fnote94::0"" /&gt;_x000D_
  &lt;param'"</definedName>
    <definedName name="_AMO_ContentDefinition_680586719.85" hidden="1">"' n=""UIParameter_381"" v=""ts_name95::"" /&gt;_x000D_
  &lt;param n=""UIParameter_382"" v=""d_type95::AC"" /&gt;_x000D_
  &lt;param n=""UIParameter_383"" v=""s_mgntd95::N/A"" /&gt;_x000D_
  &lt;param n=""UIParameter_384"" v=""fnote95::0"" /&gt;_x000D_
  &lt;param n=""UIParameter_385"" v=""ts_name9'"</definedName>
    <definedName name="_AMO_ContentDefinition_680586719.86" hidden="1">"'6::"" /&gt;_x000D_
  &lt;param n=""UIParameter_386"" v=""d_type96::AC"" /&gt;_x000D_
  &lt;param n=""UIParameter_387"" v=""s_mgntd96::N/A"" /&gt;_x000D_
  &lt;param n=""UIParameter_388"" v=""fnote96::0"" /&gt;_x000D_
  &lt;param n=""UIParameter_389"" v=""ts_name97::"" /&gt;_x000D_
  &lt;param n=""UIParameter'"</definedName>
    <definedName name="_AMO_ContentDefinition_680586719.87" hidden="1">"'_390"" v=""d_type97::AC"" /&gt;_x000D_
  &lt;param n=""UIParameter_391"" v=""s_mgntd97::N/A"" /&gt;_x000D_
  &lt;param n=""UIParameter_392"" v=""fnote97::0"" /&gt;_x000D_
  &lt;param n=""UIParameter_393"" v=""ts_name98::"" /&gt;_x000D_
  &lt;param n=""UIParameter_394"" v=""d_type98::AC"" /&gt;_x000D_
  &lt;pa'"</definedName>
    <definedName name="_AMO_ContentDefinition_680586719.88" hidden="1">"'ram n=""UIParameter_395"" v=""s_mgntd98::N/A"" /&gt;_x000D_
  &lt;param n=""UIParameter_396"" v=""fnote98::0"" /&gt;_x000D_
  &lt;param n=""UIParameter_397"" v=""ts_name99::"" /&gt;_x000D_
  &lt;param n=""UIParameter_398"" v=""d_type99::AC"" /&gt;_x000D_
  &lt;param n=""UIParameter_399"" v=""s_mgn'"</definedName>
    <definedName name="_AMO_ContentDefinition_680586719.89" hidden="1">"'td99::N/A"" /&gt;_x000D_
  &lt;param n=""UIParameter_400"" v=""fnote99::0"" /&gt;_x000D_
  &lt;param n=""UIParameter_401"" v=""ts_name100::"" /&gt;_x000D_
  &lt;param n=""UIParameter_402"" v=""d_type100::AC"" /&gt;_x000D_
  &lt;param n=""UIParameter_403"" v=""s_mgntd100::N/A"" /&gt;_x000D_
  &lt;param n=""UI'"</definedName>
    <definedName name="_AMO_ContentDefinition_680586719.9" hidden="1">"'
  &lt;param n=""UIParameter_27"" v=""s_mgntd6::N/A"" /&gt;_x000D_
  &lt;param n=""UIParameter_28"" v=""fnote6::0"" /&gt;_x000D_
  &lt;param n=""UIParameter_29"" v=""ts_name7::"" /&gt;_x000D_
  &lt;param n=""UIParameter_30"" v=""d_type7::AC"" /&gt;_x000D_
  &lt;param n=""UIParameter_31"" v=""s_mgntd7'"</definedName>
    <definedName name="_AMO_ContentDefinition_680586719.90" hidden="1">"'Parameter_404"" v=""fnote100::0"" /&gt;_x000D_
  &lt;param n=""UIParameter_405"" v=""ts_name101::"" /&gt;_x000D_
  &lt;param n=""UIParameter_406"" v=""d_type101::AC"" /&gt;_x000D_
  &lt;param n=""UIParameter_407"" v=""s_mgntd101::N/A"" /&gt;_x000D_
  &lt;param n=""UIParameter_408"" v=""fnote101::'"</definedName>
    <definedName name="_AMO_ContentDefinition_680586719.91" hidden="1">"'0"" /&gt;_x000D_
  &lt;param n=""UIParameter_409"" v=""ts_name102::"" /&gt;_x000D_
  &lt;param n=""UIParameter_410"" v=""d_type102::AC"" /&gt;_x000D_
  &lt;param n=""UIParameter_411"" v=""s_mgntd102::N/A"" /&gt;_x000D_
  &lt;param n=""UIParameter_412"" v=""fnote102::0"" /&gt;_x000D_
  &lt;param n=""UIParamet'"</definedName>
    <definedName name="_AMO_ContentDefinition_680586719.92" hidden="1">"'er_413"" v=""ts_name103::"" /&gt;_x000D_
  &lt;param n=""UIParameter_414"" v=""d_type103::AC"" /&gt;_x000D_
  &lt;param n=""UIParameter_415"" v=""s_mgntd103::N/A"" /&gt;_x000D_
  &lt;param n=""UIParameter_416"" v=""fnote103::0"" /&gt;_x000D_
  &lt;param n=""UIParameter_417"" v=""ts_name104::"" /&gt;_x000D_'"</definedName>
    <definedName name="_AMO_ContentDefinition_680586719.93" hidden="1">"'
  &lt;param n=""UIParameter_418"" v=""d_type104::AC"" /&gt;_x000D_
  &lt;param n=""UIParameter_419"" v=""s_mgntd104::N/A"" /&gt;_x000D_
  &lt;param n=""UIParameter_420"" v=""fnote104::0"" /&gt;_x000D_
  &lt;param n=""UIParameter_421"" v=""ts_name105::"" /&gt;_x000D_
  &lt;param n=""UIParameter_422'"</definedName>
    <definedName name="_AMO_ContentDefinition_680586719.94" hidden="1">"'"" v=""d_type105::AC"" /&gt;_x000D_
  &lt;param n=""UIParameter_423"" v=""s_mgntd105::N/A"" /&gt;_x000D_
  &lt;param n=""UIParameter_424"" v=""fnote105::0"" /&gt;_x000D_
  &lt;param n=""UIParameter_425"" v=""ts_name106::"" /&gt;_x000D_
  &lt;param n=""UIParameter_426"" v=""d_type106::AC"" /&gt;_x000D_
  &lt;p'"</definedName>
    <definedName name="_AMO_ContentDefinition_680586719.95" hidden="1">"'aram n=""UIParameter_427"" v=""s_mgntd106::N/A"" /&gt;_x000D_
  &lt;param n=""UIParameter_428"" v=""fnote106::0"" /&gt;_x000D_
  &lt;param n=""UIParameter_429"" v=""ts_name107::"" /&gt;_x000D_
  &lt;param n=""UIParameter_430"" v=""d_type107::AC"" /&gt;_x000D_
  &lt;param n=""UIParameter_431"" v=""'"</definedName>
    <definedName name="_AMO_ContentDefinition_680586719.96" hidden="1">"'s_mgntd107::N/A"" /&gt;_x000D_
  &lt;param n=""UIParameter_432"" v=""fnote107::0"" /&gt;_x000D_
  &lt;param n=""UIParameter_433"" v=""ts_name108::"" /&gt;_x000D_
  &lt;param n=""UIParameter_434"" v=""d_type108::AC"" /&gt;_x000D_
  &lt;param n=""UIParameter_435"" v=""s_mgntd108::N/A"" /&gt;_x000D_
  &lt;param '"</definedName>
    <definedName name="_AMO_ContentDefinition_680586719.97" hidden="1">"'n=""UIParameter_436"" v=""fnote108::0"" /&gt;_x000D_
  &lt;param n=""UIParameter_437"" v=""ts_name109::"" /&gt;_x000D_
  &lt;param n=""UIParameter_438"" v=""d_type109::AC"" /&gt;_x000D_
  &lt;param n=""UIParameter_439"" v=""s_mgntd109::N/A"" /&gt;_x000D_
  &lt;param n=""UIParameter_440"" v=""fnote'"</definedName>
    <definedName name="_AMO_ContentDefinition_680586719.98" hidden="1">"'109::0"" /&gt;_x000D_
  &lt;param n=""UIParameter_441"" v=""ts_name110::"" /&gt;_x000D_
  &lt;param n=""UIParameter_442"" v=""d_type110::AC"" /&gt;_x000D_
  &lt;param n=""UIParameter_443"" v=""s_mgntd110::N/A"" /&gt;_x000D_
  &lt;param n=""UIParameter_444"" v=""fnote110::0"" /&gt;_x000D_
  &lt;param n=""UIPa'"</definedName>
    <definedName name="_AMO_ContentDefinition_680586719.99" hidden="1">"'rameter_445"" v=""ts_name111::"" /&gt;_x000D_
  &lt;param n=""UIParameter_446"" v=""d_type111::AC"" /&gt;_x000D_
  &lt;param n=""UIParameter_447"" v=""s_mgntd111::N/A"" /&gt;_x000D_
  &lt;param n=""UIParameter_448"" v=""fnote111::0"" /&gt;_x000D_
  &lt;param n=""UIParameter_449"" v=""ts_name112::'"</definedName>
    <definedName name="_AMO_ContentLocation_680586719_ROM_F0.SEC2.Print_1.SEC1.BDY.Print" hidden="1">"'&lt;ContentLocation path=""F0.SEC2.Print_1.SEC1.BDY.Print"" rsid=""680586719"" tag=""ROM"" fid=""0""&gt;&lt;param n=""tableSig"" v=""R:R=14:C=4:FCR=2:FCC=1"" /&gt;&lt;param n=""leftMargin"" v=""0"" /&gt;&lt;/ContentLocation&gt;'"</definedName>
    <definedName name="_AMO_XmlVersion" hidden="1">"'1'"</definedName>
    <definedName name="_Dist_Bin" localSheetId="6" hidden="1">#REF!</definedName>
    <definedName name="_Dist_Bin" localSheetId="2" hidden="1">#REF!</definedName>
    <definedName name="_Dist_Bin" localSheetId="11" hidden="1">#REF!</definedName>
    <definedName name="_Dist_Bin" localSheetId="10" hidden="1">#REF!</definedName>
    <definedName name="_Dist_Bin" hidden="1">#REF!</definedName>
    <definedName name="_Dist_Values" localSheetId="2" hidden="1">#REF!</definedName>
    <definedName name="_Dist_Values" hidden="1">#REF!</definedName>
    <definedName name="_Fill" localSheetId="2" hidden="1">#REF!</definedName>
    <definedName name="_Fill" hidden="1">#REF!</definedName>
    <definedName name="_Filler" hidden="1">[15]A!$A$43:$A$598</definedName>
    <definedName name="_filterd" hidden="1">[16]C!$P$428:$T$428</definedName>
    <definedName name="_Key1" localSheetId="6" hidden="1">#REF!</definedName>
    <definedName name="_Key1" localSheetId="2" hidden="1">#REF!</definedName>
    <definedName name="_Key1" localSheetId="11" hidden="1">#REF!</definedName>
    <definedName name="_Key1" localSheetId="10" hidden="1">#REF!</definedName>
    <definedName name="_Key1" hidden="1">#REF!</definedName>
    <definedName name="_Key2" localSheetId="2" hidden="1">#REF!</definedName>
    <definedName name="_Key2" hidden="1">#REF!</definedName>
    <definedName name="_Order1" hidden="1">0</definedName>
    <definedName name="_Order2" hidden="1">0</definedName>
    <definedName name="_Regression_Int" hidden="1">1</definedName>
    <definedName name="_Regression_Out" hidden="1">[18]C!$AK$18:$AK$18</definedName>
    <definedName name="_Regression_X" hidden="1">[18]C!$AK$11:$AU$11</definedName>
    <definedName name="_Regression_Y" hidden="1">[18]C!$AK$10:$AU$10</definedName>
    <definedName name="_Sort" localSheetId="6" hidden="1">#REF!</definedName>
    <definedName name="_Sort" localSheetId="2" hidden="1">#REF!</definedName>
    <definedName name="_Sort" localSheetId="11" hidden="1">#REF!</definedName>
    <definedName name="_Sort" localSheetId="10" hidden="1">#REF!</definedName>
    <definedName name="_Sort" hidden="1">#REF!</definedName>
    <definedName name="_xlnm._FilterDatabase" hidden="1">[17]C!$P$428:$T$428</definedName>
    <definedName name="a" hidden="1">255</definedName>
    <definedName name="Aaca" localSheetId="2">[19]!Eeno1</definedName>
    <definedName name="Aaca">[19]!Eeno1</definedName>
    <definedName name="Áàçà" localSheetId="2">[19]!Ëèñò1</definedName>
    <definedName name="Áàçà">[19]!Ëèñò1</definedName>
    <definedName name="AccessDatabase" hidden="1">"C:\ncux\bud\rms_inv.mdb"</definedName>
    <definedName name="ACwvu.PLA2." hidden="1">'[20]COP FED'!$A$1:$N$49</definedName>
    <definedName name="adssa" localSheetId="6" hidden="1">{#N/A,#N/A,FALSE,"TMCOMP96";#N/A,#N/A,FALSE,"MAT96";#N/A,#N/A,FALSE,"FANDA96";#N/A,#N/A,FALSE,"INTRAN96";#N/A,#N/A,FALSE,"NAA9697";#N/A,#N/A,FALSE,"ECWEBB";#N/A,#N/A,FALSE,"MFT96";#N/A,#N/A,FALSE,"CTrecon"}</definedName>
    <definedName name="adssa" localSheetId="11" hidden="1">{#N/A,#N/A,FALSE,"TMCOMP96";#N/A,#N/A,FALSE,"MAT96";#N/A,#N/A,FALSE,"FANDA96";#N/A,#N/A,FALSE,"INTRAN96";#N/A,#N/A,FALSE,"NAA9697";#N/A,#N/A,FALSE,"ECWEBB";#N/A,#N/A,FALSE,"MFT96";#N/A,#N/A,FALSE,"CTrecon"}</definedName>
    <definedName name="adssa" localSheetId="10" hidden="1">{#N/A,#N/A,FALSE,"TMCOMP96";#N/A,#N/A,FALSE,"MAT96";#N/A,#N/A,FALSE,"FANDA96";#N/A,#N/A,FALSE,"INTRAN96";#N/A,#N/A,FALSE,"NAA9697";#N/A,#N/A,FALSE,"ECWEBB";#N/A,#N/A,FALSE,"MFT96";#N/A,#N/A,FALSE,"CTrecon"}</definedName>
    <definedName name="adssa" hidden="1">{#N/A,#N/A,FALSE,"TMCOMP96";#N/A,#N/A,FALSE,"MAT96";#N/A,#N/A,FALSE,"FANDA96";#N/A,#N/A,FALSE,"INTRAN96";#N/A,#N/A,FALSE,"NAA9697";#N/A,#N/A,FALSE,"ECWEBB";#N/A,#N/A,FALSE,"MFT96";#N/A,#N/A,FALSE,"CTrecon"}</definedName>
    <definedName name="anscount" hidden="1">1</definedName>
    <definedName name="as" localSheetId="6" hidden="1">#REF!</definedName>
    <definedName name="as" localSheetId="2" hidden="1">#REF!</definedName>
    <definedName name="as" localSheetId="11" hidden="1">#REF!</definedName>
    <definedName name="as" localSheetId="10" hidden="1">#REF!</definedName>
    <definedName name="as" hidden="1">#REF!</definedName>
    <definedName name="AS2DocOpenMode" hidden="1">"AS2DocumentEdit"</definedName>
    <definedName name="asdas" localSheetId="6" hidden="1">{#N/A,#N/A,FALSE,"TMCOMP96";#N/A,#N/A,FALSE,"MAT96";#N/A,#N/A,FALSE,"FANDA96";#N/A,#N/A,FALSE,"INTRAN96";#N/A,#N/A,FALSE,"NAA9697";#N/A,#N/A,FALSE,"ECWEBB";#N/A,#N/A,FALSE,"MFT96";#N/A,#N/A,FALSE,"CTrecon"}</definedName>
    <definedName name="asdas" localSheetId="11" hidden="1">{#N/A,#N/A,FALSE,"TMCOMP96";#N/A,#N/A,FALSE,"MAT96";#N/A,#N/A,FALSE,"FANDA96";#N/A,#N/A,FALSE,"INTRAN96";#N/A,#N/A,FALSE,"NAA9697";#N/A,#N/A,FALSE,"ECWEBB";#N/A,#N/A,FALSE,"MFT96";#N/A,#N/A,FALSE,"CTrecon"}</definedName>
    <definedName name="asdas" localSheetId="10" hidden="1">{#N/A,#N/A,FALSE,"TMCOMP96";#N/A,#N/A,FALSE,"MAT96";#N/A,#N/A,FALSE,"FANDA96";#N/A,#N/A,FALSE,"INTRAN96";#N/A,#N/A,FALSE,"NAA9697";#N/A,#N/A,FALSE,"ECWEBB";#N/A,#N/A,FALSE,"MFT96";#N/A,#N/A,FALSE,"CTrecon"}</definedName>
    <definedName name="asdas" hidden="1">{#N/A,#N/A,FALSE,"TMCOMP96";#N/A,#N/A,FALSE,"MAT96";#N/A,#N/A,FALSE,"FANDA96";#N/A,#N/A,FALSE,"INTRAN96";#N/A,#N/A,FALSE,"NAA9697";#N/A,#N/A,FALSE,"ECWEBB";#N/A,#N/A,FALSE,"MFT96";#N/A,#N/A,FALSE,"CTrecon"}</definedName>
    <definedName name="ASDASFD" localSheetId="6" hidden="1">{#N/A,#N/A,FALSE,"TMCOMP96";#N/A,#N/A,FALSE,"MAT96";#N/A,#N/A,FALSE,"FANDA96";#N/A,#N/A,FALSE,"INTRAN96";#N/A,#N/A,FALSE,"NAA9697";#N/A,#N/A,FALSE,"ECWEBB";#N/A,#N/A,FALSE,"MFT96";#N/A,#N/A,FALSE,"CTrecon"}</definedName>
    <definedName name="ASDASFD" localSheetId="11" hidden="1">{#N/A,#N/A,FALSE,"TMCOMP96";#N/A,#N/A,FALSE,"MAT96";#N/A,#N/A,FALSE,"FANDA96";#N/A,#N/A,FALSE,"INTRAN96";#N/A,#N/A,FALSE,"NAA9697";#N/A,#N/A,FALSE,"ECWEBB";#N/A,#N/A,FALSE,"MFT96";#N/A,#N/A,FALSE,"CTrecon"}</definedName>
    <definedName name="ASDASFD" localSheetId="10" hidden="1">{#N/A,#N/A,FALSE,"TMCOMP96";#N/A,#N/A,FALSE,"MAT96";#N/A,#N/A,FALSE,"FANDA96";#N/A,#N/A,FALSE,"INTRAN96";#N/A,#N/A,FALSE,"NAA9697";#N/A,#N/A,FALSE,"ECWEBB";#N/A,#N/A,FALSE,"MFT96";#N/A,#N/A,FALSE,"CTrecon"}</definedName>
    <definedName name="ASDASFD" hidden="1">{#N/A,#N/A,FALSE,"TMCOMP96";#N/A,#N/A,FALSE,"MAT96";#N/A,#N/A,FALSE,"FANDA96";#N/A,#N/A,FALSE,"INTRAN96";#N/A,#N/A,FALSE,"NAA9697";#N/A,#N/A,FALSE,"ECWEBB";#N/A,#N/A,FALSE,"MFT96";#N/A,#N/A,FALSE,"CTrecon"}</definedName>
    <definedName name="asdasx" localSheetId="6" hidden="1">{#N/A,#N/A,FALSE,"TMCOMP96";#N/A,#N/A,FALSE,"MAT96";#N/A,#N/A,FALSE,"FANDA96";#N/A,#N/A,FALSE,"INTRAN96";#N/A,#N/A,FALSE,"NAA9697";#N/A,#N/A,FALSE,"ECWEBB";#N/A,#N/A,FALSE,"MFT96";#N/A,#N/A,FALSE,"CTrecon"}</definedName>
    <definedName name="asdasx" localSheetId="11" hidden="1">{#N/A,#N/A,FALSE,"TMCOMP96";#N/A,#N/A,FALSE,"MAT96";#N/A,#N/A,FALSE,"FANDA96";#N/A,#N/A,FALSE,"INTRAN96";#N/A,#N/A,FALSE,"NAA9697";#N/A,#N/A,FALSE,"ECWEBB";#N/A,#N/A,FALSE,"MFT96";#N/A,#N/A,FALSE,"CTrecon"}</definedName>
    <definedName name="asdasx" localSheetId="10" hidden="1">{#N/A,#N/A,FALSE,"TMCOMP96";#N/A,#N/A,FALSE,"MAT96";#N/A,#N/A,FALSE,"FANDA96";#N/A,#N/A,FALSE,"INTRAN96";#N/A,#N/A,FALSE,"NAA9697";#N/A,#N/A,FALSE,"ECWEBB";#N/A,#N/A,FALSE,"MFT96";#N/A,#N/A,FALSE,"CTrecon"}</definedName>
    <definedName name="asdasx" hidden="1">{#N/A,#N/A,FALSE,"TMCOMP96";#N/A,#N/A,FALSE,"MAT96";#N/A,#N/A,FALSE,"FANDA96";#N/A,#N/A,FALSE,"INTRAN96";#N/A,#N/A,FALSE,"NAA9697";#N/A,#N/A,FALSE,"ECWEBB";#N/A,#N/A,FALSE,"MFT96";#N/A,#N/A,FALSE,"CTrecon"}</definedName>
    <definedName name="ASDF" localSheetId="6" hidden="1">{#N/A,#N/A,FALSE,"TMCOMP96";#N/A,#N/A,FALSE,"MAT96";#N/A,#N/A,FALSE,"FANDA96";#N/A,#N/A,FALSE,"INTRAN96";#N/A,#N/A,FALSE,"NAA9697";#N/A,#N/A,FALSE,"ECWEBB";#N/A,#N/A,FALSE,"MFT96";#N/A,#N/A,FALSE,"CTrecon"}</definedName>
    <definedName name="ASDF" localSheetId="11" hidden="1">{#N/A,#N/A,FALSE,"TMCOMP96";#N/A,#N/A,FALSE,"MAT96";#N/A,#N/A,FALSE,"FANDA96";#N/A,#N/A,FALSE,"INTRAN96";#N/A,#N/A,FALSE,"NAA9697";#N/A,#N/A,FALSE,"ECWEBB";#N/A,#N/A,FALSE,"MFT96";#N/A,#N/A,FALSE,"CTrecon"}</definedName>
    <definedName name="ASDF" localSheetId="10" hidden="1">{#N/A,#N/A,FALSE,"TMCOMP96";#N/A,#N/A,FALSE,"MAT96";#N/A,#N/A,FALSE,"FANDA96";#N/A,#N/A,FALSE,"INTRAN96";#N/A,#N/A,FALSE,"NAA9697";#N/A,#N/A,FALSE,"ECWEBB";#N/A,#N/A,FALSE,"MFT96";#N/A,#N/A,FALSE,"CTrecon"}</definedName>
    <definedName name="ASDF" hidden="1">{#N/A,#N/A,FALSE,"TMCOMP96";#N/A,#N/A,FALSE,"MAT96";#N/A,#N/A,FALSE,"FANDA96";#N/A,#N/A,FALSE,"INTRAN96";#N/A,#N/A,FALSE,"NAA9697";#N/A,#N/A,FALSE,"ECWEBB";#N/A,#N/A,FALSE,"MFT96";#N/A,#N/A,FALSE,"CTrecon"}</definedName>
    <definedName name="ASDFA" localSheetId="6" hidden="1">{#N/A,#N/A,FALSE,"TMCOMP96";#N/A,#N/A,FALSE,"MAT96";#N/A,#N/A,FALSE,"FANDA96";#N/A,#N/A,FALSE,"INTRAN96";#N/A,#N/A,FALSE,"NAA9697";#N/A,#N/A,FALSE,"ECWEBB";#N/A,#N/A,FALSE,"MFT96";#N/A,#N/A,FALSE,"CTrecon"}</definedName>
    <definedName name="ASDFA" localSheetId="11" hidden="1">{#N/A,#N/A,FALSE,"TMCOMP96";#N/A,#N/A,FALSE,"MAT96";#N/A,#N/A,FALSE,"FANDA96";#N/A,#N/A,FALSE,"INTRAN96";#N/A,#N/A,FALSE,"NAA9697";#N/A,#N/A,FALSE,"ECWEBB";#N/A,#N/A,FALSE,"MFT96";#N/A,#N/A,FALSE,"CTrecon"}</definedName>
    <definedName name="ASDFA" localSheetId="10" hidden="1">{#N/A,#N/A,FALSE,"TMCOMP96";#N/A,#N/A,FALSE,"MAT96";#N/A,#N/A,FALSE,"FANDA96";#N/A,#N/A,FALSE,"INTRAN96";#N/A,#N/A,FALSE,"NAA9697";#N/A,#N/A,FALSE,"ECWEBB";#N/A,#N/A,FALSE,"MFT96";#N/A,#N/A,FALSE,"CTrecon"}</definedName>
    <definedName name="ASDFA" hidden="1">{#N/A,#N/A,FALSE,"TMCOMP96";#N/A,#N/A,FALSE,"MAT96";#N/A,#N/A,FALSE,"FANDA96";#N/A,#N/A,FALSE,"INTRAN96";#N/A,#N/A,FALSE,"NAA9697";#N/A,#N/A,FALSE,"ECWEBB";#N/A,#N/A,FALSE,"MFT96";#N/A,#N/A,FALSE,"CTrecon"}</definedName>
    <definedName name="ase" localSheetId="6">#REF!</definedName>
    <definedName name="ase" localSheetId="2">#REF!</definedName>
    <definedName name="ase" localSheetId="11">#REF!</definedName>
    <definedName name="ase" localSheetId="10">#REF!</definedName>
    <definedName name="ase">#REF!</definedName>
    <definedName name="asen" localSheetId="2" hidden="1">#REF!</definedName>
    <definedName name="asen" hidden="1">#REF!</definedName>
    <definedName name="ASFD" localSheetId="6" hidden="1">{#N/A,#N/A,FALSE,"TMCOMP96";#N/A,#N/A,FALSE,"MAT96";#N/A,#N/A,FALSE,"FANDA96";#N/A,#N/A,FALSE,"INTRAN96";#N/A,#N/A,FALSE,"NAA9697";#N/A,#N/A,FALSE,"ECWEBB";#N/A,#N/A,FALSE,"MFT96";#N/A,#N/A,FALSE,"CTrecon"}</definedName>
    <definedName name="ASFD" localSheetId="11" hidden="1">{#N/A,#N/A,FALSE,"TMCOMP96";#N/A,#N/A,FALSE,"MAT96";#N/A,#N/A,FALSE,"FANDA96";#N/A,#N/A,FALSE,"INTRAN96";#N/A,#N/A,FALSE,"NAA9697";#N/A,#N/A,FALSE,"ECWEBB";#N/A,#N/A,FALSE,"MFT96";#N/A,#N/A,FALSE,"CTrecon"}</definedName>
    <definedName name="ASFD" localSheetId="10" hidden="1">{#N/A,#N/A,FALSE,"TMCOMP96";#N/A,#N/A,FALSE,"MAT96";#N/A,#N/A,FALSE,"FANDA96";#N/A,#N/A,FALSE,"INTRAN96";#N/A,#N/A,FALSE,"NAA9697";#N/A,#N/A,FALSE,"ECWEBB";#N/A,#N/A,FALSE,"MFT96";#N/A,#N/A,FALSE,"CTrecon"}</definedName>
    <definedName name="ASFD" hidden="1">{#N/A,#N/A,FALSE,"TMCOMP96";#N/A,#N/A,FALSE,"MAT96";#N/A,#N/A,FALSE,"FANDA96";#N/A,#N/A,FALSE,"INTRAN96";#N/A,#N/A,FALSE,"NAA9697";#N/A,#N/A,FALSE,"ECWEBB";#N/A,#N/A,FALSE,"MFT96";#N/A,#N/A,FALSE,"CTrecon"}</definedName>
    <definedName name="bln">'[21]OSMS model'!$B$104</definedName>
    <definedName name="BLPH1" hidden="1">'[22]Ex rate bloom'!$A$4</definedName>
    <definedName name="BLPH166" hidden="1">[23]StockMarketIndices!$J$7</definedName>
    <definedName name="BLPH167" hidden="1">[23]StockMarketIndices!$I$7</definedName>
    <definedName name="BLPH168" hidden="1">[23]StockMarketIndices!$H$7</definedName>
    <definedName name="BLPH171" hidden="1">[23]StockMarketIndices!$G$7</definedName>
    <definedName name="BLPH172" hidden="1">[23]StockMarketIndices!$F$7</definedName>
    <definedName name="BLPH174" hidden="1">[23]StockMarketIndices!$E$7</definedName>
    <definedName name="BLPH176" hidden="1">[23]StockMarketIndices!$D$7</definedName>
    <definedName name="BLPH177" hidden="1">[23]StockMarketIndices!$B$7</definedName>
    <definedName name="BLPH2" hidden="1">'[22]Ex rate bloom'!$D$4</definedName>
    <definedName name="BLPH3" hidden="1">'[22]Ex rate bloom'!$G$4</definedName>
    <definedName name="BLPH4" hidden="1">'[22]Ex rate bloom'!$J$4</definedName>
    <definedName name="BLPH40000004" hidden="1">[24]SPOTS!$A$7</definedName>
    <definedName name="BLPH40000007" hidden="1">[24]SPOTS!$B$7</definedName>
    <definedName name="BLPH40000008" hidden="1">[24]SPOTS!$B$8</definedName>
    <definedName name="BLPH40000009" hidden="1">[24]SPOTS!$B$9</definedName>
    <definedName name="BLPH40000026" hidden="1">[24]FUTURES!$I$18</definedName>
    <definedName name="BLPH40000027" hidden="1">[24]FUTURES!$I$21</definedName>
    <definedName name="BLPH40000028" hidden="1">[24]FUTURES!$I$22</definedName>
    <definedName name="BLPH40000036" hidden="1">[24]FUTURES!$H$6</definedName>
    <definedName name="BLPH40000050" hidden="1">[24]FUTURES!$I$6</definedName>
    <definedName name="BLPH40000058" hidden="1">[24]FUTURES!$H$23</definedName>
    <definedName name="BLPH40000059" hidden="1">[24]SPOTS!$D$7</definedName>
    <definedName name="BLPH40000060" hidden="1">[24]SPOTS!$F$7</definedName>
    <definedName name="BLPH40000061" hidden="1">[24]SPOTS!$H$7</definedName>
    <definedName name="BLPH40000062" hidden="1">[24]FUTURES!$H$17</definedName>
    <definedName name="BLPH40000063" hidden="1">[24]FUTURES!$H$16</definedName>
    <definedName name="BLPH40000064" hidden="1">[24]FUTURES!$H$15</definedName>
    <definedName name="BLPH40000065" hidden="1">[24]FUTURES!$H$14</definedName>
    <definedName name="BLPH40000066" hidden="1">[24]FUTURES!$H$13</definedName>
    <definedName name="BLPH40000067" hidden="1">[24]FUTURES!$H$12</definedName>
    <definedName name="BLPH40000068" hidden="1">[24]FUTURES!$H$11</definedName>
    <definedName name="BLPH40000069" hidden="1">[24]FUTURES!$H$10</definedName>
    <definedName name="BLPH40000070" hidden="1">[24]FUTURES!$H$9</definedName>
    <definedName name="BLPH40000071" hidden="1">[24]FUTURES!$H$7</definedName>
    <definedName name="BLPH40000073" hidden="1">[24]FUTURES!$I$9</definedName>
    <definedName name="BLPH40000074" hidden="1">[24]FUTURES!$I$12</definedName>
    <definedName name="BLPH40000075" hidden="1">[24]FUTURES!$H$24</definedName>
    <definedName name="BLPH5" hidden="1">'[22]Ex rate bloom'!$M$4</definedName>
    <definedName name="BLPH6" hidden="1">'[22]Ex rate bloom'!$P$4</definedName>
    <definedName name="BLPH7" hidden="1">'[22]Ex rate bloom'!$S$4</definedName>
    <definedName name="BLPH8" hidden="1">'[25]Ex rate bloom'!$V$4</definedName>
    <definedName name="BLPH88" hidden="1">[23]SpotExchangeRates!$D$10</definedName>
    <definedName name="BLPH90" hidden="1">[23]SpotExchangeRates!$E$10</definedName>
    <definedName name="BLPH91" hidden="1">[23]SpotExchangeRates!$F$10</definedName>
    <definedName name="BLPH94" hidden="1">[23]SpotExchangeRates!$G$10</definedName>
    <definedName name="BLPH95" hidden="1">[23]SpotExchangeRates!$H$10</definedName>
    <definedName name="BLPH96" hidden="1">[23]SpotExchangeRates!$I$10</definedName>
    <definedName name="bul96.xls" localSheetId="2">[19]!Лист1</definedName>
    <definedName name="bul96.xls">[19]!Лист1</definedName>
    <definedName name="change" localSheetId="6">'[26]2 Pct'!#REF!</definedName>
    <definedName name="change" localSheetId="2">'[26]2 Pct'!#REF!</definedName>
    <definedName name="change" localSheetId="11">'[26]2 Pct'!#REF!</definedName>
    <definedName name="change" localSheetId="10">'[26]2 Pct'!#REF!</definedName>
    <definedName name="change">'[26]2 Pct'!#REF!</definedName>
    <definedName name="char20" hidden="1">'[27]Savings &amp; Invest.'!$M$5</definedName>
    <definedName name="chart19" hidden="1">[28]C!$P$428:$T$428</definedName>
    <definedName name="chart27" hidden="1">0</definedName>
    <definedName name="chart28" hidden="1">0</definedName>
    <definedName name="chart35" hidden="1">'[27]Savings &amp; Invest.'!$M$5:$T$5</definedName>
    <definedName name="chart9" hidden="1">[29]CPIINDEX!$B$263:$B$310</definedName>
    <definedName name="Charts.Group1" localSheetId="6">#REF!</definedName>
    <definedName name="Charts.Group1" localSheetId="2">#REF!</definedName>
    <definedName name="Charts.Group1" localSheetId="11">#REF!</definedName>
    <definedName name="Charts.Group1" localSheetId="10">#REF!</definedName>
    <definedName name="Charts.Group1">#REF!</definedName>
    <definedName name="Charts.Group2" localSheetId="2">#REF!</definedName>
    <definedName name="Charts.Group2">#REF!</definedName>
    <definedName name="Chartsik" hidden="1">[30]REER!$I$53:$AM$53</definedName>
    <definedName name="collect_measures" localSheetId="6">#REF!</definedName>
    <definedName name="collect_measures" localSheetId="2">#REF!</definedName>
    <definedName name="collect_measures" localSheetId="11">#REF!</definedName>
    <definedName name="collect_measures" localSheetId="10">#REF!</definedName>
    <definedName name="collect_measures">#REF!</definedName>
    <definedName name="conceptindex.DMX" localSheetId="2">OFFSET(#REF!,,,COUNTA(#REF!),)</definedName>
    <definedName name="conceptindex.DMX">OFFSET(#REF!,,,COUNTA(#REF!),)</definedName>
    <definedName name="conceptIndex.EcData" localSheetId="2">OFFSET(#REF!,,,COUNTA(#REF!),)</definedName>
    <definedName name="conceptIndex.EcData">OFFSET(#REF!,,,COUNTA(#REF!),)</definedName>
    <definedName name="conceptIndex.Ecos" localSheetId="2">OFFSET(#REF!,,,COUNTA(#REF!),)</definedName>
    <definedName name="conceptIndex.Ecos">OFFSET(#REF!,,,COUNTA(#REF!),)</definedName>
    <definedName name="countrycount">OFFSET([31]CountryReference!$C$3,,,COUNTA([31]CountryReference!$C:$C)-1,)</definedName>
    <definedName name="CPAData">OFFSET([31]CPAData!$D$1,,,COUNTA([31]CPAData!$D:$D),COUNTA([31]CPAData!$1:$1)-1)</definedName>
    <definedName name="CURRENTYEAR" localSheetId="6">#REF!</definedName>
    <definedName name="CURRENTYEAR" localSheetId="2">#REF!</definedName>
    <definedName name="CURRENTYEAR" localSheetId="11">#REF!</definedName>
    <definedName name="CURRENTYEAR" localSheetId="10">#REF!</definedName>
    <definedName name="CURRENTYEAR">#REF!</definedName>
    <definedName name="Cwvu.Print." hidden="1">[32]Indic!$A$109:$IV$109,[32]Indic!$A$196:$IV$197,[32]Indic!$A$208:$IV$209,[32]Indic!$A$217:$IV$218</definedName>
    <definedName name="Cwvu.sa97." hidden="1">[33]Rev!$A$23:$IV$26,[33]Rev!$A$37:$IV$38</definedName>
    <definedName name="da" localSheetId="6" hidden="1">{#N/A,#N/A,FALSE,"TMCOMP96";#N/A,#N/A,FALSE,"MAT96";#N/A,#N/A,FALSE,"FANDA96";#N/A,#N/A,FALSE,"INTRAN96";#N/A,#N/A,FALSE,"NAA9697";#N/A,#N/A,FALSE,"ECWEBB";#N/A,#N/A,FALSE,"MFT96";#N/A,#N/A,FALSE,"CTrecon"}</definedName>
    <definedName name="da" localSheetId="11" hidden="1">{#N/A,#N/A,FALSE,"TMCOMP96";#N/A,#N/A,FALSE,"MAT96";#N/A,#N/A,FALSE,"FANDA96";#N/A,#N/A,FALSE,"INTRAN96";#N/A,#N/A,FALSE,"NAA9697";#N/A,#N/A,FALSE,"ECWEBB";#N/A,#N/A,FALSE,"MFT96";#N/A,#N/A,FALSE,"CTrecon"}</definedName>
    <definedName name="da" localSheetId="10" hidden="1">{#N/A,#N/A,FALSE,"TMCOMP96";#N/A,#N/A,FALSE,"MAT96";#N/A,#N/A,FALSE,"FANDA96";#N/A,#N/A,FALSE,"INTRAN96";#N/A,#N/A,FALSE,"NAA9697";#N/A,#N/A,FALSE,"ECWEBB";#N/A,#N/A,FALSE,"MFT96";#N/A,#N/A,FALSE,"CTrecon"}</definedName>
    <definedName name="da" hidden="1">{#N/A,#N/A,FALSE,"TMCOMP96";#N/A,#N/A,FALSE,"MAT96";#N/A,#N/A,FALSE,"FANDA96";#N/A,#N/A,FALSE,"INTRAN96";#N/A,#N/A,FALSE,"NAA9697";#N/A,#N/A,FALSE,"ECWEBB";#N/A,#N/A,FALSE,"MFT96";#N/A,#N/A,FALSE,"CTrecon"}</definedName>
    <definedName name="dddd" localSheetId="6" hidden="1">{"TRADE_COMP",#N/A,FALSE,"TAB23APP";"BOP",#N/A,FALSE,"TAB6";"DOT",#N/A,FALSE,"TAB24APP";"EXTDEBT",#N/A,FALSE,"TAB25APP"}</definedName>
    <definedName name="dddd" localSheetId="11" hidden="1">{"TRADE_COMP",#N/A,FALSE,"TAB23APP";"BOP",#N/A,FALSE,"TAB6";"DOT",#N/A,FALSE,"TAB24APP";"EXTDEBT",#N/A,FALSE,"TAB25APP"}</definedName>
    <definedName name="dddd" localSheetId="10" hidden="1">{"TRADE_COMP",#N/A,FALSE,"TAB23APP";"BOP",#N/A,FALSE,"TAB6";"DOT",#N/A,FALSE,"TAB24APP";"EXTDEBT",#N/A,FALSE,"TAB25APP"}</definedName>
    <definedName name="dddd" hidden="1">{"TRADE_COMP",#N/A,FALSE,"TAB23APP";"BOP",#N/A,FALSE,"TAB6";"DOT",#N/A,FALSE,"TAB24APP";"EXTDEBT",#N/A,FALSE,"TAB25APP"}</definedName>
    <definedName name="dgsgf" localSheetId="6" hidden="1">{#N/A,#N/A,FALSE,"TMCOMP96";#N/A,#N/A,FALSE,"MAT96";#N/A,#N/A,FALSE,"FANDA96";#N/A,#N/A,FALSE,"INTRAN96";#N/A,#N/A,FALSE,"NAA9697";#N/A,#N/A,FALSE,"ECWEBB";#N/A,#N/A,FALSE,"MFT96";#N/A,#N/A,FALSE,"CTrecon"}</definedName>
    <definedName name="dgsgf" localSheetId="11" hidden="1">{#N/A,#N/A,FALSE,"TMCOMP96";#N/A,#N/A,FALSE,"MAT96";#N/A,#N/A,FALSE,"FANDA96";#N/A,#N/A,FALSE,"INTRAN96";#N/A,#N/A,FALSE,"NAA9697";#N/A,#N/A,FALSE,"ECWEBB";#N/A,#N/A,FALSE,"MFT96";#N/A,#N/A,FALSE,"CTrecon"}</definedName>
    <definedName name="dgsgf" localSheetId="10" hidden="1">{#N/A,#N/A,FALSE,"TMCOMP96";#N/A,#N/A,FALSE,"MAT96";#N/A,#N/A,FALSE,"FANDA96";#N/A,#N/A,FALSE,"INTRAN96";#N/A,#N/A,FALSE,"NAA9697";#N/A,#N/A,FALSE,"ECWEBB";#N/A,#N/A,FALSE,"MFT96";#N/A,#N/A,FALSE,"CTrecon"}</definedName>
    <definedName name="dgsgf" hidden="1">{#N/A,#N/A,FALSE,"TMCOMP96";#N/A,#N/A,FALSE,"MAT96";#N/A,#N/A,FALSE,"FANDA96";#N/A,#N/A,FALSE,"INTRAN96";#N/A,#N/A,FALSE,"NAA9697";#N/A,#N/A,FALSE,"ECWEBB";#N/A,#N/A,FALSE,"MFT96";#N/A,#N/A,FALSE,"CTrecon"}</definedName>
    <definedName name="DME_Dirty" hidden="1">"False"</definedName>
    <definedName name="DME_LocalFile" hidden="1">"True"</definedName>
    <definedName name="dolyakone4nogosprosa" localSheetId="6">'[34]МОБ-49 Тип I'!#REF!</definedName>
    <definedName name="dolyakone4nogosprosa" localSheetId="2">'[34]МОБ-49 Тип I'!#REF!</definedName>
    <definedName name="dolyakone4nogosprosa" localSheetId="11">'[34]МОБ-49 Тип I'!#REF!</definedName>
    <definedName name="dolyakone4nogosprosa" localSheetId="10">'[34]МОБ-49 Тип I'!#REF!</definedName>
    <definedName name="dolyakone4nogosprosa">'[34]МОБ-49 Тип I'!#REF!</definedName>
    <definedName name="dolyakone4nogosprosa2">'[35]МОБ-49 Тип II'!$BC$380:$BC$428</definedName>
    <definedName name="dolyaVDS">'[35]ТЗВ-2014'!$E$89:$BT$89</definedName>
    <definedName name="EMI" hidden="1">{#N/A,#N/A,FALSE,"TMCOMP96";#N/A,#N/A,FALSE,"MAT96";#N/A,#N/A,FALSE,"FANDA96";#N/A,#N/A,FALSE,"INTRAN96";#N/A,#N/A,FALSE,"NAA9697";#N/A,#N/A,FALSE,"ECWEBB";#N/A,#N/A,FALSE,"MFT96";#N/A,#N/A,FALSE,"CTrecon"}</definedName>
    <definedName name="er" localSheetId="6">#REF!</definedName>
    <definedName name="er" localSheetId="2">#REF!</definedName>
    <definedName name="er" localSheetId="11">#REF!</definedName>
    <definedName name="er" localSheetId="10">#REF!</definedName>
    <definedName name="er">#REF!</definedName>
    <definedName name="etete" localSheetId="2" hidden="1">#REF!</definedName>
    <definedName name="etete" hidden="1">#REF!</definedName>
    <definedName name="ett" localSheetId="2" hidden="1">#REF!</definedName>
    <definedName name="ett" hidden="1">#REF!</definedName>
    <definedName name="ewa" localSheetId="6" hidden="1">{#N/A,#N/A,FALSE,"TMCOMP96";#N/A,#N/A,FALSE,"MAT96";#N/A,#N/A,FALSE,"FANDA96";#N/A,#N/A,FALSE,"INTRAN96";#N/A,#N/A,FALSE,"NAA9697";#N/A,#N/A,FALSE,"ECWEBB";#N/A,#N/A,FALSE,"MFT96";#N/A,#N/A,FALSE,"CTrecon"}</definedName>
    <definedName name="ewa" localSheetId="11" hidden="1">{#N/A,#N/A,FALSE,"TMCOMP96";#N/A,#N/A,FALSE,"MAT96";#N/A,#N/A,FALSE,"FANDA96";#N/A,#N/A,FALSE,"INTRAN96";#N/A,#N/A,FALSE,"NAA9697";#N/A,#N/A,FALSE,"ECWEBB";#N/A,#N/A,FALSE,"MFT96";#N/A,#N/A,FALSE,"CTrecon"}</definedName>
    <definedName name="ewa" localSheetId="10" hidden="1">{#N/A,#N/A,FALSE,"TMCOMP96";#N/A,#N/A,FALSE,"MAT96";#N/A,#N/A,FALSE,"FANDA96";#N/A,#N/A,FALSE,"INTRAN96";#N/A,#N/A,FALSE,"NAA9697";#N/A,#N/A,FALSE,"ECWEBB";#N/A,#N/A,FALSE,"MFT96";#N/A,#N/A,FALSE,"CTrecon"}</definedName>
    <definedName name="ewa" hidden="1">{#N/A,#N/A,FALSE,"TMCOMP96";#N/A,#N/A,FALSE,"MAT96";#N/A,#N/A,FALSE,"FANDA96";#N/A,#N/A,FALSE,"INTRAN96";#N/A,#N/A,FALSE,"NAA9697";#N/A,#N/A,FALSE,"ECWEBB";#N/A,#N/A,FALSE,"MFT96";#N/A,#N/A,FALSE,"CTrecon"}</definedName>
    <definedName name="fas" localSheetId="6" hidden="1">{#N/A,#N/A,FALSE,"TMCOMP96";#N/A,#N/A,FALSE,"MAT96";#N/A,#N/A,FALSE,"FANDA96";#N/A,#N/A,FALSE,"INTRAN96";#N/A,#N/A,FALSE,"NAA9697";#N/A,#N/A,FALSE,"ECWEBB";#N/A,#N/A,FALSE,"MFT96";#N/A,#N/A,FALSE,"CTrecon"}</definedName>
    <definedName name="fas" localSheetId="11" hidden="1">{#N/A,#N/A,FALSE,"TMCOMP96";#N/A,#N/A,FALSE,"MAT96";#N/A,#N/A,FALSE,"FANDA96";#N/A,#N/A,FALSE,"INTRAN96";#N/A,#N/A,FALSE,"NAA9697";#N/A,#N/A,FALSE,"ECWEBB";#N/A,#N/A,FALSE,"MFT96";#N/A,#N/A,FALSE,"CTrecon"}</definedName>
    <definedName name="fas" localSheetId="10" hidden="1">{#N/A,#N/A,FALSE,"TMCOMP96";#N/A,#N/A,FALSE,"MAT96";#N/A,#N/A,FALSE,"FANDA96";#N/A,#N/A,FALSE,"INTRAN96";#N/A,#N/A,FALSE,"NAA9697";#N/A,#N/A,FALSE,"ECWEBB";#N/A,#N/A,FALSE,"MFT96";#N/A,#N/A,FALSE,"CTrecon"}</definedName>
    <definedName name="fas" hidden="1">{#N/A,#N/A,FALSE,"TMCOMP96";#N/A,#N/A,FALSE,"MAT96";#N/A,#N/A,FALSE,"FANDA96";#N/A,#N/A,FALSE,"INTRAN96";#N/A,#N/A,FALSE,"NAA9697";#N/A,#N/A,FALSE,"ECWEBB";#N/A,#N/A,FALSE,"MFT96";#N/A,#N/A,FALSE,"CTrecon"}</definedName>
    <definedName name="fasaa" localSheetId="6" hidden="1">{"'стр.106'!$A$1:$H$27"}</definedName>
    <definedName name="fasaa" localSheetId="11" hidden="1">{"'стр.106'!$A$1:$H$27"}</definedName>
    <definedName name="fasaa" localSheetId="10" hidden="1">{"'стр.106'!$A$1:$H$27"}</definedName>
    <definedName name="fasaa" hidden="1">{"'стр.106'!$A$1:$H$27"}</definedName>
    <definedName name="fasfa" localSheetId="6" hidden="1">{#N/A,#N/A,FALSE,"TMCOMP96";#N/A,#N/A,FALSE,"MAT96";#N/A,#N/A,FALSE,"FANDA96";#N/A,#N/A,FALSE,"INTRAN96";#N/A,#N/A,FALSE,"NAA9697";#N/A,#N/A,FALSE,"ECWEBB";#N/A,#N/A,FALSE,"MFT96";#N/A,#N/A,FALSE,"CTrecon"}</definedName>
    <definedName name="fasfa" localSheetId="11" hidden="1">{#N/A,#N/A,FALSE,"TMCOMP96";#N/A,#N/A,FALSE,"MAT96";#N/A,#N/A,FALSE,"FANDA96";#N/A,#N/A,FALSE,"INTRAN96";#N/A,#N/A,FALSE,"NAA9697";#N/A,#N/A,FALSE,"ECWEBB";#N/A,#N/A,FALSE,"MFT96";#N/A,#N/A,FALSE,"CTrecon"}</definedName>
    <definedName name="fasfa" localSheetId="10" hidden="1">{#N/A,#N/A,FALSE,"TMCOMP96";#N/A,#N/A,FALSE,"MAT96";#N/A,#N/A,FALSE,"FANDA96";#N/A,#N/A,FALSE,"INTRAN96";#N/A,#N/A,FALSE,"NAA9697";#N/A,#N/A,FALSE,"ECWEBB";#N/A,#N/A,FALSE,"MFT96";#N/A,#N/A,FALSE,"CTrecon"}</definedName>
    <definedName name="fasfa" hidden="1">{#N/A,#N/A,FALSE,"TMCOMP96";#N/A,#N/A,FALSE,"MAT96";#N/A,#N/A,FALSE,"FANDA96";#N/A,#N/A,FALSE,"INTRAN96";#N/A,#N/A,FALSE,"NAA9697";#N/A,#N/A,FALSE,"ECWEBB";#N/A,#N/A,FALSE,"MFT96";#N/A,#N/A,FALSE,"CTrecon"}</definedName>
    <definedName name="FDB" localSheetId="6" hidden="1">#REF!</definedName>
    <definedName name="FDB" localSheetId="2" hidden="1">#REF!</definedName>
    <definedName name="FDB" localSheetId="11" hidden="1">#REF!</definedName>
    <definedName name="FDB" localSheetId="10" hidden="1">#REF!</definedName>
    <definedName name="FDB" hidden="1">#REF!</definedName>
    <definedName name="FDDD" localSheetId="6" hidden="1">{#N/A,#N/A,FALSE,"TMCOMP96";#N/A,#N/A,FALSE,"MAT96";#N/A,#N/A,FALSE,"FANDA96";#N/A,#N/A,FALSE,"INTRAN96";#N/A,#N/A,FALSE,"NAA9697";#N/A,#N/A,FALSE,"ECWEBB";#N/A,#N/A,FALSE,"MFT96";#N/A,#N/A,FALSE,"CTrecon"}</definedName>
    <definedName name="FDDD" localSheetId="11" hidden="1">{#N/A,#N/A,FALSE,"TMCOMP96";#N/A,#N/A,FALSE,"MAT96";#N/A,#N/A,FALSE,"FANDA96";#N/A,#N/A,FALSE,"INTRAN96";#N/A,#N/A,FALSE,"NAA9697";#N/A,#N/A,FALSE,"ECWEBB";#N/A,#N/A,FALSE,"MFT96";#N/A,#N/A,FALSE,"CTrecon"}</definedName>
    <definedName name="FDDD" localSheetId="10" hidden="1">{#N/A,#N/A,FALSE,"TMCOMP96";#N/A,#N/A,FALSE,"MAT96";#N/A,#N/A,FALSE,"FANDA96";#N/A,#N/A,FALSE,"INTRAN96";#N/A,#N/A,FALSE,"NAA9697";#N/A,#N/A,FALSE,"ECWEBB";#N/A,#N/A,FALSE,"MFT96";#N/A,#N/A,FALSE,"CTrecon"}</definedName>
    <definedName name="FDDD" hidden="1">{#N/A,#N/A,FALSE,"TMCOMP96";#N/A,#N/A,FALSE,"MAT96";#N/A,#N/A,FALSE,"FANDA96";#N/A,#N/A,FALSE,"INTRAN96";#N/A,#N/A,FALSE,"NAA9697";#N/A,#N/A,FALSE,"ECWEBB";#N/A,#N/A,FALSE,"MFT96";#N/A,#N/A,FALSE,"CTrecon"}</definedName>
    <definedName name="fg" localSheetId="6" hidden="1">{#N/A,#N/A,FALSE,"TMCOMP96";#N/A,#N/A,FALSE,"MAT96";#N/A,#N/A,FALSE,"FANDA96";#N/A,#N/A,FALSE,"INTRAN96";#N/A,#N/A,FALSE,"NAA9697";#N/A,#N/A,FALSE,"ECWEBB";#N/A,#N/A,FALSE,"MFT96";#N/A,#N/A,FALSE,"CTrecon"}</definedName>
    <definedName name="fg" localSheetId="11" hidden="1">{#N/A,#N/A,FALSE,"TMCOMP96";#N/A,#N/A,FALSE,"MAT96";#N/A,#N/A,FALSE,"FANDA96";#N/A,#N/A,FALSE,"INTRAN96";#N/A,#N/A,FALSE,"NAA9697";#N/A,#N/A,FALSE,"ECWEBB";#N/A,#N/A,FALSE,"MFT96";#N/A,#N/A,FALSE,"CTrecon"}</definedName>
    <definedName name="fg" localSheetId="10" hidden="1">{#N/A,#N/A,FALSE,"TMCOMP96";#N/A,#N/A,FALSE,"MAT96";#N/A,#N/A,FALSE,"FANDA96";#N/A,#N/A,FALSE,"INTRAN96";#N/A,#N/A,FALSE,"NAA9697";#N/A,#N/A,FALSE,"ECWEBB";#N/A,#N/A,FALSE,"MFT96";#N/A,#N/A,FALSE,"CTrecon"}</definedName>
    <definedName name="fg" hidden="1">{#N/A,#N/A,FALSE,"TMCOMP96";#N/A,#N/A,FALSE,"MAT96";#N/A,#N/A,FALSE,"FANDA96";#N/A,#N/A,FALSE,"INTRAN96";#N/A,#N/A,FALSE,"NAA9697";#N/A,#N/A,FALSE,"ECWEBB";#N/A,#N/A,FALSE,"MFT96";#N/A,#N/A,FALSE,"CTrecon"}</definedName>
    <definedName name="fgfd" localSheetId="6" hidden="1">{#N/A,#N/A,FALSE,"TMCOMP96";#N/A,#N/A,FALSE,"MAT96";#N/A,#N/A,FALSE,"FANDA96";#N/A,#N/A,FALSE,"INTRAN96";#N/A,#N/A,FALSE,"NAA9697";#N/A,#N/A,FALSE,"ECWEBB";#N/A,#N/A,FALSE,"MFT96";#N/A,#N/A,FALSE,"CTrecon"}</definedName>
    <definedName name="fgfd" localSheetId="11" hidden="1">{#N/A,#N/A,FALSE,"TMCOMP96";#N/A,#N/A,FALSE,"MAT96";#N/A,#N/A,FALSE,"FANDA96";#N/A,#N/A,FALSE,"INTRAN96";#N/A,#N/A,FALSE,"NAA9697";#N/A,#N/A,FALSE,"ECWEBB";#N/A,#N/A,FALSE,"MFT96";#N/A,#N/A,FALSE,"CTrecon"}</definedName>
    <definedName name="fgfd" localSheetId="10" hidden="1">{#N/A,#N/A,FALSE,"TMCOMP96";#N/A,#N/A,FALSE,"MAT96";#N/A,#N/A,FALSE,"FANDA96";#N/A,#N/A,FALSE,"INTRAN96";#N/A,#N/A,FALSE,"NAA9697";#N/A,#N/A,FALSE,"ECWEBB";#N/A,#N/A,FALSE,"MFT96";#N/A,#N/A,FALSE,"CTrecon"}</definedName>
    <definedName name="fgfd" hidden="1">{#N/A,#N/A,FALSE,"TMCOMP96";#N/A,#N/A,FALSE,"MAT96";#N/A,#N/A,FALSE,"FANDA96";#N/A,#N/A,FALSE,"INTRAN96";#N/A,#N/A,FALSE,"NAA9697";#N/A,#N/A,FALSE,"ECWEBB";#N/A,#N/A,FALSE,"MFT96";#N/A,#N/A,FALSE,"CTrecon"}</definedName>
    <definedName name="fghfgh" localSheetId="6" hidden="1">{#N/A,#N/A,FALSE,"TMCOMP96";#N/A,#N/A,FALSE,"MAT96";#N/A,#N/A,FALSE,"FANDA96";#N/A,#N/A,FALSE,"INTRAN96";#N/A,#N/A,FALSE,"NAA9697";#N/A,#N/A,FALSE,"ECWEBB";#N/A,#N/A,FALSE,"MFT96";#N/A,#N/A,FALSE,"CTrecon"}</definedName>
    <definedName name="fghfgh" localSheetId="11" hidden="1">{#N/A,#N/A,FALSE,"TMCOMP96";#N/A,#N/A,FALSE,"MAT96";#N/A,#N/A,FALSE,"FANDA96";#N/A,#N/A,FALSE,"INTRAN96";#N/A,#N/A,FALSE,"NAA9697";#N/A,#N/A,FALSE,"ECWEBB";#N/A,#N/A,FALSE,"MFT96";#N/A,#N/A,FALSE,"CTrecon"}</definedName>
    <definedName name="fghfgh" localSheetId="10" hidden="1">{#N/A,#N/A,FALSE,"TMCOMP96";#N/A,#N/A,FALSE,"MAT96";#N/A,#N/A,FALSE,"FANDA96";#N/A,#N/A,FALSE,"INTRAN96";#N/A,#N/A,FALSE,"NAA9697";#N/A,#N/A,FALSE,"ECWEBB";#N/A,#N/A,FALSE,"MFT96";#N/A,#N/A,FALSE,"CTrecon"}</definedName>
    <definedName name="fghfgh" hidden="1">{#N/A,#N/A,FALSE,"TMCOMP96";#N/A,#N/A,FALSE,"MAT96";#N/A,#N/A,FALSE,"FANDA96";#N/A,#N/A,FALSE,"INTRAN96";#N/A,#N/A,FALSE,"NAA9697";#N/A,#N/A,FALSE,"ECWEBB";#N/A,#N/A,FALSE,"MFT96";#N/A,#N/A,FALSE,"CTrecon"}</definedName>
    <definedName name="Filters">OFFSET([31]CountryReference!$B$1,,,COUNTA([31]CountryReference!$B:$B),COUNTA([31]CountryReference!$1:$1)-3)</definedName>
    <definedName name="fr" localSheetId="6" hidden="1">#REF!</definedName>
    <definedName name="fr" localSheetId="2" hidden="1">#REF!</definedName>
    <definedName name="fr" localSheetId="11" hidden="1">#REF!</definedName>
    <definedName name="fr" localSheetId="10" hidden="1">#REF!</definedName>
    <definedName name="fr" hidden="1">#REF!</definedName>
    <definedName name="fshrts" hidden="1">[5]WB!$Q$255:$AK$255</definedName>
    <definedName name="ghj" localSheetId="6" hidden="1">{#N/A,#N/A,FALSE,"TMCOMP96";#N/A,#N/A,FALSE,"MAT96";#N/A,#N/A,FALSE,"FANDA96";#N/A,#N/A,FALSE,"INTRAN96";#N/A,#N/A,FALSE,"NAA9697";#N/A,#N/A,FALSE,"ECWEBB";#N/A,#N/A,FALSE,"MFT96";#N/A,#N/A,FALSE,"CTrecon"}</definedName>
    <definedName name="ghj" localSheetId="11" hidden="1">{#N/A,#N/A,FALSE,"TMCOMP96";#N/A,#N/A,FALSE,"MAT96";#N/A,#N/A,FALSE,"FANDA96";#N/A,#N/A,FALSE,"INTRAN96";#N/A,#N/A,FALSE,"NAA9697";#N/A,#N/A,FALSE,"ECWEBB";#N/A,#N/A,FALSE,"MFT96";#N/A,#N/A,FALSE,"CTrecon"}</definedName>
    <definedName name="ghj" localSheetId="10" hidden="1">{#N/A,#N/A,FALSE,"TMCOMP96";#N/A,#N/A,FALSE,"MAT96";#N/A,#N/A,FALSE,"FANDA96";#N/A,#N/A,FALSE,"INTRAN96";#N/A,#N/A,FALSE,"NAA9697";#N/A,#N/A,FALSE,"ECWEBB";#N/A,#N/A,FALSE,"MFT96";#N/A,#N/A,FALSE,"CTrecon"}</definedName>
    <definedName name="ghj" hidden="1">{#N/A,#N/A,FALSE,"TMCOMP96";#N/A,#N/A,FALSE,"MAT96";#N/A,#N/A,FALSE,"FANDA96";#N/A,#N/A,FALSE,"INTRAN96";#N/A,#N/A,FALSE,"NAA9697";#N/A,#N/A,FALSE,"ECWEBB";#N/A,#N/A,FALSE,"MFT96";#N/A,#N/A,FALSE,"CTrecon"}</definedName>
    <definedName name="graph" hidden="1">[36]Report1!$G$227:$G$243</definedName>
    <definedName name="hfshfrt" hidden="1">[5]WB!$Q$62:$AK$62</definedName>
    <definedName name="HTML_CodePage" hidden="1">1252</definedName>
    <definedName name="HTML_Control" localSheetId="6" hidden="1">{"'Resources'!$A$1:$W$34","'Balance Sheet'!$A$1:$W$58","'SFD'!$A$1:$J$52"}</definedName>
    <definedName name="HTML_Control" localSheetId="11" hidden="1">{"'Resources'!$A$1:$W$34","'Balance Sheet'!$A$1:$W$58","'SFD'!$A$1:$J$52"}</definedName>
    <definedName name="HTML_Control" localSheetId="10" hidden="1">{"'Resources'!$A$1:$W$34","'Balance Sheet'!$A$1:$W$58","'SFD'!$A$1:$J$52"}</definedName>
    <definedName name="HTML_Control" hidden="1">{"'Resources'!$A$1:$W$34","'Balance Sheet'!$A$1:$W$58","'SFD'!$A$1:$J$52"}</definedName>
    <definedName name="HTML_Description" hidden="1">""</definedName>
    <definedName name="HTML_Email" hidden="1">""</definedName>
    <definedName name="HTML_Header" hidden="1">"Balance Sheet"</definedName>
    <definedName name="HTML_LastUpdate" hidden="1">"11/14/97"</definedName>
    <definedName name="HTML_LineAfter" hidden="1">FALSE</definedName>
    <definedName name="HTML_LineBefore" hidden="1">FALSE</definedName>
    <definedName name="HTML_Name" hidden="1">"Frank M. Meek"</definedName>
    <definedName name="HTML_OBDlg2" hidden="1">TRUE</definedName>
    <definedName name="HTML_OBDlg4" hidden="1">TRUE</definedName>
    <definedName name="HTML_OS" hidden="1">0</definedName>
    <definedName name="HTML_PathFile" hidden="1">"Q:\DATA\AR\98FYFS\SEPT97\ESAF\esafadmfsHL.htm"</definedName>
    <definedName name="HTML_Title" hidden="1">"ADMFS97HTMLlinks"</definedName>
    <definedName name="HTML1_1" hidden="1">"[BOLE8097b.xls]Inflación!$C$3:$D$31"</definedName>
    <definedName name="HTML1_10" hidden="1">""</definedName>
    <definedName name="HTML1_11" hidden="1">1</definedName>
    <definedName name="HTML1_12" hidden="1">"k:\pim01.htm"</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"[BOLE8097b.xls]Bcambycomer!$B$8:$D$36"</definedName>
    <definedName name="HTML10_10" hidden="1">""</definedName>
    <definedName name="HTML10_11" hidden="1">1</definedName>
    <definedName name="HTML10_12" hidden="1">"k:\pim11.htm"</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"13/05/98"</definedName>
    <definedName name="HTML10_9" hidden="1">"Alfredo Hernandez"</definedName>
    <definedName name="HTML11_1" hidden="1">"[BOLE8097b.xls]Ingresos!$B$5:$H$35"</definedName>
    <definedName name="HTML11_10" hidden="1">""</definedName>
    <definedName name="HTML11_11" hidden="1">1</definedName>
    <definedName name="HTML11_12" hidden="1">"k:\pim12.htm"</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"21/05/98"</definedName>
    <definedName name="HTML11_9" hidden="1">"Alfredo Hernandez"</definedName>
    <definedName name="HTML12_1" hidden="1">"[BOLE8097b.xls]Egresos!$B$5:$H$35"</definedName>
    <definedName name="HTML12_10" hidden="1">""</definedName>
    <definedName name="HTML12_11" hidden="1">1</definedName>
    <definedName name="HTML12_12" hidden="1">"k:\pim13.htm"</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"18/05/98"</definedName>
    <definedName name="HTML12_9" hidden="1">"Alfredo Hernandez"</definedName>
    <definedName name="HTML13_1" hidden="1">"[BOLE8097b.xls]Exfob!$B$5:$I$36"</definedName>
    <definedName name="HTML13_10" hidden="1">""</definedName>
    <definedName name="HTML13_11" hidden="1">1</definedName>
    <definedName name="HTML13_12" hidden="1">"k:\pim14.htm"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"18/05/98"</definedName>
    <definedName name="HTML13_9" hidden="1">"Alfredo Hernandez"</definedName>
    <definedName name="HTML14_1" hidden="1">"[BOLE8097b.xls]Impocif!$B$5:$I$35"</definedName>
    <definedName name="HTML14_10" hidden="1">""</definedName>
    <definedName name="HTML14_11" hidden="1">1</definedName>
    <definedName name="HTML14_12" hidden="1">"k:\pim15.htm"</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"18/05/98"</definedName>
    <definedName name="HTML14_9" hidden="1">"Alfredo Hernandez"</definedName>
    <definedName name="HTML15_1" hidden="1">"[BOLE8097b.xls]Dpúbext!$C$3:$I$33"</definedName>
    <definedName name="HTML15_10" hidden="1">""</definedName>
    <definedName name="HTML15_11" hidden="1">1</definedName>
    <definedName name="HTML15_12" hidden="1">"k:\pim16.htm"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"18/05/98"</definedName>
    <definedName name="HTML15_9" hidden="1">"Alfredo Hernandez"</definedName>
    <definedName name="HTML16_1" hidden="1">"[BOLE8097b.xls]DpúintBdeG!$C$3:$F$33"</definedName>
    <definedName name="HTML16_10" hidden="1">""</definedName>
    <definedName name="HTML16_11" hidden="1">1</definedName>
    <definedName name="HTML16_12" hidden="1">"k:/pim17.htm"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"18/05/98"</definedName>
    <definedName name="HTML16_9" hidden="1">"Alfredo Hernandez"</definedName>
    <definedName name="HTML17_1" hidden="1">"[BOLE8097b.xls]Dpúintsecpú!$C$3:$H$33"</definedName>
    <definedName name="HTML17_10" hidden="1">""</definedName>
    <definedName name="HTML17_11" hidden="1">1</definedName>
    <definedName name="HTML17_12" hidden="1">"k:\pim18.htm"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"18/05/98"</definedName>
    <definedName name="HTML17_9" hidden="1">"Alfredo Hernandez"</definedName>
    <definedName name="HTML18_1" hidden="1">"[BOLE8097b.xls]Bmonetaria!$C$3:$F$31"</definedName>
    <definedName name="HTML18_10" hidden="1">""</definedName>
    <definedName name="HTML18_11" hidden="1">1</definedName>
    <definedName name="HTML18_12" hidden="1">"k:pim08.htm"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"21/05/98"</definedName>
    <definedName name="HTML18_9" hidden="1">"Alfredo Hernandez"</definedName>
    <definedName name="HTML19_1" hidden="1">"[BOLE8097b.xls]Gcingre!$C$3:$H$31"</definedName>
    <definedName name="HTML19_10" hidden="1">""</definedName>
    <definedName name="HTML19_11" hidden="1">1</definedName>
    <definedName name="HTML19_12" hidden="1">"k:\pim18.htm"</definedName>
    <definedName name="HTML19_2" hidden="1">1</definedName>
    <definedName name="HTML19_3" hidden="1">""</definedName>
    <definedName name="HTML19_4" hidden="1">""</definedName>
    <definedName name="HTML19_5" hidden="1">""</definedName>
    <definedName name="HTML19_6" hidden="1">-4146</definedName>
    <definedName name="HTML19_7" hidden="1">-4146</definedName>
    <definedName name="HTML19_8" hidden="1">""</definedName>
    <definedName name="HTML19_9" hidden="1">""</definedName>
    <definedName name="HTML2_1" hidden="1">"[BOLE8097b.xls]Tinterés!$C$3:$E$33"</definedName>
    <definedName name="HTML2_10" hidden="1">""</definedName>
    <definedName name="HTML2_11" hidden="1">1</definedName>
    <definedName name="HTML2_12" hidden="1">"K:\pim03.htm"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"[BOLE8097b.xls]Gcgtosyresp!$C$3:$G$32"</definedName>
    <definedName name="HTML20_10" hidden="1">""</definedName>
    <definedName name="HTML20_11" hidden="1">1</definedName>
    <definedName name="HTML20_12" hidden="1">"k:\pim19.htm"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"[BOLE8097b.xls]Pib!$C$3:$E$31"</definedName>
    <definedName name="HTML21_10" hidden="1">""</definedName>
    <definedName name="HTML21_11" hidden="1">1</definedName>
    <definedName name="HTML21_12" hidden="1">"k:\pim20.htm"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"[BOLE8097b.xls]Dpúintsecpú!$C$3:$H$32"</definedName>
    <definedName name="HTML22_10" hidden="1">""</definedName>
    <definedName name="HTML22_11" hidden="1">1</definedName>
    <definedName name="HTML22_12" hidden="1">"k:\pim17.htm"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"'[ESTADISTICAS ANUALES.xls]TCambio'!$B$6:$F$31"</definedName>
    <definedName name="HTML23_10" hidden="1">""</definedName>
    <definedName name="HTML23_11" hidden="1">1</definedName>
    <definedName name="HTML23_12" hidden="1">"K:\internet\pim02.htm"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"'[ESTADISTICAS ANUALES.xls]Ainbdg'!$C$3:$F$32"</definedName>
    <definedName name="HTML24_10" hidden="1">""</definedName>
    <definedName name="HTML24_11" hidden="1">1</definedName>
    <definedName name="HTML24_12" hidden="1">"K:\internet\pim06.htm"</definedName>
    <definedName name="HTML24_2" hidden="1">1</definedName>
    <definedName name="HTML24_3" hidden="1">""</definedName>
    <definedName name="HTML24_4" hidden="1">""</definedName>
    <definedName name="HTML24_5" hidden="1">""</definedName>
    <definedName name="HTML24_6" hidden="1">-4146</definedName>
    <definedName name="HTML24_7" hidden="1">-4146</definedName>
    <definedName name="HTML24_8" hidden="1">""</definedName>
    <definedName name="HTML24_9" hidden="1">""</definedName>
    <definedName name="HTML25_1" hidden="1">"'[ESTADISTICAS ANUALES.xls]Crbancario'!$C$3:$F$28"</definedName>
    <definedName name="HTML25_10" hidden="1">""</definedName>
    <definedName name="HTML25_11" hidden="1">1</definedName>
    <definedName name="HTML25_12" hidden="1">"K:\internet\pim07.htm"</definedName>
    <definedName name="HTML25_2" hidden="1">1</definedName>
    <definedName name="HTML25_3" hidden="1">""</definedName>
    <definedName name="HTML25_4" hidden="1">""</definedName>
    <definedName name="HTML25_5" hidden="1">""</definedName>
    <definedName name="HTML25_6" hidden="1">-4146</definedName>
    <definedName name="HTML25_7" hidden="1">-4146</definedName>
    <definedName name="HTML25_8" hidden="1">"19/08/98"</definedName>
    <definedName name="HTML25_9" hidden="1">""</definedName>
    <definedName name="HTML26_1" hidden="1">"'[ESTADISTICAS ANUALES.xls]Amonetarios'!$C$3:$E$29"</definedName>
    <definedName name="HTML26_10" hidden="1">""</definedName>
    <definedName name="HTML26_11" hidden="1">1</definedName>
    <definedName name="HTML26_12" hidden="1">"K:\internet\pim10.htm"</definedName>
    <definedName name="HTML26_2" hidden="1">1</definedName>
    <definedName name="HTML26_3" hidden="1">""</definedName>
    <definedName name="HTML26_4" hidden="1">""</definedName>
    <definedName name="HTML26_5" hidden="1">""</definedName>
    <definedName name="HTML26_6" hidden="1">-4146</definedName>
    <definedName name="HTML26_7" hidden="1">-4146</definedName>
    <definedName name="HTML26_8" hidden="1">""</definedName>
    <definedName name="HTML26_9" hidden="1">""</definedName>
    <definedName name="HTML27_1" hidden="1">"'[ESTADISTICAS ANUALES.xls]Rmin'!$C$3:$D$29"</definedName>
    <definedName name="HTML27_10" hidden="1">""</definedName>
    <definedName name="HTML27_11" hidden="1">1</definedName>
    <definedName name="HTML27_12" hidden="1">"K:\internet\pim04.htm"</definedName>
    <definedName name="HTML27_2" hidden="1">1</definedName>
    <definedName name="HTML27_3" hidden="1">""</definedName>
    <definedName name="HTML27_4" hidden="1">""</definedName>
    <definedName name="HTML27_5" hidden="1">""</definedName>
    <definedName name="HTML27_6" hidden="1">-4146</definedName>
    <definedName name="HTML27_7" hidden="1">-4146</definedName>
    <definedName name="HTML27_8" hidden="1">""</definedName>
    <definedName name="HTML27_9" hidden="1">""</definedName>
    <definedName name="HTML28_1" hidden="1">"'[ESTADISTICAS ANUALES.xls]Depbcos'!$C$3:$F$28"</definedName>
    <definedName name="HTML28_10" hidden="1">""</definedName>
    <definedName name="HTML28_11" hidden="1">1</definedName>
    <definedName name="HTML28_12" hidden="1">"K:\internet\pim09.htm"</definedName>
    <definedName name="HTML28_2" hidden="1">1</definedName>
    <definedName name="HTML28_3" hidden="1">""</definedName>
    <definedName name="HTML28_4" hidden="1">""</definedName>
    <definedName name="HTML28_5" hidden="1">""</definedName>
    <definedName name="HTML28_6" hidden="1">-4146</definedName>
    <definedName name="HTML28_7" hidden="1">-4146</definedName>
    <definedName name="HTML28_8" hidden="1">""</definedName>
    <definedName name="HTML28_9" hidden="1">""</definedName>
    <definedName name="HTML3_1" hidden="1">"[BOLE8097b.xls]TCambio!$B$6:$F$35"</definedName>
    <definedName name="HTML3_10" hidden="1">""</definedName>
    <definedName name="HTML3_11" hidden="1">1</definedName>
    <definedName name="HTML3_12" hidden="1">"k:\pim02.htm"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"21/05/98"</definedName>
    <definedName name="HTML3_9" hidden="1">"Alfredo Hernandez"</definedName>
    <definedName name="HTML4_1" hidden="1">"[BOLE8097b.xls]Rmin!$C$3:$D$32"</definedName>
    <definedName name="HTML4_10" hidden="1">""</definedName>
    <definedName name="HTML4_11" hidden="1">1</definedName>
    <definedName name="HTML4_12" hidden="1">"K:\pim04.htm"</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"21/05/98"</definedName>
    <definedName name="HTML4_9" hidden="1">"Alfredo Hernandez"</definedName>
    <definedName name="HTML5_1" hidden="1">"[BOLE8097b.xls]Emoneta!$C$3:$D$30"</definedName>
    <definedName name="HTML5_10" hidden="1">""</definedName>
    <definedName name="HTML5_11" hidden="1">1</definedName>
    <definedName name="HTML5_12" hidden="1">"k:\pim05.htm"</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"11/05/98"</definedName>
    <definedName name="HTML5_9" hidden="1">"Alfredo Hernandez"</definedName>
    <definedName name="HTML6_1" hidden="1">"[BOLE8097b.xls]Depbcos!$C$3:$F$31"</definedName>
    <definedName name="HTML6_10" hidden="1">""</definedName>
    <definedName name="HTML6_11" hidden="1">1</definedName>
    <definedName name="HTML6_12" hidden="1">"k:\pim09.htm"</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"[BOLE8097b.xls]Ainbdg!$C$3:$F$34"</definedName>
    <definedName name="HTML7_10" hidden="1">""</definedName>
    <definedName name="HTML7_11" hidden="1">1</definedName>
    <definedName name="HTML7_12" hidden="1">"k:\pim06.htm"</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"21/05/98"</definedName>
    <definedName name="HTML7_9" hidden="1">"Alfredo Hernandez"</definedName>
    <definedName name="HTML8_1" hidden="1">"[BOLE8097b.xls]Crbancario!$C$3:$F$31"</definedName>
    <definedName name="HTML8_10" hidden="1">""</definedName>
    <definedName name="HTML8_11" hidden="1">1</definedName>
    <definedName name="HTML8_12" hidden="1">"k:\pim07.htm"</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"11/05/98"</definedName>
    <definedName name="HTML8_9" hidden="1">"Alfredo Hernandez"</definedName>
    <definedName name="HTML9_1" hidden="1">"[BOLE8097b.xls]Amonetarios!$C$3:$E$32"</definedName>
    <definedName name="HTML9_10" hidden="1">""</definedName>
    <definedName name="HTML9_11" hidden="1">1</definedName>
    <definedName name="HTML9_12" hidden="1">"k:\pim10.htm"</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28</definedName>
    <definedName name="huh" localSheetId="6" hidden="1">{"'Basic'!$A$1:$F$96"}</definedName>
    <definedName name="huh" localSheetId="11" hidden="1">{"'Basic'!$A$1:$F$96"}</definedName>
    <definedName name="huh" localSheetId="10" hidden="1">{"'Basic'!$A$1:$F$96"}</definedName>
    <definedName name="huh" hidden="1">{"'Basic'!$A$1:$F$96"}</definedName>
    <definedName name="in.CPA" localSheetId="2">OFFSET(#REF!,,,COUNTA(#REF!),COUNTA(#REF!)-1)</definedName>
    <definedName name="in.CPA">OFFSET(#REF!,,,COUNTA(#REF!),COUNTA(#REF!)-1)</definedName>
    <definedName name="In.CPA2019Q1" localSheetId="6">#REF!</definedName>
    <definedName name="In.CPA2019Q1" localSheetId="2">#REF!</definedName>
    <definedName name="In.CPA2019Q1" localSheetId="11">#REF!</definedName>
    <definedName name="In.CPA2019Q1" localSheetId="10">#REF!</definedName>
    <definedName name="In.CPA2019Q1">#REF!</definedName>
    <definedName name="in.DMX" localSheetId="2">OFFSET(#REF!,,,COUNTA(#REF!),COUNTA(#REF!)-4)</definedName>
    <definedName name="in.DMX">OFFSET(#REF!,,,COUNTA(#REF!),COUNTA(#REF!)-4)</definedName>
    <definedName name="in.EcData" localSheetId="2">OFFSET(#REF!,,,COUNTA(#REF!),COUNTA(#REF!)-2)</definedName>
    <definedName name="in.EcData">OFFSET(#REF!,,,COUNTA(#REF!),COUNTA(#REF!)-2)</definedName>
    <definedName name="in.EcOS" localSheetId="2">OFFSET(#REF!,,,COUNTA(#REF!),COUNTA(#REF!)-2)</definedName>
    <definedName name="in.EcOS">OFFSET(#REF!,,,COUNTA(#REF!),COUNTA(#REF!)-2)</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EXPENSE_CODE_" hidden="1">"MU2673"</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41401.4855902778</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uy" localSheetId="6" hidden="1">#REF!</definedName>
    <definedName name="iuy" localSheetId="2" hidden="1">#REF!</definedName>
    <definedName name="iuy" localSheetId="11" hidden="1">#REF!</definedName>
    <definedName name="iuy" localSheetId="10" hidden="1">#REF!</definedName>
    <definedName name="iuy" hidden="1">#REF!</definedName>
    <definedName name="jhkgh" localSheetId="6" hidden="1">{#N/A,#N/A,FALSE,"TMCOMP96";#N/A,#N/A,FALSE,"MAT96";#N/A,#N/A,FALSE,"FANDA96";#N/A,#N/A,FALSE,"INTRAN96";#N/A,#N/A,FALSE,"NAA9697";#N/A,#N/A,FALSE,"ECWEBB";#N/A,#N/A,FALSE,"MFT96";#N/A,#N/A,FALSE,"CTrecon"}</definedName>
    <definedName name="jhkgh" localSheetId="11" hidden="1">{#N/A,#N/A,FALSE,"TMCOMP96";#N/A,#N/A,FALSE,"MAT96";#N/A,#N/A,FALSE,"FANDA96";#N/A,#N/A,FALSE,"INTRAN96";#N/A,#N/A,FALSE,"NAA9697";#N/A,#N/A,FALSE,"ECWEBB";#N/A,#N/A,FALSE,"MFT96";#N/A,#N/A,FALSE,"CTrecon"}</definedName>
    <definedName name="jhkgh" localSheetId="10" hidden="1">{#N/A,#N/A,FALSE,"TMCOMP96";#N/A,#N/A,FALSE,"MAT96";#N/A,#N/A,FALSE,"FANDA96";#N/A,#N/A,FALSE,"INTRAN96";#N/A,#N/A,FALSE,"NAA9697";#N/A,#N/A,FALSE,"ECWEBB";#N/A,#N/A,FALSE,"MFT96";#N/A,#N/A,FALSE,"CTrecon"}</definedName>
    <definedName name="jhkgh" hidden="1">{#N/A,#N/A,FALSE,"TMCOMP96";#N/A,#N/A,FALSE,"MAT96";#N/A,#N/A,FALSE,"FANDA96";#N/A,#N/A,FALSE,"INTRAN96";#N/A,#N/A,FALSE,"NAA9697";#N/A,#N/A,FALSE,"ECWEBB";#N/A,#N/A,FALSE,"MFT96";#N/A,#N/A,FALSE,"CTrecon"}</definedName>
    <definedName name="jhkgh2" localSheetId="6" hidden="1">{#N/A,#N/A,FALSE,"TMCOMP96";#N/A,#N/A,FALSE,"MAT96";#N/A,#N/A,FALSE,"FANDA96";#N/A,#N/A,FALSE,"INTRAN96";#N/A,#N/A,FALSE,"NAA9697";#N/A,#N/A,FALSE,"ECWEBB";#N/A,#N/A,FALSE,"MFT96";#N/A,#N/A,FALSE,"CTrecon"}</definedName>
    <definedName name="jhkgh2" localSheetId="11" hidden="1">{#N/A,#N/A,FALSE,"TMCOMP96";#N/A,#N/A,FALSE,"MAT96";#N/A,#N/A,FALSE,"FANDA96";#N/A,#N/A,FALSE,"INTRAN96";#N/A,#N/A,FALSE,"NAA9697";#N/A,#N/A,FALSE,"ECWEBB";#N/A,#N/A,FALSE,"MFT96";#N/A,#N/A,FALSE,"CTrecon"}</definedName>
    <definedName name="jhkgh2" localSheetId="10" hidden="1">{#N/A,#N/A,FALSE,"TMCOMP96";#N/A,#N/A,FALSE,"MAT96";#N/A,#N/A,FALSE,"FANDA96";#N/A,#N/A,FALSE,"INTRAN96";#N/A,#N/A,FALSE,"NAA9697";#N/A,#N/A,FALSE,"ECWEBB";#N/A,#N/A,FALSE,"MFT96";#N/A,#N/A,FALSE,"CTrecon"}</definedName>
    <definedName name="jhkgh2" hidden="1">{#N/A,#N/A,FALSE,"TMCOMP96";#N/A,#N/A,FALSE,"MAT96";#N/A,#N/A,FALSE,"FANDA96";#N/A,#N/A,FALSE,"INTRAN96";#N/A,#N/A,FALSE,"NAA9697";#N/A,#N/A,FALSE,"ECWEBB";#N/A,#N/A,FALSE,"MFT96";#N/A,#N/A,FALSE,"CTrecon"}</definedName>
    <definedName name="kk" localSheetId="6" hidden="1">#REF!</definedName>
    <definedName name="kk" localSheetId="2" hidden="1">#REF!</definedName>
    <definedName name="kk" localSheetId="11" hidden="1">#REF!</definedName>
    <definedName name="kk" localSheetId="10" hidden="1">#REF!</definedName>
    <definedName name="kk" hidden="1">#REF!</definedName>
    <definedName name="l" localSheetId="2">[19]!Eeno1</definedName>
    <definedName name="l">[19]!Eeno1</definedName>
    <definedName name="limcount" hidden="1">3</definedName>
    <definedName name="list_SeriesName">OFFSET([37]Данные!$B$2,0,0,1,'[37]Панель управления'!$P$1)</definedName>
    <definedName name="lk" localSheetId="6" hidden="1">#REF!</definedName>
    <definedName name="lk" localSheetId="2" hidden="1">#REF!</definedName>
    <definedName name="lk" localSheetId="11" hidden="1">#REF!</definedName>
    <definedName name="lk" localSheetId="10" hidden="1">#REF!</definedName>
    <definedName name="lk" hidden="1">#REF!</definedName>
    <definedName name="LOOKUPMTH" localSheetId="2">#REF!</definedName>
    <definedName name="LOOKUPMTH">#REF!</definedName>
    <definedName name="Month" localSheetId="2">#REF!</definedName>
    <definedName name="Month">#REF!</definedName>
    <definedName name="multip_dohoda">'[38]Эффект дохода'!$E$55:$BA$55</definedName>
    <definedName name="multip_truda">'[35]Эффект занятости'!$BJ$4:$BJ$52</definedName>
    <definedName name="multip_vypuska1">'[35]Эффекты МОБ Тип I'!$E$53:$BA$53</definedName>
    <definedName name="multip_vypuska2">'[35]Эффекты МОБ Тип II'!$E$53:$BA$53</definedName>
    <definedName name="nalog" hidden="1">'[39]tri2000(3)'!$FI$9:$FI$358</definedName>
    <definedName name="new" localSheetId="6" hidden="1">{"TBILLS_ALL",#N/A,FALSE,"FITB_all"}</definedName>
    <definedName name="new" localSheetId="11" hidden="1">{"TBILLS_ALL",#N/A,FALSE,"FITB_all"}</definedName>
    <definedName name="new" localSheetId="10" hidden="1">{"TBILLS_ALL",#N/A,FALSE,"FITB_all"}</definedName>
    <definedName name="new" hidden="1">{"TBILLS_ALL",#N/A,FALSE,"FITB_all"}</definedName>
    <definedName name="nfrtrs" hidden="1">[5]WB!$Q$257:$AK$257</definedName>
    <definedName name="NOCONFLICT" localSheetId="6" hidden="1">{#N/A,#N/A,FALSE,"TMCOMP96";#N/A,#N/A,FALSE,"MAT96";#N/A,#N/A,FALSE,"FANDA96";#N/A,#N/A,FALSE,"INTRAN96";#N/A,#N/A,FALSE,"NAA9697";#N/A,#N/A,FALSE,"ECWEBB";#N/A,#N/A,FALSE,"MFT96";#N/A,#N/A,FALSE,"CTrecon"}</definedName>
    <definedName name="NOCONFLICT" localSheetId="11" hidden="1">{#N/A,#N/A,FALSE,"TMCOMP96";#N/A,#N/A,FALSE,"MAT96";#N/A,#N/A,FALSE,"FANDA96";#N/A,#N/A,FALSE,"INTRAN96";#N/A,#N/A,FALSE,"NAA9697";#N/A,#N/A,FALSE,"ECWEBB";#N/A,#N/A,FALSE,"MFT96";#N/A,#N/A,FALSE,"CTrecon"}</definedName>
    <definedName name="NOCONFLICT" localSheetId="10" hidden="1">{#N/A,#N/A,FALSE,"TMCOMP96";#N/A,#N/A,FALSE,"MAT96";#N/A,#N/A,FALSE,"FANDA96";#N/A,#N/A,FALSE,"INTRAN96";#N/A,#N/A,FALSE,"NAA9697";#N/A,#N/A,FALSE,"ECWEBB";#N/A,#N/A,FALSE,"MFT96";#N/A,#N/A,FALSE,"CTrecon"}</definedName>
    <definedName name="NOCONFLICT" hidden="1">{#N/A,#N/A,FALSE,"TMCOMP96";#N/A,#N/A,FALSE,"MAT96";#N/A,#N/A,FALSE,"FANDA96";#N/A,#N/A,FALSE,"INTRAN96";#N/A,#N/A,FALSE,"NAA9697";#N/A,#N/A,FALSE,"ECWEBB";#N/A,#N/A,FALSE,"MFT96";#N/A,#N/A,FALSE,"CTrecon"}</definedName>
    <definedName name="Option2" localSheetId="6" hidden="1">{#N/A,#N/A,FALSE,"TMCOMP96";#N/A,#N/A,FALSE,"MAT96";#N/A,#N/A,FALSE,"FANDA96";#N/A,#N/A,FALSE,"INTRAN96";#N/A,#N/A,FALSE,"NAA9697";#N/A,#N/A,FALSE,"ECWEBB";#N/A,#N/A,FALSE,"MFT96";#N/A,#N/A,FALSE,"CTrecon"}</definedName>
    <definedName name="Option2" localSheetId="11" hidden="1">{#N/A,#N/A,FALSE,"TMCOMP96";#N/A,#N/A,FALSE,"MAT96";#N/A,#N/A,FALSE,"FANDA96";#N/A,#N/A,FALSE,"INTRAN96";#N/A,#N/A,FALSE,"NAA9697";#N/A,#N/A,FALSE,"ECWEBB";#N/A,#N/A,FALSE,"MFT96";#N/A,#N/A,FALSE,"CTrecon"}</definedName>
    <definedName name="Option2" localSheetId="10" hidden="1">{#N/A,#N/A,FALSE,"TMCOMP96";#N/A,#N/A,FALSE,"MAT96";#N/A,#N/A,FALSE,"FANDA96";#N/A,#N/A,FALSE,"INTRAN96";#N/A,#N/A,FALSE,"NAA9697";#N/A,#N/A,FALSE,"ECWEBB";#N/A,#N/A,FALSE,"MFT96";#N/A,#N/A,FALSE,"CTrecon"}</definedName>
    <definedName name="Option2" hidden="1">{#N/A,#N/A,FALSE,"TMCOMP96";#N/A,#N/A,FALSE,"MAT96";#N/A,#N/A,FALSE,"FANDA96";#N/A,#N/A,FALSE,"INTRAN96";#N/A,#N/A,FALSE,"NAA9697";#N/A,#N/A,FALSE,"ECWEBB";#N/A,#N/A,FALSE,"MFT96";#N/A,#N/A,FALSE,"CTrecon"}</definedName>
    <definedName name="q" localSheetId="6" hidden="1">{"'стр.106'!$A$1:$H$27"}</definedName>
    <definedName name="q" localSheetId="11" hidden="1">{"'стр.106'!$A$1:$H$27"}</definedName>
    <definedName name="q" localSheetId="10" hidden="1">{"'стр.106'!$A$1:$H$27"}</definedName>
    <definedName name="q" hidden="1">{"'стр.106'!$A$1:$H$27"}</definedName>
    <definedName name="RatingsLegend" localSheetId="6">#REF!</definedName>
    <definedName name="RatingsLegend" localSheetId="2">#REF!</definedName>
    <definedName name="RatingsLegend" localSheetId="11">#REF!</definedName>
    <definedName name="RatingsLegend" localSheetId="10">#REF!</definedName>
    <definedName name="RatingsLegend">#REF!</definedName>
    <definedName name="Results" hidden="1">[40]UK99!$A$1:$A$1</definedName>
    <definedName name="rfv" localSheetId="6" hidden="1">#REF!</definedName>
    <definedName name="rfv" localSheetId="2" hidden="1">#REF!</definedName>
    <definedName name="rfv" localSheetId="11" hidden="1">#REF!</definedName>
    <definedName name="rfv" localSheetId="10" hidden="1">#REF!</definedName>
    <definedName name="rfv" hidden="1">#REF!</definedName>
    <definedName name="rs" localSheetId="6" hidden="1">{"BOP_TAB",#N/A,FALSE,"N";"MIDTERM_TAB",#N/A,FALSE,"O";"FUND_CRED",#N/A,FALSE,"P";"DEBT_TAB1",#N/A,FALSE,"Q";"DEBT_TAB2",#N/A,FALSE,"Q";"FORFIN_TAB1",#N/A,FALSE,"R";"FORFIN_TAB2",#N/A,FALSE,"R";"BOP_ANALY",#N/A,FALSE,"U"}</definedName>
    <definedName name="rs" localSheetId="11" hidden="1">{"BOP_TAB",#N/A,FALSE,"N";"MIDTERM_TAB",#N/A,FALSE,"O";"FUND_CRED",#N/A,FALSE,"P";"DEBT_TAB1",#N/A,FALSE,"Q";"DEBT_TAB2",#N/A,FALSE,"Q";"FORFIN_TAB1",#N/A,FALSE,"R";"FORFIN_TAB2",#N/A,FALSE,"R";"BOP_ANALY",#N/A,FALSE,"U"}</definedName>
    <definedName name="rs" localSheetId="10" hidden="1">{"BOP_TAB",#N/A,FALSE,"N";"MIDTERM_TAB",#N/A,FALSE,"O";"FUND_CRED",#N/A,FALSE,"P";"DEBT_TAB1",#N/A,FALSE,"Q";"DEBT_TAB2",#N/A,FALSE,"Q";"FORFIN_TAB1",#N/A,FALSE,"R";"FORFIN_TAB2",#N/A,FALSE,"R";"BOP_ANALY",#N/A,FALSE,"U"}</definedName>
    <definedName name="rs" hidden="1">{"BOP_TAB",#N/A,FALSE,"N";"MIDTERM_TAB",#N/A,FALSE,"O";"FUND_CRED",#N/A,FALSE,"P";"DEBT_TAB1",#N/A,FALSE,"Q";"DEBT_TAB2",#N/A,FALSE,"Q";"FORFIN_TAB1",#N/A,FALSE,"R";"FORFIN_TAB2",#N/A,FALSE,"R";"BOP_ANALY",#N/A,FALSE,"U"}</definedName>
    <definedName name="rty" localSheetId="6" hidden="1">#REF!</definedName>
    <definedName name="rty" localSheetId="2" hidden="1">#REF!</definedName>
    <definedName name="rty" localSheetId="11" hidden="1">#REF!</definedName>
    <definedName name="rty" localSheetId="10" hidden="1">#REF!</definedName>
    <definedName name="rty" hidden="1">#REF!</definedName>
    <definedName name="Rwvu.sa97." hidden="1">[33]Rev!$B$1:$B$65536,[33]Rev!$C$1:$D$65536,[33]Rev!$AB$1:$AB$65536,[33]Rev!$L$1:$Q$65536</definedName>
    <definedName name="SAPBEXhrIndnt" hidden="1">1</definedName>
    <definedName name="SAPBEXrevision" hidden="1">1</definedName>
    <definedName name="SAPBEXsysID" hidden="1">"BWP"</definedName>
    <definedName name="SAPBEXwbID" hidden="1">"3JWNKPJPDI66MGYD92LLP8GMR"</definedName>
    <definedName name="sdf" localSheetId="6" hidden="1">{#N/A,#N/A,FALSE,"TMCOMP96";#N/A,#N/A,FALSE,"MAT96";#N/A,#N/A,FALSE,"FANDA96";#N/A,#N/A,FALSE,"INTRAN96";#N/A,#N/A,FALSE,"NAA9697";#N/A,#N/A,FALSE,"ECWEBB";#N/A,#N/A,FALSE,"MFT96";#N/A,#N/A,FALSE,"CTrecon"}</definedName>
    <definedName name="sdf" localSheetId="11" hidden="1">{#N/A,#N/A,FALSE,"TMCOMP96";#N/A,#N/A,FALSE,"MAT96";#N/A,#N/A,FALSE,"FANDA96";#N/A,#N/A,FALSE,"INTRAN96";#N/A,#N/A,FALSE,"NAA9697";#N/A,#N/A,FALSE,"ECWEBB";#N/A,#N/A,FALSE,"MFT96";#N/A,#N/A,FALSE,"CTrecon"}</definedName>
    <definedName name="sdf" localSheetId="10" hidden="1">{#N/A,#N/A,FALSE,"TMCOMP96";#N/A,#N/A,FALSE,"MAT96";#N/A,#N/A,FALSE,"FANDA96";#N/A,#N/A,FALSE,"INTRAN96";#N/A,#N/A,FALSE,"NAA9697";#N/A,#N/A,FALSE,"ECWEBB";#N/A,#N/A,FALSE,"MFT96";#N/A,#N/A,FALSE,"CTrecon"}</definedName>
    <definedName name="sdf" hidden="1">{#N/A,#N/A,FALSE,"TMCOMP96";#N/A,#N/A,FALSE,"MAT96";#N/A,#N/A,FALSE,"FANDA96";#N/A,#N/A,FALSE,"INTRAN96";#N/A,#N/A,FALSE,"NAA9697";#N/A,#N/A,FALSE,"ECWEBB";#N/A,#N/A,FALSE,"MFT96";#N/A,#N/A,FALSE,"CTrecon"}</definedName>
    <definedName name="sdff" localSheetId="6" hidden="1">{#N/A,#N/A,FALSE,"TMCOMP96";#N/A,#N/A,FALSE,"MAT96";#N/A,#N/A,FALSE,"FANDA96";#N/A,#N/A,FALSE,"INTRAN96";#N/A,#N/A,FALSE,"NAA9697";#N/A,#N/A,FALSE,"ECWEBB";#N/A,#N/A,FALSE,"MFT96";#N/A,#N/A,FALSE,"CTrecon"}</definedName>
    <definedName name="sdff" localSheetId="11" hidden="1">{#N/A,#N/A,FALSE,"TMCOMP96";#N/A,#N/A,FALSE,"MAT96";#N/A,#N/A,FALSE,"FANDA96";#N/A,#N/A,FALSE,"INTRAN96";#N/A,#N/A,FALSE,"NAA9697";#N/A,#N/A,FALSE,"ECWEBB";#N/A,#N/A,FALSE,"MFT96";#N/A,#N/A,FALSE,"CTrecon"}</definedName>
    <definedName name="sdff" localSheetId="10" hidden="1">{#N/A,#N/A,FALSE,"TMCOMP96";#N/A,#N/A,FALSE,"MAT96";#N/A,#N/A,FALSE,"FANDA96";#N/A,#N/A,FALSE,"INTRAN96";#N/A,#N/A,FALSE,"NAA9697";#N/A,#N/A,FALSE,"ECWEBB";#N/A,#N/A,FALSE,"MFT96";#N/A,#N/A,FALSE,"CTrecon"}</definedName>
    <definedName name="sdff" hidden="1">{#N/A,#N/A,FALSE,"TMCOMP96";#N/A,#N/A,FALSE,"MAT96";#N/A,#N/A,FALSE,"FANDA96";#N/A,#N/A,FALSE,"INTRAN96";#N/A,#N/A,FALSE,"NAA9697";#N/A,#N/A,FALSE,"ECWEBB";#N/A,#N/A,FALSE,"MFT96";#N/A,#N/A,FALSE,"CTrecon"}</definedName>
    <definedName name="seller" localSheetId="6" hidden="1">#REF!</definedName>
    <definedName name="seller" localSheetId="2" hidden="1">#REF!</definedName>
    <definedName name="seller" localSheetId="11" hidden="1">#REF!</definedName>
    <definedName name="seller" localSheetId="10" hidden="1">#REF!</definedName>
    <definedName name="seller" hidden="1">#REF!</definedName>
    <definedName name="seller1" localSheetId="2" hidden="1">#REF!</definedName>
    <definedName name="seller1" hidden="1">#REF!</definedName>
    <definedName name="sencount" hidden="1">2</definedName>
    <definedName name="sfad" localSheetId="6" hidden="1">{#N/A,#N/A,FALSE,"TMCOMP96";#N/A,#N/A,FALSE,"MAT96";#N/A,#N/A,FALSE,"FANDA96";#N/A,#N/A,FALSE,"INTRAN96";#N/A,#N/A,FALSE,"NAA9697";#N/A,#N/A,FALSE,"ECWEBB";#N/A,#N/A,FALSE,"MFT96";#N/A,#N/A,FALSE,"CTrecon"}</definedName>
    <definedName name="sfad" localSheetId="11" hidden="1">{#N/A,#N/A,FALSE,"TMCOMP96";#N/A,#N/A,FALSE,"MAT96";#N/A,#N/A,FALSE,"FANDA96";#N/A,#N/A,FALSE,"INTRAN96";#N/A,#N/A,FALSE,"NAA9697";#N/A,#N/A,FALSE,"ECWEBB";#N/A,#N/A,FALSE,"MFT96";#N/A,#N/A,FALSE,"CTrecon"}</definedName>
    <definedName name="sfad" localSheetId="10" hidden="1">{#N/A,#N/A,FALSE,"TMCOMP96";#N/A,#N/A,FALSE,"MAT96";#N/A,#N/A,FALSE,"FANDA96";#N/A,#N/A,FALSE,"INTRAN96";#N/A,#N/A,FALSE,"NAA9697";#N/A,#N/A,FALSE,"ECWEBB";#N/A,#N/A,FALSE,"MFT96";#N/A,#N/A,FALSE,"CTrecon"}</definedName>
    <definedName name="sfad" hidden="1">{#N/A,#N/A,FALSE,"TMCOMP96";#N/A,#N/A,FALSE,"MAT96";#N/A,#N/A,FALSE,"FANDA96";#N/A,#N/A,FALSE,"INTRAN96";#N/A,#N/A,FALSE,"NAA9697";#N/A,#N/A,FALSE,"ECWEBB";#N/A,#N/A,FALSE,"MFT96";#N/A,#N/A,FALSE,"CTrecon"}</definedName>
    <definedName name="solver_lin" hidden="1">0</definedName>
    <definedName name="solver_num" hidden="1">0</definedName>
    <definedName name="solver_typ" hidden="1">1</definedName>
    <definedName name="solver_val" hidden="1">0</definedName>
    <definedName name="ssss" localSheetId="6" hidden="1">{#N/A,#N/A,FALSE,"DOC";"TB_28",#N/A,FALSE,"FITB_28";"TB_91",#N/A,FALSE,"FITB_91";"TB_182",#N/A,FALSE,"FITB_182";"TB_273",#N/A,FALSE,"FITB_273";"TB_364",#N/A,FALSE,"FITB_364 ";"SUMMARY",#N/A,FALSE,"Summary"}</definedName>
    <definedName name="ssss" localSheetId="11" hidden="1">{#N/A,#N/A,FALSE,"DOC";"TB_28",#N/A,FALSE,"FITB_28";"TB_91",#N/A,FALSE,"FITB_91";"TB_182",#N/A,FALSE,"FITB_182";"TB_273",#N/A,FALSE,"FITB_273";"TB_364",#N/A,FALSE,"FITB_364 ";"SUMMARY",#N/A,FALSE,"Summary"}</definedName>
    <definedName name="ssss" localSheetId="10" hidden="1">{#N/A,#N/A,FALSE,"DOC";"TB_28",#N/A,FALSE,"FITB_28";"TB_91",#N/A,FALSE,"FITB_91";"TB_182",#N/A,FALSE,"FITB_182";"TB_273",#N/A,FALSE,"FITB_273";"TB_364",#N/A,FALSE,"FITB_364 ";"SUMMARY",#N/A,FALSE,"Summary"}</definedName>
    <definedName name="ssss" hidden="1">{#N/A,#N/A,FALSE,"DOC";"TB_28",#N/A,FALSE,"FITB_28";"TB_91",#N/A,FALSE,"FITB_91";"TB_182",#N/A,FALSE,"FITB_182";"TB_273",#N/A,FALSE,"FITB_273";"TB_364",#N/A,FALSE,"FITB_364 ";"SUMMARY",#N/A,FALSE,"Summary"}</definedName>
    <definedName name="stst" localSheetId="6" hidden="1">#REF!</definedName>
    <definedName name="stst" localSheetId="2" hidden="1">#REF!</definedName>
    <definedName name="stst" localSheetId="11" hidden="1">#REF!</definedName>
    <definedName name="stst" localSheetId="10" hidden="1">#REF!</definedName>
    <definedName name="stst" hidden="1">#REF!</definedName>
    <definedName name="Swvu.PLA2." hidden="1">'[20]COP FED'!$A$1:$N$49</definedName>
    <definedName name="T4.9i" localSheetId="6" hidden="1">{#N/A,#N/A,FALSE,"TMCOMP96";#N/A,#N/A,FALSE,"MAT96";#N/A,#N/A,FALSE,"FANDA96";#N/A,#N/A,FALSE,"INTRAN96";#N/A,#N/A,FALSE,"NAA9697";#N/A,#N/A,FALSE,"ECWEBB";#N/A,#N/A,FALSE,"MFT96";#N/A,#N/A,FALSE,"CTrecon"}</definedName>
    <definedName name="T4.9i" localSheetId="11" hidden="1">{#N/A,#N/A,FALSE,"TMCOMP96";#N/A,#N/A,FALSE,"MAT96";#N/A,#N/A,FALSE,"FANDA96";#N/A,#N/A,FALSE,"INTRAN96";#N/A,#N/A,FALSE,"NAA9697";#N/A,#N/A,FALSE,"ECWEBB";#N/A,#N/A,FALSE,"MFT96";#N/A,#N/A,FALSE,"CTrecon"}</definedName>
    <definedName name="T4.9i" localSheetId="10" hidden="1">{#N/A,#N/A,FALSE,"TMCOMP96";#N/A,#N/A,FALSE,"MAT96";#N/A,#N/A,FALSE,"FANDA96";#N/A,#N/A,FALSE,"INTRAN96";#N/A,#N/A,FALSE,"NAA9697";#N/A,#N/A,FALSE,"ECWEBB";#N/A,#N/A,FALSE,"MFT96";#N/A,#N/A,FALSE,"CTrecon"}</definedName>
    <definedName name="T4.9i" hidden="1">{#N/A,#N/A,FALSE,"TMCOMP96";#N/A,#N/A,FALSE,"MAT96";#N/A,#N/A,FALSE,"FANDA96";#N/A,#N/A,FALSE,"INTRAN96";#N/A,#N/A,FALSE,"NAA9697";#N/A,#N/A,FALSE,"ECWEBB";#N/A,#N/A,FALSE,"MFT96";#N/A,#N/A,FALSE,"CTrecon"}</definedName>
    <definedName name="T4.9j" localSheetId="6" hidden="1">{#N/A,#N/A,FALSE,"TMCOMP96";#N/A,#N/A,FALSE,"MAT96";#N/A,#N/A,FALSE,"FANDA96";#N/A,#N/A,FALSE,"INTRAN96";#N/A,#N/A,FALSE,"NAA9697";#N/A,#N/A,FALSE,"ECWEBB";#N/A,#N/A,FALSE,"MFT96";#N/A,#N/A,FALSE,"CTrecon"}</definedName>
    <definedName name="T4.9j" localSheetId="11" hidden="1">{#N/A,#N/A,FALSE,"TMCOMP96";#N/A,#N/A,FALSE,"MAT96";#N/A,#N/A,FALSE,"FANDA96";#N/A,#N/A,FALSE,"INTRAN96";#N/A,#N/A,FALSE,"NAA9697";#N/A,#N/A,FALSE,"ECWEBB";#N/A,#N/A,FALSE,"MFT96";#N/A,#N/A,FALSE,"CTrecon"}</definedName>
    <definedName name="T4.9j" localSheetId="10" hidden="1">{#N/A,#N/A,FALSE,"TMCOMP96";#N/A,#N/A,FALSE,"MAT96";#N/A,#N/A,FALSE,"FANDA96";#N/A,#N/A,FALSE,"INTRAN96";#N/A,#N/A,FALSE,"NAA9697";#N/A,#N/A,FALSE,"ECWEBB";#N/A,#N/A,FALSE,"MFT96";#N/A,#N/A,FALSE,"CTrecon"}</definedName>
    <definedName name="T4.9j" hidden="1">{#N/A,#N/A,FALSE,"TMCOMP96";#N/A,#N/A,FALSE,"MAT96";#N/A,#N/A,FALSE,"FANDA96";#N/A,#N/A,FALSE,"INTRAN96";#N/A,#N/A,FALSE,"NAA9697";#N/A,#N/A,FALSE,"ECWEBB";#N/A,#N/A,FALSE,"MFT96";#N/A,#N/A,FALSE,"CTrecon"}</definedName>
    <definedName name="teset" localSheetId="6" hidden="1">{#N/A,#N/A,FALSE,"SimInp1";#N/A,#N/A,FALSE,"SimInp2";#N/A,#N/A,FALSE,"SimOut1";#N/A,#N/A,FALSE,"SimOut2";#N/A,#N/A,FALSE,"SimOut3";#N/A,#N/A,FALSE,"SimOut4";#N/A,#N/A,FALSE,"SimOut5"}</definedName>
    <definedName name="teset" localSheetId="11" hidden="1">{#N/A,#N/A,FALSE,"SimInp1";#N/A,#N/A,FALSE,"SimInp2";#N/A,#N/A,FALSE,"SimOut1";#N/A,#N/A,FALSE,"SimOut2";#N/A,#N/A,FALSE,"SimOut3";#N/A,#N/A,FALSE,"SimOut4";#N/A,#N/A,FALSE,"SimOut5"}</definedName>
    <definedName name="teset" localSheetId="10" hidden="1">{#N/A,#N/A,FALSE,"SimInp1";#N/A,#N/A,FALSE,"SimInp2";#N/A,#N/A,FALSE,"SimOut1";#N/A,#N/A,FALSE,"SimOut2";#N/A,#N/A,FALSE,"SimOut3";#N/A,#N/A,FALSE,"SimOut4";#N/A,#N/A,FALSE,"SimOut5"}</definedName>
    <definedName name="teset" hidden="1">{#N/A,#N/A,FALSE,"SimInp1";#N/A,#N/A,FALSE,"SimInp2";#N/A,#N/A,FALSE,"SimOut1";#N/A,#N/A,FALSE,"SimOut2";#N/A,#N/A,FALSE,"SimOut3";#N/A,#N/A,FALSE,"SimOut4";#N/A,#N/A,FALSE,"SimOut5"}</definedName>
    <definedName name="test" localSheetId="6" hidden="1">{#N/A,#N/A,FALSE,"DOC";"TB_28",#N/A,FALSE,"FITB_28";"TB_91",#N/A,FALSE,"FITB_91";"TB_182",#N/A,FALSE,"FITB_182";"TB_273",#N/A,FALSE,"FITB_273";"TB_364",#N/A,FALSE,"FITB_364 ";"SUMMARY",#N/A,FALSE,"Summary"}</definedName>
    <definedName name="test" localSheetId="11" hidden="1">{#N/A,#N/A,FALSE,"DOC";"TB_28",#N/A,FALSE,"FITB_28";"TB_91",#N/A,FALSE,"FITB_91";"TB_182",#N/A,FALSE,"FITB_182";"TB_273",#N/A,FALSE,"FITB_273";"TB_364",#N/A,FALSE,"FITB_364 ";"SUMMARY",#N/A,FALSE,"Summary"}</definedName>
    <definedName name="test" localSheetId="10" hidden="1">{#N/A,#N/A,FALSE,"DOC";"TB_28",#N/A,FALSE,"FITB_28";"TB_91",#N/A,FALSE,"FITB_91";"TB_182",#N/A,FALSE,"FITB_182";"TB_273",#N/A,FALSE,"FITB_273";"TB_364",#N/A,FALSE,"FITB_364 ";"SUMMARY",#N/A,FALSE,"Summary"}</definedName>
    <definedName name="test" hidden="1">{#N/A,#N/A,FALSE,"DOC";"TB_28",#N/A,FALSE,"FITB_28";"TB_91",#N/A,FALSE,"FITB_91";"TB_182",#N/A,FALSE,"FITB_182";"TB_273",#N/A,FALSE,"FITB_273";"TB_364",#N/A,FALSE,"FITB_364 ";"SUMMARY",#N/A,FALSE,"Summary"}</definedName>
    <definedName name="tet" localSheetId="6" hidden="1">#REF!</definedName>
    <definedName name="tet" localSheetId="2" hidden="1">#REF!</definedName>
    <definedName name="tet" localSheetId="11" hidden="1">#REF!</definedName>
    <definedName name="tet" localSheetId="10" hidden="1">#REF!</definedName>
    <definedName name="tet" hidden="1">#REF!</definedName>
    <definedName name="tretyr" localSheetId="2">[19]!Eeno1</definedName>
    <definedName name="tretyr">[19]!Eeno1</definedName>
    <definedName name="trggh" localSheetId="6" hidden="1">{#N/A,#N/A,FALSE,"TMCOMP96";#N/A,#N/A,FALSE,"MAT96";#N/A,#N/A,FALSE,"FANDA96";#N/A,#N/A,FALSE,"INTRAN96";#N/A,#N/A,FALSE,"NAA9697";#N/A,#N/A,FALSE,"ECWEBB";#N/A,#N/A,FALSE,"MFT96";#N/A,#N/A,FALSE,"CTrecon"}</definedName>
    <definedName name="trggh" localSheetId="11" hidden="1">{#N/A,#N/A,FALSE,"TMCOMP96";#N/A,#N/A,FALSE,"MAT96";#N/A,#N/A,FALSE,"FANDA96";#N/A,#N/A,FALSE,"INTRAN96";#N/A,#N/A,FALSE,"NAA9697";#N/A,#N/A,FALSE,"ECWEBB";#N/A,#N/A,FALSE,"MFT96";#N/A,#N/A,FALSE,"CTrecon"}</definedName>
    <definedName name="trggh" localSheetId="10" hidden="1">{#N/A,#N/A,FALSE,"TMCOMP96";#N/A,#N/A,FALSE,"MAT96";#N/A,#N/A,FALSE,"FANDA96";#N/A,#N/A,FALSE,"INTRAN96";#N/A,#N/A,FALSE,"NAA9697";#N/A,#N/A,FALSE,"ECWEBB";#N/A,#N/A,FALSE,"MFT96";#N/A,#N/A,FALSE,"CTrecon"}</definedName>
    <definedName name="trggh" hidden="1">{#N/A,#N/A,FALSE,"TMCOMP96";#N/A,#N/A,FALSE,"MAT96";#N/A,#N/A,FALSE,"FANDA96";#N/A,#N/A,FALSE,"INTRAN96";#N/A,#N/A,FALSE,"NAA9697";#N/A,#N/A,FALSE,"ECWEBB";#N/A,#N/A,FALSE,"MFT96";#N/A,#N/A,FALSE,"CTrecon"}</definedName>
    <definedName name="tri2000." localSheetId="6">#REF!</definedName>
    <definedName name="tri2000." localSheetId="2">#REF!</definedName>
    <definedName name="tri2000." localSheetId="11">#REF!</definedName>
    <definedName name="tri2000." localSheetId="10">#REF!</definedName>
    <definedName name="tri2000.">#REF!</definedName>
    <definedName name="ttu" localSheetId="2" hidden="1">#REF!</definedName>
    <definedName name="ttu" hidden="1">#REF!</definedName>
    <definedName name="ujgu" localSheetId="2" hidden="1">#REF!</definedName>
    <definedName name="ujgu" hidden="1">#REF!</definedName>
    <definedName name="utut" localSheetId="2">#REF!</definedName>
    <definedName name="utut">#REF!</definedName>
    <definedName name="wer" localSheetId="2">#REF!</definedName>
    <definedName name="wer">#REF!</definedName>
    <definedName name="wht?" localSheetId="6" hidden="1">{"'Basic'!$A$1:$F$96"}</definedName>
    <definedName name="wht?" localSheetId="11" hidden="1">{"'Basic'!$A$1:$F$96"}</definedName>
    <definedName name="wht?" localSheetId="10" hidden="1">{"'Basic'!$A$1:$F$96"}</definedName>
    <definedName name="wht?" hidden="1">{"'Basic'!$A$1:$F$96"}</definedName>
    <definedName name="wrn.97REDBOP." localSheetId="6" hidden="1">{"TRADE_COMP",#N/A,FALSE,"TAB23APP";"BOP",#N/A,FALSE,"TAB6";"DOT",#N/A,FALSE,"TAB24APP";"EXTDEBT",#N/A,FALSE,"TAB25APP"}</definedName>
    <definedName name="wrn.97REDBOP." localSheetId="11" hidden="1">{"TRADE_COMP",#N/A,FALSE,"TAB23APP";"BOP",#N/A,FALSE,"TAB6";"DOT",#N/A,FALSE,"TAB24APP";"EXTDEBT",#N/A,FALSE,"TAB25APP"}</definedName>
    <definedName name="wrn.97REDBOP." localSheetId="10" hidden="1">{"TRADE_COMP",#N/A,FALSE,"TAB23APP";"BOP",#N/A,FALSE,"TAB6";"DOT",#N/A,FALSE,"TAB24APP";"EXTDEBT",#N/A,FALSE,"TAB25APP"}</definedName>
    <definedName name="wrn.97REDBOP." hidden="1">{"TRADE_COMP",#N/A,FALSE,"TAB23APP";"BOP",#N/A,FALSE,"TAB6";"DOT",#N/A,FALSE,"TAB24APP";"EXTDEBT",#N/A,FALSE,"TAB25APP"}</definedName>
    <definedName name="wrn.ARMRED97." localSheetId="6"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ARMRED97." localSheetId="11"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ARMRED97." localSheetId="10"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ARMRED97."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BOP_MIDTERM." localSheetId="6" hidden="1">{"BOP_TAB",#N/A,FALSE,"N";"MIDTERM_TAB",#N/A,FALSE,"O"}</definedName>
    <definedName name="wrn.BOP_MIDTERM." localSheetId="11" hidden="1">{"BOP_TAB",#N/A,FALSE,"N";"MIDTERM_TAB",#N/A,FALSE,"O"}</definedName>
    <definedName name="wrn.BOP_MIDTERM." localSheetId="10" hidden="1">{"BOP_TAB",#N/A,FALSE,"N";"MIDTERM_TAB",#N/A,FALSE,"O"}</definedName>
    <definedName name="wrn.BOP_MIDTERM." hidden="1">{"BOP_TAB",#N/A,FALSE,"N";"MIDTERM_TAB",#N/A,FALSE,"O"}</definedName>
    <definedName name="wrn.FISCRED97." localSheetId="6" hidden="1">{"CONSOLIDATED",#N/A,FALSE,"TAB2";"CONSOL_GDP",#N/A,FALSE,"TAB3";"STATE_OP",#N/A,FALSE,"TAB13APP";"STATE_GDP",#N/A,FALSE,"TAB14APP";"TAXREV",#N/A,FALSE,"TAB15APP";"CURREXP",#N/A,FALSE,"TAB16APP";"PEF",#N/A,FALSE,"TAB17APP";"PEF_GDP",#N/A,FALSE,"TAB18APP";"PENSION_AVG",#N/A,FALSE,"TAB19APP";"BENEFIT_UNEMP",#N/A,FALSE,"TAB20APP"}</definedName>
    <definedName name="wrn.FISCRED97." localSheetId="11" hidden="1">{"CONSOLIDATED",#N/A,FALSE,"TAB2";"CONSOL_GDP",#N/A,FALSE,"TAB3";"STATE_OP",#N/A,FALSE,"TAB13APP";"STATE_GDP",#N/A,FALSE,"TAB14APP";"TAXREV",#N/A,FALSE,"TAB15APP";"CURREXP",#N/A,FALSE,"TAB16APP";"PEF",#N/A,FALSE,"TAB17APP";"PEF_GDP",#N/A,FALSE,"TAB18APP";"PENSION_AVG",#N/A,FALSE,"TAB19APP";"BENEFIT_UNEMP",#N/A,FALSE,"TAB20APP"}</definedName>
    <definedName name="wrn.FISCRED97." localSheetId="10" hidden="1">{"CONSOLIDATED",#N/A,FALSE,"TAB2";"CONSOL_GDP",#N/A,FALSE,"TAB3";"STATE_OP",#N/A,FALSE,"TAB13APP";"STATE_GDP",#N/A,FALSE,"TAB14APP";"TAXREV",#N/A,FALSE,"TAB15APP";"CURREXP",#N/A,FALSE,"TAB16APP";"PEF",#N/A,FALSE,"TAB17APP";"PEF_GDP",#N/A,FALSE,"TAB18APP";"PENSION_AVG",#N/A,FALSE,"TAB19APP";"BENEFIT_UNEMP",#N/A,FALSE,"TAB20APP"}</definedName>
    <definedName name="wrn.FISCRED97." hidden="1">{"CONSOLIDATED",#N/A,FALSE,"TAB2";"CONSOL_GDP",#N/A,FALSE,"TAB3";"STATE_OP",#N/A,FALSE,"TAB13APP";"STATE_GDP",#N/A,FALSE,"TAB14APP";"TAXREV",#N/A,FALSE,"TAB15APP";"CURREXP",#N/A,FALSE,"TAB16APP";"PEF",#N/A,FALSE,"TAB17APP";"PEF_GDP",#N/A,FALSE,"TAB18APP";"PENSION_AVG",#N/A,FALSE,"TAB19APP";"BENEFIT_UNEMP",#N/A,FALSE,"TAB20APP"}</definedName>
    <definedName name="wrn.Input._.and._.output._.tables." localSheetId="6" hidden="1">{#N/A,#N/A,FALSE,"SimInp1";#N/A,#N/A,FALSE,"SimInp2";#N/A,#N/A,FALSE,"SimOut1";#N/A,#N/A,FALSE,"SimOut2";#N/A,#N/A,FALSE,"SimOut3";#N/A,#N/A,FALSE,"SimOut4";#N/A,#N/A,FALSE,"SimOut5"}</definedName>
    <definedName name="wrn.Input._.and._.output._.tables." localSheetId="11" hidden="1">{#N/A,#N/A,FALSE,"SimInp1";#N/A,#N/A,FALSE,"SimInp2";#N/A,#N/A,FALSE,"SimOut1";#N/A,#N/A,FALSE,"SimOut2";#N/A,#N/A,FALSE,"SimOut3";#N/A,#N/A,FALSE,"SimOut4";#N/A,#N/A,FALSE,"SimOut5"}</definedName>
    <definedName name="wrn.Input._.and._.output._.tables." localSheetId="10" hidden="1">{#N/A,#N/A,FALSE,"SimInp1";#N/A,#N/A,FALSE,"SimInp2";#N/A,#N/A,FALSE,"SimOut1";#N/A,#N/A,FALSE,"SimOut2";#N/A,#N/A,FALSE,"SimOut3";#N/A,#N/A,FALSE,"SimOut4";#N/A,#N/A,FALSE,"SimOut5"}</definedName>
    <definedName name="wrn.Input._.and._.output._.tables." hidden="1">{#N/A,#N/A,FALSE,"SimInp1";#N/A,#N/A,FALSE,"SimInp2";#N/A,#N/A,FALSE,"SimOut1";#N/A,#N/A,FALSE,"SimOut2";#N/A,#N/A,FALSE,"SimOut3";#N/A,#N/A,FALSE,"SimOut4";#N/A,#N/A,FALSE,"SimOut5"}</definedName>
    <definedName name="wrn.MDABOP." localSheetId="6" hidden="1">{"BOP_TAB",#N/A,FALSE,"N";"MIDTERM_TAB",#N/A,FALSE,"O";"FUND_CRED",#N/A,FALSE,"P";"DEBT_TAB1",#N/A,FALSE,"Q";"DEBT_TAB2",#N/A,FALSE,"Q";"FORFIN_TAB1",#N/A,FALSE,"R";"FORFIN_TAB2",#N/A,FALSE,"R";"BOP_ANALY",#N/A,FALSE,"U"}</definedName>
    <definedName name="wrn.MDABOP." localSheetId="11" hidden="1">{"BOP_TAB",#N/A,FALSE,"N";"MIDTERM_TAB",#N/A,FALSE,"O";"FUND_CRED",#N/A,FALSE,"P";"DEBT_TAB1",#N/A,FALSE,"Q";"DEBT_TAB2",#N/A,FALSE,"Q";"FORFIN_TAB1",#N/A,FALSE,"R";"FORFIN_TAB2",#N/A,FALSE,"R";"BOP_ANALY",#N/A,FALSE,"U"}</definedName>
    <definedName name="wrn.MDABOP." localSheetId="10" hidden="1">{"BOP_TAB",#N/A,FALSE,"N";"MIDTERM_TAB",#N/A,FALSE,"O";"FUND_CRED",#N/A,FALSE,"P";"DEBT_TAB1",#N/A,FALSE,"Q";"DEBT_TAB2",#N/A,FALSE,"Q";"FORFIN_TAB1",#N/A,FALSE,"R";"FORFIN_TAB2",#N/A,FALSE,"R";"BOP_ANALY",#N/A,FALSE,"U"}</definedName>
    <definedName name="wrn.MDABOP." hidden="1">{"BOP_TAB",#N/A,FALSE,"N";"MIDTERM_TAB",#N/A,FALSE,"O";"FUND_CRED",#N/A,FALSE,"P";"DEBT_TAB1",#N/A,FALSE,"Q";"DEBT_TAB2",#N/A,FALSE,"Q";"FORFIN_TAB1",#N/A,FALSE,"R";"FORFIN_TAB2",#N/A,FALSE,"R";"BOP_ANALY",#N/A,FALSE,"U"}</definedName>
    <definedName name="wrn.MONA." localSheetId="6" hidden="1">{"MONA",#N/A,FALSE,"S"}</definedName>
    <definedName name="wrn.MONA." localSheetId="11" hidden="1">{"MONA",#N/A,FALSE,"S"}</definedName>
    <definedName name="wrn.MONA." localSheetId="10" hidden="1">{"MONA",#N/A,FALSE,"S"}</definedName>
    <definedName name="wrn.MONA." hidden="1">{"MONA",#N/A,FALSE,"S"}</definedName>
    <definedName name="wrn.Output._.tables." localSheetId="6" hidden="1">{#N/A,#N/A,FALSE,"I";#N/A,#N/A,FALSE,"J";#N/A,#N/A,FALSE,"K";#N/A,#N/A,FALSE,"L";#N/A,#N/A,FALSE,"M";#N/A,#N/A,FALSE,"N";#N/A,#N/A,FALSE,"O"}</definedName>
    <definedName name="wrn.Output._.tables." localSheetId="11" hidden="1">{#N/A,#N/A,FALSE,"I";#N/A,#N/A,FALSE,"J";#N/A,#N/A,FALSE,"K";#N/A,#N/A,FALSE,"L";#N/A,#N/A,FALSE,"M";#N/A,#N/A,FALSE,"N";#N/A,#N/A,FALSE,"O"}</definedName>
    <definedName name="wrn.Output._.tables." localSheetId="10" hidden="1">{#N/A,#N/A,FALSE,"I";#N/A,#N/A,FALSE,"J";#N/A,#N/A,FALSE,"K";#N/A,#N/A,FALSE,"L";#N/A,#N/A,FALSE,"M";#N/A,#N/A,FALSE,"N";#N/A,#N/A,FALSE,"O"}</definedName>
    <definedName name="wrn.Output._.tables." hidden="1">{#N/A,#N/A,FALSE,"I";#N/A,#N/A,FALSE,"J";#N/A,#N/A,FALSE,"K";#N/A,#N/A,FALSE,"L";#N/A,#N/A,FALSE,"M";#N/A,#N/A,FALSE,"N";#N/A,#N/A,FALSE,"O"}</definedName>
    <definedName name="wrn.RED97MON." localSheetId="6" hidden="1">{"CBA",#N/A,FALSE,"TAB4";"MS",#N/A,FALSE,"TAB5";"BANKLOANS",#N/A,FALSE,"TAB21APP ";"INTEREST",#N/A,FALSE,"TAB22APP"}</definedName>
    <definedName name="wrn.RED97MON." localSheetId="11" hidden="1">{"CBA",#N/A,FALSE,"TAB4";"MS",#N/A,FALSE,"TAB5";"BANKLOANS",#N/A,FALSE,"TAB21APP ";"INTEREST",#N/A,FALSE,"TAB22APP"}</definedName>
    <definedName name="wrn.RED97MON." localSheetId="10" hidden="1">{"CBA",#N/A,FALSE,"TAB4";"MS",#N/A,FALSE,"TAB5";"BANKLOANS",#N/A,FALSE,"TAB21APP ";"INTEREST",#N/A,FALSE,"TAB22APP"}</definedName>
    <definedName name="wrn.RED97MON." hidden="1">{"CBA",#N/A,FALSE,"TAB4";"MS",#N/A,FALSE,"TAB5";"BANKLOANS",#N/A,FALSE,"TAB21APP ";"INTEREST",#N/A,FALSE,"TAB22APP"}</definedName>
    <definedName name="wrn.table1." localSheetId="6" hidden="1">{#N/A,#N/A,FALSE,"CGBR95C"}</definedName>
    <definedName name="wrn.table1." localSheetId="11" hidden="1">{#N/A,#N/A,FALSE,"CGBR95C"}</definedName>
    <definedName name="wrn.table1." localSheetId="10" hidden="1">{#N/A,#N/A,FALSE,"CGBR95C"}</definedName>
    <definedName name="wrn.table1." hidden="1">{#N/A,#N/A,FALSE,"CGBR95C"}</definedName>
    <definedName name="wrn.table2." localSheetId="6" hidden="1">{#N/A,#N/A,FALSE,"CGBR95C"}</definedName>
    <definedName name="wrn.table2." localSheetId="11" hidden="1">{#N/A,#N/A,FALSE,"CGBR95C"}</definedName>
    <definedName name="wrn.table2." localSheetId="10" hidden="1">{#N/A,#N/A,FALSE,"CGBR95C"}</definedName>
    <definedName name="wrn.table2." hidden="1">{#N/A,#N/A,FALSE,"CGBR95C"}</definedName>
    <definedName name="wrn.tablea." localSheetId="6" hidden="1">{#N/A,#N/A,FALSE,"CGBR95C"}</definedName>
    <definedName name="wrn.tablea." localSheetId="11" hidden="1">{#N/A,#N/A,FALSE,"CGBR95C"}</definedName>
    <definedName name="wrn.tablea." localSheetId="10" hidden="1">{#N/A,#N/A,FALSE,"CGBR95C"}</definedName>
    <definedName name="wrn.tablea." hidden="1">{#N/A,#N/A,FALSE,"CGBR95C"}</definedName>
    <definedName name="wrn.tableb." localSheetId="6" hidden="1">{#N/A,#N/A,FALSE,"CGBR95C"}</definedName>
    <definedName name="wrn.tableb." localSheetId="11" hidden="1">{#N/A,#N/A,FALSE,"CGBR95C"}</definedName>
    <definedName name="wrn.tableb." localSheetId="10" hidden="1">{#N/A,#N/A,FALSE,"CGBR95C"}</definedName>
    <definedName name="wrn.tableb." hidden="1">{#N/A,#N/A,FALSE,"CGBR95C"}</definedName>
    <definedName name="wrn.tableq." localSheetId="6" hidden="1">{#N/A,#N/A,FALSE,"CGBR95C"}</definedName>
    <definedName name="wrn.tableq." localSheetId="11" hidden="1">{#N/A,#N/A,FALSE,"CGBR95C"}</definedName>
    <definedName name="wrn.tableq." localSheetId="10" hidden="1">{#N/A,#N/A,FALSE,"CGBR95C"}</definedName>
    <definedName name="wrn.tableq." hidden="1">{#N/A,#N/A,FALSE,"CGBR95C"}</definedName>
    <definedName name="wrn.TMCOMP." localSheetId="6" hidden="1">{#N/A,#N/A,FALSE,"TMCOMP96";#N/A,#N/A,FALSE,"MAT96";#N/A,#N/A,FALSE,"FANDA96";#N/A,#N/A,FALSE,"INTRAN96";#N/A,#N/A,FALSE,"NAA9697";#N/A,#N/A,FALSE,"ECWEBB";#N/A,#N/A,FALSE,"MFT96";#N/A,#N/A,FALSE,"CTrecon"}</definedName>
    <definedName name="wrn.TMCOMP." localSheetId="11" hidden="1">{#N/A,#N/A,FALSE,"TMCOMP96";#N/A,#N/A,FALSE,"MAT96";#N/A,#N/A,FALSE,"FANDA96";#N/A,#N/A,FALSE,"INTRAN96";#N/A,#N/A,FALSE,"NAA9697";#N/A,#N/A,FALSE,"ECWEBB";#N/A,#N/A,FALSE,"MFT96";#N/A,#N/A,FALSE,"CTrecon"}</definedName>
    <definedName name="wrn.TMCOMP." localSheetId="10" hidden="1">{#N/A,#N/A,FALSE,"TMCOMP96";#N/A,#N/A,FALSE,"MAT96";#N/A,#N/A,FALSE,"FANDA96";#N/A,#N/A,FALSE,"INTRAN96";#N/A,#N/A,FALSE,"NAA9697";#N/A,#N/A,FALSE,"ECWEBB";#N/A,#N/A,FALSE,"MFT96";#N/A,#N/A,FALSE,"CTrecon"}</definedName>
    <definedName name="wrn.TMCOMP." hidden="1">{#N/A,#N/A,FALSE,"TMCOMP96";#N/A,#N/A,FALSE,"MAT96";#N/A,#N/A,FALSE,"FANDA96";#N/A,#N/A,FALSE,"INTRAN96";#N/A,#N/A,FALSE,"NAA9697";#N/A,#N/A,FALSE,"ECWEBB";#N/A,#N/A,FALSE,"MFT96";#N/A,#N/A,FALSE,"CTrecon"}</definedName>
    <definedName name="wrn.WEO." localSheetId="6" hidden="1">{"WEO",#N/A,FALSE,"T"}</definedName>
    <definedName name="wrn.WEO." localSheetId="11" hidden="1">{"WEO",#N/A,FALSE,"T"}</definedName>
    <definedName name="wrn.WEO." localSheetId="10" hidden="1">{"WEO",#N/A,FALSE,"T"}</definedName>
    <definedName name="wrn.WEO." hidden="1">{"WEO",#N/A,FALSE,"T"}</definedName>
    <definedName name="yyy" localSheetId="6" hidden="1">{"DEPOSITS",#N/A,FALSE,"COMML_MON";"LOANS",#N/A,FALSE,"COMML_MON"}</definedName>
    <definedName name="yyy" localSheetId="11" hidden="1">{"DEPOSITS",#N/A,FALSE,"COMML_MON";"LOANS",#N/A,FALSE,"COMML_MON"}</definedName>
    <definedName name="yyy" localSheetId="10" hidden="1">{"DEPOSITS",#N/A,FALSE,"COMML_MON";"LOANS",#N/A,FALSE,"COMML_MON"}</definedName>
    <definedName name="yyy" hidden="1">{"DEPOSITS",#N/A,FALSE,"COMML_MON";"LOANS",#N/A,FALSE,"COMML_MON"}</definedName>
    <definedName name="Z_041FA3A7_30CF_11D1_A8EA_00A02466B35E_.wvu.Cols" hidden="1">[33]Rev!$B$1:$B$65536,[33]Rev!$C$1:$D$65536,[33]Rev!$AB$1:$AB$65536,[33]Rev!$L$1:$Q$65536</definedName>
    <definedName name="Z_041FA3A7_30CF_11D1_A8EA_00A02466B35E_.wvu.Rows" hidden="1">[33]Rev!$A$23:$IV$26,[33]Rev!$A$37:$IV$38</definedName>
    <definedName name="Z_112B8339_2081_11D2_BFD2_00A02466506E_.wvu.PrintTitles" hidden="1">[41]SUMMARY!$B$1:$D$65536,[41]SUMMARY!$A$3:$IV$5</definedName>
    <definedName name="Z_112B833B_2081_11D2_BFD2_00A02466506E_.wvu.PrintTitles" hidden="1">[41]SUMMARY!$B$1:$D$65536,[41]SUMMARY!$A$3:$IV$5</definedName>
    <definedName name="Z_1A8C061B_2301_11D3_BFD1_000039E37209_.wvu.Cols" hidden="1">'[42]IDA-tab7'!$K$1:$T$65536,'[42]IDA-tab7'!$V$1:$AE$65536,'[42]IDA-tab7'!$AG$1:$AP$65536</definedName>
    <definedName name="Z_1A8C061B_2301_11D3_BFD1_000039E37209_.wvu.Rows" hidden="1">'[42]IDA-tab7'!$A$10:$IV$11,'[42]IDA-tab7'!$A$14:$IV$14,'[42]IDA-tab7'!$A$18:$IV$18</definedName>
    <definedName name="Z_1A8C061C_2301_11D3_BFD1_000039E37209_.wvu.Cols" hidden="1">'[42]IDA-tab7'!$K$1:$T$65536,'[42]IDA-tab7'!$V$1:$AE$65536,'[42]IDA-tab7'!$AG$1:$AP$65536</definedName>
    <definedName name="Z_1A8C061C_2301_11D3_BFD1_000039E37209_.wvu.Rows" hidden="1">'[42]IDA-tab7'!$A$10:$IV$11,'[42]IDA-tab7'!$A$14:$IV$14,'[42]IDA-tab7'!$A$18:$IV$18</definedName>
    <definedName name="Z_1A8C061E_2301_11D3_BFD1_000039E37209_.wvu.Cols" hidden="1">'[42]IDA-tab7'!$K$1:$T$65536,'[42]IDA-tab7'!$V$1:$AE$65536,'[42]IDA-tab7'!$AG$1:$AP$65536</definedName>
    <definedName name="Z_1A8C061E_2301_11D3_BFD1_000039E37209_.wvu.Rows" hidden="1">'[42]IDA-tab7'!$A$10:$IV$11,'[42]IDA-tab7'!$A$14:$IV$14,'[42]IDA-tab7'!$A$18:$IV$18</definedName>
    <definedName name="Z_1A8C061F_2301_11D3_BFD1_000039E37209_.wvu.Cols" hidden="1">'[42]IDA-tab7'!$K$1:$T$65536,'[42]IDA-tab7'!$V$1:$AE$65536,'[42]IDA-tab7'!$AG$1:$AP$65536</definedName>
    <definedName name="Z_1A8C061F_2301_11D3_BFD1_000039E37209_.wvu.Rows" hidden="1">'[42]IDA-tab7'!$A$10:$IV$11,'[42]IDA-tab7'!$A$14:$IV$14,'[42]IDA-tab7'!$A$18:$IV$18</definedName>
    <definedName name="Z_65976840_70A2_11D2_BFD1_C1F7123CE332_.wvu.PrintTitles" hidden="1">[41]SUMMARY!$B$1:$D$65536,[41]SUMMARY!$A$3:$IV$5</definedName>
    <definedName name="Z_B424DD41_AAD0_11D2_BFD1_00A02466506E_.wvu.PrintTitles" hidden="1">[41]SUMMARY!$B$1:$D$65536,[41]SUMMARY!$A$3:$IV$5</definedName>
    <definedName name="Z_BC2BFA12_1C91_11D2_BFD2_00A02466506E_.wvu.PrintTitles" hidden="1">[41]SUMMARY!$B$1:$D$65536,[41]SUMMARY!$A$3:$IV$5</definedName>
    <definedName name="Z_E6B74681_BCE1_11D2_BFD1_00A02466506E_.wvu.PrintTitles" hidden="1">[41]SUMMARY!$B$1:$D$65536,[41]SUMMARY!$A$3:$IV$5</definedName>
    <definedName name="zzz" localSheetId="6" hidden="1">{"TBILLS_ALL",#N/A,FALSE,"FITB_all"}</definedName>
    <definedName name="zzz" localSheetId="11" hidden="1">{"TBILLS_ALL",#N/A,FALSE,"FITB_all"}</definedName>
    <definedName name="zzz" localSheetId="10" hidden="1">{"TBILLS_ALL",#N/A,FALSE,"FITB_all"}</definedName>
    <definedName name="zzz" hidden="1">{"TBILLS_ALL",#N/A,FALSE,"FITB_all"}</definedName>
    <definedName name="а" localSheetId="2">[19]!Eeno1</definedName>
    <definedName name="а">[19]!Eeno1</definedName>
    <definedName name="аене" localSheetId="6" hidden="1">{"DEPOSITS",#N/A,FALSE,"COMML_MON";"LOANS",#N/A,FALSE,"COMML_MON"}</definedName>
    <definedName name="аене" localSheetId="11" hidden="1">{"DEPOSITS",#N/A,FALSE,"COMML_MON";"LOANS",#N/A,FALSE,"COMML_MON"}</definedName>
    <definedName name="аене" localSheetId="10" hidden="1">{"DEPOSITS",#N/A,FALSE,"COMML_MON";"LOANS",#N/A,FALSE,"COMML_MON"}</definedName>
    <definedName name="аене" hidden="1">{"DEPOSITS",#N/A,FALSE,"COMML_MON";"LOANS",#N/A,FALSE,"COMML_MON"}</definedName>
    <definedName name="Актюбинск" localSheetId="6" hidden="1">{"'стр.106'!$A$1:$H$27"}</definedName>
    <definedName name="Актюбинск" localSheetId="11" hidden="1">{"'стр.106'!$A$1:$H$27"}</definedName>
    <definedName name="Актюбинск" localSheetId="10" hidden="1">{"'стр.106'!$A$1:$H$27"}</definedName>
    <definedName name="Актюбинск" hidden="1">{"'стр.106'!$A$1:$H$27"}</definedName>
    <definedName name="алматы" localSheetId="6" hidden="1">#REF!</definedName>
    <definedName name="алматы" localSheetId="2" hidden="1">#REF!</definedName>
    <definedName name="алматы" localSheetId="11" hidden="1">#REF!</definedName>
    <definedName name="алматы" localSheetId="10" hidden="1">#REF!</definedName>
    <definedName name="алматы" hidden="1">#REF!</definedName>
    <definedName name="аршгб" localSheetId="6" hidden="1">{"'стр.106'!$A$1:$H$27"}</definedName>
    <definedName name="аршгб" localSheetId="11" hidden="1">{"'стр.106'!$A$1:$H$27"}</definedName>
    <definedName name="аршгб" localSheetId="10" hidden="1">{"'стр.106'!$A$1:$H$27"}</definedName>
    <definedName name="аршгб" hidden="1">{"'стр.106'!$A$1:$H$27"}</definedName>
    <definedName name="Атырау" localSheetId="6" hidden="1">{"'стр.106'!$A$1:$H$27"}</definedName>
    <definedName name="Атырау" localSheetId="11" hidden="1">{"'стр.106'!$A$1:$H$27"}</definedName>
    <definedName name="Атырау" localSheetId="10" hidden="1">{"'стр.106'!$A$1:$H$27"}</definedName>
    <definedName name="Атырау" hidden="1">{"'стр.106'!$A$1:$H$27"}</definedName>
    <definedName name="Б" localSheetId="2">[19]!Лист1</definedName>
    <definedName name="Б">[19]!Лист1</definedName>
    <definedName name="баз" localSheetId="2">[19]!Лист1</definedName>
    <definedName name="баз">[19]!Лист1</definedName>
    <definedName name="База" localSheetId="2">[19]!Лист1</definedName>
    <definedName name="База">[19]!Лист1</definedName>
    <definedName name="_xlnm.Database" localSheetId="6">#REF!</definedName>
    <definedName name="_xlnm.Database" localSheetId="2">#REF!</definedName>
    <definedName name="_xlnm.Database" localSheetId="11">#REF!</definedName>
    <definedName name="_xlnm.Database" localSheetId="10">#REF!</definedName>
    <definedName name="_xlnm.Database">#REF!</definedName>
    <definedName name="бюджет" localSheetId="2">[19]!Eeno1</definedName>
    <definedName name="бюджет">[19]!Eeno1</definedName>
    <definedName name="бюджет1" localSheetId="2">[19]!Лист1</definedName>
    <definedName name="бюджет1">[19]!Лист1</definedName>
    <definedName name="вап" localSheetId="6" hidden="1">#REF!</definedName>
    <definedName name="вап" localSheetId="2" hidden="1">#REF!</definedName>
    <definedName name="вап" localSheetId="11" hidden="1">#REF!</definedName>
    <definedName name="вап" localSheetId="10" hidden="1">#REF!</definedName>
    <definedName name="вап" hidden="1">#REF!</definedName>
    <definedName name="ВКРВАР" localSheetId="2">#REF!</definedName>
    <definedName name="ВКРВАР">#REF!</definedName>
    <definedName name="гео98" localSheetId="2">[19]!Лист1</definedName>
    <definedName name="гео98">[19]!Лист1</definedName>
    <definedName name="Д" localSheetId="2">[19]!Лист1</definedName>
    <definedName name="Д">[19]!Лист1</definedName>
    <definedName name="ДоляВДС15">'[35]МОБ-15 Тип I'!$E$30:$S$30</definedName>
    <definedName name="ДоляКС">'[35]МОБ-15 Тип I'!$T$135:$T$149</definedName>
    <definedName name="еРЕР" localSheetId="6">#REF!</definedName>
    <definedName name="еРЕР" localSheetId="2">#REF!</definedName>
    <definedName name="еРЕР" localSheetId="11">#REF!</definedName>
    <definedName name="еРЕР" localSheetId="10">#REF!</definedName>
    <definedName name="еРЕР">#REF!</definedName>
    <definedName name="занят" localSheetId="2">[19]!Лист1</definedName>
    <definedName name="занят">[19]!Лист1</definedName>
    <definedName name="К14" localSheetId="6">#REF!</definedName>
    <definedName name="К14" localSheetId="2">#REF!</definedName>
    <definedName name="К14" localSheetId="11">#REF!</definedName>
    <definedName name="К14" localSheetId="10">#REF!</definedName>
    <definedName name="К14">#REF!</definedName>
    <definedName name="кар" localSheetId="2" hidden="1">#REF!</definedName>
    <definedName name="кар" hidden="1">#REF!</definedName>
    <definedName name="кег" localSheetId="2" hidden="1">#REF!</definedName>
    <definedName name="кег" hidden="1">#REF!</definedName>
    <definedName name="консенсунс_ПРОГНОЗ" localSheetId="2" hidden="1">#REF!</definedName>
    <definedName name="консенсунс_ПРОГНОЗ" hidden="1">#REF!</definedName>
    <definedName name="мадина" localSheetId="2" hidden="1">#REF!</definedName>
    <definedName name="мадина" hidden="1">#REF!</definedName>
    <definedName name="Мультипликатор_труда_15">'[35]Эффект занятости МОБ-15 Тип I'!$E$25:$S$25</definedName>
    <definedName name="назик" localSheetId="6" hidden="1">#REF!</definedName>
    <definedName name="назик" localSheetId="2" hidden="1">#REF!</definedName>
    <definedName name="назик" localSheetId="11" hidden="1">#REF!</definedName>
    <definedName name="назик" localSheetId="10" hidden="1">#REF!</definedName>
    <definedName name="назик" hidden="1">#REF!</definedName>
    <definedName name="НДС" localSheetId="2" hidden="1">#REF!</definedName>
    <definedName name="НДС" hidden="1">#REF!</definedName>
    <definedName name="орпшыура" localSheetId="6" hidden="1">{"'стр.106'!$A$1:$H$27"}</definedName>
    <definedName name="орпшыура" localSheetId="11" hidden="1">{"'стр.106'!$A$1:$H$27"}</definedName>
    <definedName name="орпшыура" localSheetId="10" hidden="1">{"'стр.106'!$A$1:$H$27"}</definedName>
    <definedName name="орпшыура" hidden="1">{"'стр.106'!$A$1:$H$27"}</definedName>
    <definedName name="пр" localSheetId="6" hidden="1">{"'стр.106'!$A$1:$H$27"}</definedName>
    <definedName name="пр" localSheetId="11" hidden="1">{"'стр.106'!$A$1:$H$27"}</definedName>
    <definedName name="пр" localSheetId="10" hidden="1">{"'стр.106'!$A$1:$H$27"}</definedName>
    <definedName name="пр" hidden="1">{"'стр.106'!$A$1:$H$27"}</definedName>
    <definedName name="пренен" localSheetId="6" hidden="1">{"'стр.106'!$A$1:$H$27"}</definedName>
    <definedName name="пренен" localSheetId="11" hidden="1">{"'стр.106'!$A$1:$H$27"}</definedName>
    <definedName name="пренен" localSheetId="10" hidden="1">{"'стр.106'!$A$1:$H$27"}</definedName>
    <definedName name="пренен" hidden="1">{"'стр.106'!$A$1:$H$27"}</definedName>
    <definedName name="Прогноз_ERI" localSheetId="6" hidden="1">#REF!</definedName>
    <definedName name="Прогноз_ERI" localSheetId="2" hidden="1">#REF!</definedName>
    <definedName name="Прогноз_ERI" localSheetId="11" hidden="1">#REF!</definedName>
    <definedName name="Прогноз_ERI" localSheetId="10" hidden="1">#REF!</definedName>
    <definedName name="Прогноз_ERI" hidden="1">#REF!</definedName>
    <definedName name="прпрр" localSheetId="6" hidden="1">{"'стр.106'!$A$1:$H$27"}</definedName>
    <definedName name="прпрр" localSheetId="11" hidden="1">{"'стр.106'!$A$1:$H$27"}</definedName>
    <definedName name="прпрр" localSheetId="10" hidden="1">{"'стр.106'!$A$1:$H$27"}</definedName>
    <definedName name="прпрр" hidden="1">{"'стр.106'!$A$1:$H$27"}</definedName>
    <definedName name="ПФ" localSheetId="2">[19]!Eeno1</definedName>
    <definedName name="ПФ">[19]!Eeno1</definedName>
    <definedName name="рол" localSheetId="6" hidden="1">#REF!</definedName>
    <definedName name="рол" localSheetId="2" hidden="1">#REF!</definedName>
    <definedName name="рол" localSheetId="11" hidden="1">#REF!</definedName>
    <definedName name="рол" localSheetId="10" hidden="1">#REF!</definedName>
    <definedName name="рол" hidden="1">#REF!</definedName>
    <definedName name="роро" localSheetId="6" hidden="1">{"'стр.106'!$A$1:$H$27"}</definedName>
    <definedName name="роро" localSheetId="11" hidden="1">{"'стр.106'!$A$1:$H$27"}</definedName>
    <definedName name="роро" localSheetId="10" hidden="1">{"'стр.106'!$A$1:$H$27"}</definedName>
    <definedName name="роро" hidden="1">{"'стр.106'!$A$1:$H$27"}</definedName>
    <definedName name="роррпп" localSheetId="6" hidden="1">{"'стр.106'!$A$1:$H$27"}</definedName>
    <definedName name="роррпп" localSheetId="11" hidden="1">{"'стр.106'!$A$1:$H$27"}</definedName>
    <definedName name="роррпп" localSheetId="10" hidden="1">{"'стр.106'!$A$1:$H$27"}</definedName>
    <definedName name="роррпп" hidden="1">{"'стр.106'!$A$1:$H$27"}</definedName>
    <definedName name="рпр" localSheetId="6" hidden="1">{"'стр.106'!$A$1:$H$27"}</definedName>
    <definedName name="рпр" localSheetId="11" hidden="1">{"'стр.106'!$A$1:$H$27"}</definedName>
    <definedName name="рпр" localSheetId="10" hidden="1">{"'стр.106'!$A$1:$H$27"}</definedName>
    <definedName name="рпр" hidden="1">{"'стр.106'!$A$1:$H$27"}</definedName>
    <definedName name="сравн2" localSheetId="6" hidden="1">{"'стр.106'!$A$1:$H$27"}</definedName>
    <definedName name="сравн2" localSheetId="11" hidden="1">{"'стр.106'!$A$1:$H$27"}</definedName>
    <definedName name="сравн2" localSheetId="10" hidden="1">{"'стр.106'!$A$1:$H$27"}</definedName>
    <definedName name="сравн2" hidden="1">{"'стр.106'!$A$1:$H$27"}</definedName>
    <definedName name="ссс" localSheetId="2">[19]!Ëèñò1</definedName>
    <definedName name="ссс">[19]!Ëèñò1</definedName>
    <definedName name="таб2" localSheetId="6">#REF!</definedName>
    <definedName name="таб2" localSheetId="2">#REF!</definedName>
    <definedName name="таб2" localSheetId="11">#REF!</definedName>
    <definedName name="таб2" localSheetId="10">#REF!</definedName>
    <definedName name="таб2">#REF!</definedName>
    <definedName name="Таблица_1" localSheetId="2">#REF!</definedName>
    <definedName name="Таблица_1">#REF!</definedName>
    <definedName name="ТПиН" localSheetId="6" hidden="1">{"'стр.106'!$A$1:$H$27"}</definedName>
    <definedName name="ТПиН" localSheetId="11" hidden="1">{"'стр.106'!$A$1:$H$27"}</definedName>
    <definedName name="ТПиН" localSheetId="10" hidden="1">{"'стр.106'!$A$1:$H$27"}</definedName>
    <definedName name="ТПиН" hidden="1">{"'стр.106'!$A$1:$H$27"}</definedName>
    <definedName name="уапа" localSheetId="6" hidden="1">{#N/A,#N/A,FALSE,"I";#N/A,#N/A,FALSE,"J";#N/A,#N/A,FALSE,"K";#N/A,#N/A,FALSE,"L";#N/A,#N/A,FALSE,"M";#N/A,#N/A,FALSE,"N";#N/A,#N/A,FALSE,"O"}</definedName>
    <definedName name="уапа" localSheetId="11" hidden="1">{#N/A,#N/A,FALSE,"I";#N/A,#N/A,FALSE,"J";#N/A,#N/A,FALSE,"K";#N/A,#N/A,FALSE,"L";#N/A,#N/A,FALSE,"M";#N/A,#N/A,FALSE,"N";#N/A,#N/A,FALSE,"O"}</definedName>
    <definedName name="уапа" localSheetId="10" hidden="1">{#N/A,#N/A,FALSE,"I";#N/A,#N/A,FALSE,"J";#N/A,#N/A,FALSE,"K";#N/A,#N/A,FALSE,"L";#N/A,#N/A,FALSE,"M";#N/A,#N/A,FALSE,"N";#N/A,#N/A,FALSE,"O"}</definedName>
    <definedName name="уапа" hidden="1">{#N/A,#N/A,FALSE,"I";#N/A,#N/A,FALSE,"J";#N/A,#N/A,FALSE,"K";#N/A,#N/A,FALSE,"L";#N/A,#N/A,FALSE,"M";#N/A,#N/A,FALSE,"N";#N/A,#N/A,FALSE,"O"}</definedName>
    <definedName name="увап" localSheetId="6" hidden="1">#REF!</definedName>
    <definedName name="увап" localSheetId="2" hidden="1">#REF!</definedName>
    <definedName name="увап" localSheetId="11" hidden="1">#REF!</definedName>
    <definedName name="увап" localSheetId="10" hidden="1">#REF!</definedName>
    <definedName name="увап" hidden="1">#REF!</definedName>
    <definedName name="уке" localSheetId="2">#REF!</definedName>
    <definedName name="уке">#REF!</definedName>
    <definedName name="умбетова" localSheetId="2" hidden="1">#REF!</definedName>
    <definedName name="умбетова" hidden="1">#REF!</definedName>
    <definedName name="ф10" localSheetId="2">#REF!</definedName>
    <definedName name="ф10">#REF!</definedName>
    <definedName name="ф757" localSheetId="2">#REF!</definedName>
    <definedName name="ф757">#REF!</definedName>
    <definedName name="ф860" localSheetId="2">#REF!</definedName>
    <definedName name="ф860">#REF!</definedName>
    <definedName name="фффф" localSheetId="2">[19]!Eeno1</definedName>
    <definedName name="фффф">[19]!Eeno1</definedName>
    <definedName name="фыв" localSheetId="6">#REF!</definedName>
    <definedName name="фыв" localSheetId="2">#REF!</definedName>
    <definedName name="фыв" localSheetId="11">#REF!</definedName>
    <definedName name="фыв" localSheetId="10">#REF!</definedName>
    <definedName name="фыв">#REF!</definedName>
    <definedName name="фывафы" localSheetId="6" hidden="1">{"'стр.106'!$A$1:$H$27"}</definedName>
    <definedName name="фывафы" localSheetId="11" hidden="1">{"'стр.106'!$A$1:$H$27"}</definedName>
    <definedName name="фывафы" localSheetId="10" hidden="1">{"'стр.106'!$A$1:$H$27"}</definedName>
    <definedName name="фывафы" hidden="1">{"'стр.106'!$A$1:$H$27"}</definedName>
    <definedName name="чан" localSheetId="6" hidden="1">{"'стр.127'!$A$1:$O$35"}</definedName>
    <definedName name="чан" localSheetId="11" hidden="1">{"'стр.127'!$A$1:$O$35"}</definedName>
    <definedName name="чан" localSheetId="10" hidden="1">{"'стр.127'!$A$1:$O$35"}</definedName>
    <definedName name="чан" hidden="1">{"'стр.127'!$A$1:$O$35"}</definedName>
    <definedName name="ш" localSheetId="6" hidden="1">{"'стр.106'!$A$1:$H$27"}</definedName>
    <definedName name="ш" localSheetId="11" hidden="1">{"'стр.106'!$A$1:$H$27"}</definedName>
    <definedName name="ш" localSheetId="10" hidden="1">{"'стр.106'!$A$1:$H$27"}</definedName>
    <definedName name="ш" hidden="1">{"'стр.106'!$A$1:$H$27"}</definedName>
    <definedName name="ы" localSheetId="6" hidden="1">{"BOP_TAB",#N/A,FALSE,"N";"MIDTERM_TAB",#N/A,FALSE,"O";"FUND_CRED",#N/A,FALSE,"P";"DEBT_TAB1",#N/A,FALSE,"Q";"DEBT_TAB2",#N/A,FALSE,"Q";"FORFIN_TAB1",#N/A,FALSE,"R";"FORFIN_TAB2",#N/A,FALSE,"R";"BOP_ANALY",#N/A,FALSE,"U"}</definedName>
    <definedName name="ы" localSheetId="11" hidden="1">{"BOP_TAB",#N/A,FALSE,"N";"MIDTERM_TAB",#N/A,FALSE,"O";"FUND_CRED",#N/A,FALSE,"P";"DEBT_TAB1",#N/A,FALSE,"Q";"DEBT_TAB2",#N/A,FALSE,"Q";"FORFIN_TAB1",#N/A,FALSE,"R";"FORFIN_TAB2",#N/A,FALSE,"R";"BOP_ANALY",#N/A,FALSE,"U"}</definedName>
    <definedName name="ы" localSheetId="10" hidden="1">{"BOP_TAB",#N/A,FALSE,"N";"MIDTERM_TAB",#N/A,FALSE,"O";"FUND_CRED",#N/A,FALSE,"P";"DEBT_TAB1",#N/A,FALSE,"Q";"DEBT_TAB2",#N/A,FALSE,"Q";"FORFIN_TAB1",#N/A,FALSE,"R";"FORFIN_TAB2",#N/A,FALSE,"R";"BOP_ANALY",#N/A,FALSE,"U"}</definedName>
    <definedName name="ы" hidden="1">{"BOP_TAB",#N/A,FALSE,"N";"MIDTERM_TAB",#N/A,FALSE,"O";"FUND_CRED",#N/A,FALSE,"P";"DEBT_TAB1",#N/A,FALSE,"Q";"DEBT_TAB2",#N/A,FALSE,"Q";"FORFIN_TAB1",#N/A,FALSE,"R";"FORFIN_TAB2",#N/A,FALSE,"R";"BOP_ANALY",#N/A,FALSE,"U"}</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0" i="24" l="1"/>
  <c r="AJ10" i="24"/>
  <c r="AI10" i="24"/>
  <c r="AH10" i="24"/>
  <c r="AG10"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I2" i="24"/>
  <c r="AH2" i="24"/>
  <c r="AG2" i="24"/>
  <c r="AF2" i="24"/>
  <c r="AE2" i="24"/>
  <c r="AD2" i="24"/>
  <c r="AC2" i="24"/>
  <c r="AB2" i="24"/>
  <c r="AA2" i="24"/>
  <c r="Z2" i="24"/>
  <c r="Y2" i="24"/>
  <c r="X2" i="24"/>
  <c r="W2" i="24"/>
  <c r="V2" i="24"/>
  <c r="U2" i="24"/>
  <c r="T2" i="24"/>
  <c r="S2" i="24"/>
  <c r="R2" i="24"/>
  <c r="Q2" i="24"/>
  <c r="Q13" i="24" s="1"/>
  <c r="P2" i="24"/>
  <c r="P13" i="24" s="1"/>
  <c r="O2" i="24"/>
  <c r="N2" i="24"/>
  <c r="M2" i="24"/>
  <c r="M13" i="24" s="1"/>
  <c r="L2" i="24"/>
  <c r="L13" i="24" s="1"/>
  <c r="K2" i="24"/>
  <c r="J2" i="24"/>
  <c r="I2" i="24"/>
  <c r="H2" i="24"/>
  <c r="G2" i="24"/>
  <c r="F2" i="24"/>
  <c r="E2" i="24"/>
  <c r="D2" i="24"/>
  <c r="C2" i="24"/>
  <c r="B2" i="24"/>
  <c r="N13" i="24" l="1"/>
  <c r="O13" i="24"/>
  <c r="B91" i="22"/>
  <c r="B89" i="22"/>
  <c r="CE85" i="22"/>
  <c r="CD85" i="22"/>
  <c r="CC85" i="22"/>
  <c r="CB85" i="22"/>
  <c r="CA85" i="22"/>
  <c r="BZ85" i="22"/>
  <c r="BR85" i="22"/>
  <c r="BQ85" i="22"/>
  <c r="BP85" i="22"/>
  <c r="BO85" i="22"/>
  <c r="BN85" i="22"/>
  <c r="BM85" i="22"/>
  <c r="BL85" i="22"/>
  <c r="BK85" i="22"/>
  <c r="BJ85" i="22"/>
  <c r="BI85" i="22"/>
  <c r="BH85" i="22"/>
  <c r="BG85" i="22"/>
  <c r="BF85" i="22"/>
  <c r="BE85" i="22"/>
  <c r="BD85" i="22"/>
  <c r="BC85" i="22"/>
  <c r="BB85" i="22"/>
  <c r="BA85" i="22"/>
  <c r="AZ85" i="22"/>
  <c r="AY85" i="22"/>
  <c r="AX85" i="22"/>
  <c r="AW85" i="22"/>
  <c r="AV85" i="22"/>
  <c r="AU85" i="22"/>
  <c r="AT85" i="22"/>
  <c r="AS85" i="22"/>
  <c r="AR85" i="22"/>
  <c r="AQ85" i="22"/>
  <c r="AP85" i="22"/>
  <c r="AO85" i="22"/>
  <c r="AM85" i="22"/>
  <c r="AL85" i="22"/>
  <c r="AK85" i="22"/>
  <c r="AJ85" i="22"/>
  <c r="AI85" i="22"/>
  <c r="AH85" i="22"/>
  <c r="AG85" i="22"/>
  <c r="AF85" i="22"/>
  <c r="AE85" i="22"/>
  <c r="AD85" i="22"/>
  <c r="AC85" i="22"/>
  <c r="AB85" i="22"/>
  <c r="AA85" i="22"/>
  <c r="Z85" i="22"/>
  <c r="Y85" i="22"/>
  <c r="X85" i="22"/>
  <c r="W85" i="22"/>
  <c r="V85" i="22"/>
  <c r="U85" i="22"/>
  <c r="T85" i="22"/>
  <c r="S85" i="22"/>
  <c r="R85" i="22"/>
  <c r="Q85" i="22"/>
  <c r="P85" i="22"/>
  <c r="O85" i="22"/>
  <c r="N85" i="22"/>
  <c r="M85" i="22"/>
  <c r="L85" i="22"/>
  <c r="K85" i="22"/>
  <c r="J85" i="22"/>
  <c r="I85" i="22"/>
  <c r="H85" i="22"/>
  <c r="G85" i="22"/>
  <c r="F85" i="22"/>
  <c r="E85" i="22"/>
  <c r="D85" i="22"/>
  <c r="C85" i="22"/>
  <c r="A85" i="22"/>
  <c r="BX84" i="22"/>
  <c r="BV84" i="22"/>
  <c r="CG84" i="22" s="1"/>
  <c r="A84" i="22"/>
  <c r="BY83" i="22"/>
  <c r="BX83" i="22"/>
  <c r="BV83" i="22"/>
  <c r="BX82" i="22"/>
  <c r="BW82" i="22"/>
  <c r="BV82" i="22"/>
  <c r="BU82" i="22"/>
  <c r="A82" i="22"/>
  <c r="CG81" i="22"/>
  <c r="CG80" i="22"/>
  <c r="CH80" i="22" s="1"/>
  <c r="A80" i="22"/>
  <c r="CG79" i="22"/>
  <c r="CA86" i="22" s="1"/>
  <c r="A79" i="22"/>
  <c r="CG78" i="22"/>
  <c r="CH78" i="22" s="1"/>
  <c r="A78" i="22"/>
  <c r="BX77" i="22"/>
  <c r="BW77" i="22"/>
  <c r="BV77" i="22"/>
  <c r="BU77" i="22"/>
  <c r="CG77" i="22" s="1"/>
  <c r="A77" i="22"/>
  <c r="CF76" i="22"/>
  <c r="BY76" i="22"/>
  <c r="BT76" i="22"/>
  <c r="BS76" i="22"/>
  <c r="CF75" i="22"/>
  <c r="BY75" i="22"/>
  <c r="BT75" i="22"/>
  <c r="CG75" i="22" s="1"/>
  <c r="CF74" i="22"/>
  <c r="BY74" i="22"/>
  <c r="BT74" i="22"/>
  <c r="BS74" i="22"/>
  <c r="BS88" i="22" s="1"/>
  <c r="CI73" i="22"/>
  <c r="CF73" i="22"/>
  <c r="BY73" i="22"/>
  <c r="BY85" i="22" s="1"/>
  <c r="BT73" i="22"/>
  <c r="BT85" i="22" s="1"/>
  <c r="CG72" i="22"/>
  <c r="CH72" i="22" s="1"/>
  <c r="A72" i="22"/>
  <c r="CG71" i="22"/>
  <c r="CH71" i="22" s="1"/>
  <c r="A71" i="22"/>
  <c r="BX70" i="22"/>
  <c r="BW70" i="22"/>
  <c r="BV70" i="22"/>
  <c r="BU70" i="22"/>
  <c r="BX69" i="22"/>
  <c r="BW69" i="22"/>
  <c r="BV69" i="22"/>
  <c r="BU69" i="22"/>
  <c r="BX68" i="22"/>
  <c r="BW68" i="22"/>
  <c r="BV68" i="22"/>
  <c r="BU68" i="22"/>
  <c r="BX67" i="22"/>
  <c r="BW67" i="22"/>
  <c r="BV67" i="22"/>
  <c r="BU67" i="22"/>
  <c r="BX66" i="22"/>
  <c r="BW66" i="22"/>
  <c r="BV66" i="22"/>
  <c r="BU66" i="22"/>
  <c r="BX65" i="22"/>
  <c r="BW65" i="22"/>
  <c r="BV65" i="22"/>
  <c r="BU65" i="22"/>
  <c r="BX64" i="22"/>
  <c r="BW64" i="22"/>
  <c r="BV64" i="22"/>
  <c r="BU64" i="22"/>
  <c r="BX63" i="22"/>
  <c r="BW63" i="22"/>
  <c r="BV63" i="22"/>
  <c r="BU63" i="22"/>
  <c r="BX62" i="22"/>
  <c r="BW62" i="22"/>
  <c r="BV62" i="22"/>
  <c r="BU62" i="22"/>
  <c r="BX61" i="22"/>
  <c r="BW61" i="22"/>
  <c r="BV61" i="22"/>
  <c r="BU61" i="22"/>
  <c r="BX60" i="22"/>
  <c r="BW60" i="22"/>
  <c r="BV60" i="22"/>
  <c r="BU60" i="22"/>
  <c r="BX59" i="22"/>
  <c r="BW59" i="22"/>
  <c r="BV59" i="22"/>
  <c r="BU59" i="22"/>
  <c r="BX58" i="22"/>
  <c r="BW58" i="22"/>
  <c r="BV58" i="22"/>
  <c r="BU58" i="22"/>
  <c r="BX57" i="22"/>
  <c r="BW57" i="22"/>
  <c r="BV57" i="22"/>
  <c r="BU57" i="22"/>
  <c r="BX56" i="22"/>
  <c r="BW56" i="22"/>
  <c r="BV56" i="22"/>
  <c r="BU56" i="22"/>
  <c r="BX55" i="22"/>
  <c r="BW55" i="22"/>
  <c r="BV55" i="22"/>
  <c r="BU55" i="22"/>
  <c r="BX54" i="22"/>
  <c r="BW54" i="22"/>
  <c r="BV54" i="22"/>
  <c r="BU54" i="22"/>
  <c r="BX53" i="22"/>
  <c r="BW53" i="22"/>
  <c r="BV53" i="22"/>
  <c r="BU53" i="22"/>
  <c r="BX52" i="22"/>
  <c r="BW52" i="22"/>
  <c r="BV52" i="22"/>
  <c r="BU52" i="22"/>
  <c r="BX51" i="22"/>
  <c r="BW51" i="22"/>
  <c r="BV51" i="22"/>
  <c r="BU51" i="22"/>
  <c r="BX50" i="22"/>
  <c r="BW50" i="22"/>
  <c r="BV50" i="22"/>
  <c r="BU50" i="22"/>
  <c r="BX49" i="22"/>
  <c r="BW49" i="22"/>
  <c r="BV49" i="22"/>
  <c r="BU49" i="22"/>
  <c r="BX48" i="22"/>
  <c r="BW48" i="22"/>
  <c r="BV48" i="22"/>
  <c r="BU48" i="22"/>
  <c r="BX47" i="22"/>
  <c r="BW47" i="22"/>
  <c r="BV47" i="22"/>
  <c r="BU47" i="22"/>
  <c r="BX46" i="22"/>
  <c r="BW46" i="22"/>
  <c r="BV46" i="22"/>
  <c r="BU46" i="22"/>
  <c r="CG46" i="22" s="1"/>
  <c r="CH46" i="22" s="1"/>
  <c r="BX45" i="22"/>
  <c r="BW45" i="22"/>
  <c r="BV45" i="22"/>
  <c r="BU45" i="22"/>
  <c r="CG45" i="22" s="1"/>
  <c r="CH45" i="22" s="1"/>
  <c r="BX44" i="22"/>
  <c r="BW44" i="22"/>
  <c r="BV44" i="22"/>
  <c r="BU44" i="22"/>
  <c r="CG44" i="22" s="1"/>
  <c r="CH44" i="22" s="1"/>
  <c r="BX43" i="22"/>
  <c r="BW43" i="22"/>
  <c r="BV43" i="22"/>
  <c r="BU43" i="22"/>
  <c r="CG43" i="22" s="1"/>
  <c r="BX42" i="22"/>
  <c r="BW42" i="22"/>
  <c r="BV42" i="22"/>
  <c r="BU42" i="22"/>
  <c r="CG42" i="22" s="1"/>
  <c r="CH42" i="22" s="1"/>
  <c r="BX41" i="22"/>
  <c r="BW41" i="22"/>
  <c r="BV41" i="22"/>
  <c r="BU41" i="22"/>
  <c r="CG41" i="22" s="1"/>
  <c r="CH41" i="22" s="1"/>
  <c r="BX40" i="22"/>
  <c r="BW40" i="22"/>
  <c r="BV40" i="22"/>
  <c r="BU40" i="22"/>
  <c r="CG40" i="22" s="1"/>
  <c r="CH40" i="22" s="1"/>
  <c r="BX39" i="22"/>
  <c r="BW39" i="22"/>
  <c r="BV39" i="22"/>
  <c r="BU39" i="22"/>
  <c r="CG39" i="22" s="1"/>
  <c r="BX38" i="22"/>
  <c r="BW38" i="22"/>
  <c r="BV38" i="22"/>
  <c r="BU38" i="22"/>
  <c r="CG38" i="22" s="1"/>
  <c r="CH38" i="22" s="1"/>
  <c r="BX37" i="22"/>
  <c r="BW37" i="22"/>
  <c r="BV37" i="22"/>
  <c r="BV85" i="22" s="1"/>
  <c r="BU37" i="22"/>
  <c r="A37" i="22"/>
  <c r="CG36" i="22"/>
  <c r="AJ86" i="22" s="1"/>
  <c r="CG35" i="22"/>
  <c r="AI86" i="22" s="1"/>
  <c r="CG34" i="22"/>
  <c r="AH86" i="22" s="1"/>
  <c r="CG33" i="22"/>
  <c r="AG86" i="22" s="1"/>
  <c r="CG32" i="22"/>
  <c r="AF86" i="22" s="1"/>
  <c r="CG31" i="22"/>
  <c r="AE86" i="22" s="1"/>
  <c r="CG30" i="22"/>
  <c r="AD86" i="22" s="1"/>
  <c r="CG29" i="22"/>
  <c r="AC86" i="22" s="1"/>
  <c r="CG28" i="22"/>
  <c r="AB86" i="22" s="1"/>
  <c r="CG27" i="22"/>
  <c r="AA86" i="22" s="1"/>
  <c r="CG26" i="22"/>
  <c r="Z86" i="22" s="1"/>
  <c r="CG25" i="22"/>
  <c r="Y86" i="22" s="1"/>
  <c r="CG24" i="22"/>
  <c r="X86" i="22" s="1"/>
  <c r="CG23" i="22"/>
  <c r="W86" i="22" s="1"/>
  <c r="CG22" i="22"/>
  <c r="V86" i="22" s="1"/>
  <c r="CG21" i="22"/>
  <c r="U86" i="22" s="1"/>
  <c r="CG20" i="22"/>
  <c r="T86" i="22" s="1"/>
  <c r="CG19" i="22"/>
  <c r="S86" i="22" s="1"/>
  <c r="CG18" i="22"/>
  <c r="R86" i="22" s="1"/>
  <c r="CG17" i="22"/>
  <c r="Q86" i="22" s="1"/>
  <c r="CG16" i="22"/>
  <c r="P86" i="22" s="1"/>
  <c r="CG15" i="22"/>
  <c r="O86" i="22" s="1"/>
  <c r="CG14" i="22"/>
  <c r="N86" i="22" s="1"/>
  <c r="CG13" i="22"/>
  <c r="M86" i="22" s="1"/>
  <c r="CG12" i="22"/>
  <c r="L86" i="22" s="1"/>
  <c r="CG11" i="22"/>
  <c r="K86" i="22" s="1"/>
  <c r="CG10" i="22"/>
  <c r="J86" i="22" s="1"/>
  <c r="CG9" i="22"/>
  <c r="I86" i="22" s="1"/>
  <c r="CG8" i="22"/>
  <c r="H86" i="22" s="1"/>
  <c r="CG7" i="22"/>
  <c r="G86" i="22" s="1"/>
  <c r="CF6" i="22"/>
  <c r="CF85" i="22" s="1"/>
  <c r="CF86" i="22" s="1"/>
  <c r="AN6" i="22"/>
  <c r="AN85" i="22" s="1"/>
  <c r="CG5" i="22"/>
  <c r="E86" i="22" s="1"/>
  <c r="CG4" i="22"/>
  <c r="D86" i="22" s="1"/>
  <c r="CG3" i="22"/>
  <c r="C86" i="22" s="1"/>
  <c r="A3" i="22"/>
  <c r="B90" i="21"/>
  <c r="B88" i="21"/>
  <c r="CD84" i="21"/>
  <c r="CC84" i="21"/>
  <c r="CB84" i="21"/>
  <c r="CA84" i="21"/>
  <c r="BZ84" i="21"/>
  <c r="BR84" i="21"/>
  <c r="BQ84" i="21"/>
  <c r="BP84" i="21"/>
  <c r="BO84" i="21"/>
  <c r="BN84" i="21"/>
  <c r="BM84" i="21"/>
  <c r="BL84" i="21"/>
  <c r="BK84" i="21"/>
  <c r="BJ84" i="21"/>
  <c r="BI84" i="21"/>
  <c r="BH84" i="21"/>
  <c r="BG84" i="21"/>
  <c r="BF84" i="21"/>
  <c r="BE84" i="21"/>
  <c r="BD84" i="21"/>
  <c r="BC84" i="21"/>
  <c r="BB84" i="21"/>
  <c r="BA84" i="21"/>
  <c r="AZ84" i="21"/>
  <c r="AY84" i="21"/>
  <c r="AX84" i="21"/>
  <c r="AW84" i="21"/>
  <c r="AV84" i="21"/>
  <c r="AU84" i="21"/>
  <c r="AT84" i="21"/>
  <c r="AS84" i="21"/>
  <c r="AR84" i="21"/>
  <c r="AQ84" i="21"/>
  <c r="AP84" i="21"/>
  <c r="AO84" i="21"/>
  <c r="AM84" i="21"/>
  <c r="AL84" i="21"/>
  <c r="AK84" i="21"/>
  <c r="AJ84" i="21"/>
  <c r="AI84" i="21"/>
  <c r="AH84" i="21"/>
  <c r="AG84" i="21"/>
  <c r="AF84" i="21"/>
  <c r="AE84" i="21"/>
  <c r="AD84" i="21"/>
  <c r="AC84" i="21"/>
  <c r="AB84" i="21"/>
  <c r="AA84" i="21"/>
  <c r="Z84" i="21"/>
  <c r="Y84" i="21"/>
  <c r="X84" i="21"/>
  <c r="W84" i="21"/>
  <c r="V84" i="21"/>
  <c r="U84" i="21"/>
  <c r="T84" i="21"/>
  <c r="S84" i="21"/>
  <c r="R84" i="21"/>
  <c r="Q84" i="21"/>
  <c r="P84" i="21"/>
  <c r="O84" i="21"/>
  <c r="N84" i="21"/>
  <c r="M84" i="21"/>
  <c r="L84" i="21"/>
  <c r="K84" i="21"/>
  <c r="J84" i="21"/>
  <c r="I84" i="21"/>
  <c r="H84" i="21"/>
  <c r="G84" i="21"/>
  <c r="F84" i="21"/>
  <c r="E84" i="21"/>
  <c r="D84" i="21"/>
  <c r="C84" i="21"/>
  <c r="A84" i="21"/>
  <c r="BX83" i="21"/>
  <c r="BV83" i="21"/>
  <c r="CF83" i="21" s="1"/>
  <c r="A83" i="21"/>
  <c r="BY82" i="21"/>
  <c r="BX82" i="21"/>
  <c r="BW82" i="21"/>
  <c r="BV82" i="21"/>
  <c r="BU82" i="21"/>
  <c r="BX81" i="21"/>
  <c r="BW81" i="21"/>
  <c r="BV81" i="21"/>
  <c r="BU81" i="21"/>
  <c r="A81" i="21"/>
  <c r="CF80" i="21"/>
  <c r="CG80" i="21" s="1"/>
  <c r="A80" i="21"/>
  <c r="CF79" i="21"/>
  <c r="CG79" i="21" s="1"/>
  <c r="A79" i="21"/>
  <c r="CF78" i="21"/>
  <c r="CG78" i="21" s="1"/>
  <c r="A78" i="21"/>
  <c r="BX77" i="21"/>
  <c r="BW77" i="21"/>
  <c r="BV77" i="21"/>
  <c r="BU77" i="21"/>
  <c r="A77" i="21"/>
  <c r="CE76" i="21"/>
  <c r="BY76" i="21"/>
  <c r="BT76" i="21"/>
  <c r="BS76" i="21"/>
  <c r="CE75" i="21"/>
  <c r="BY75" i="21"/>
  <c r="BT75" i="21"/>
  <c r="BS75" i="21"/>
  <c r="CE74" i="21"/>
  <c r="BY74" i="21"/>
  <c r="BT74" i="21"/>
  <c r="BS74" i="21"/>
  <c r="CH73" i="21"/>
  <c r="CE73" i="21"/>
  <c r="BY73" i="21"/>
  <c r="BT73" i="21"/>
  <c r="BS73" i="21"/>
  <c r="BS87" i="21" s="1"/>
  <c r="CF72" i="21"/>
  <c r="CG72" i="21" s="1"/>
  <c r="A72" i="21"/>
  <c r="CF71" i="21"/>
  <c r="CG71" i="21" s="1"/>
  <c r="A71" i="21"/>
  <c r="BX70" i="21"/>
  <c r="BW70" i="21"/>
  <c r="BV70" i="21"/>
  <c r="BU70" i="21"/>
  <c r="CF70" i="21" s="1"/>
  <c r="CG70" i="21" s="1"/>
  <c r="BX69" i="21"/>
  <c r="BW69" i="21"/>
  <c r="BV69" i="21"/>
  <c r="BU69" i="21"/>
  <c r="CF69" i="21" s="1"/>
  <c r="BX68" i="21"/>
  <c r="BW68" i="21"/>
  <c r="BV68" i="21"/>
  <c r="BU68" i="21"/>
  <c r="CF68" i="21" s="1"/>
  <c r="CG68" i="21" s="1"/>
  <c r="BX67" i="21"/>
  <c r="BW67" i="21"/>
  <c r="BV67" i="21"/>
  <c r="BU67" i="21"/>
  <c r="CF67" i="21" s="1"/>
  <c r="CG67" i="21" s="1"/>
  <c r="BX66" i="21"/>
  <c r="BW66" i="21"/>
  <c r="BV66" i="21"/>
  <c r="BU66" i="21"/>
  <c r="CF66" i="21" s="1"/>
  <c r="CG66" i="21" s="1"/>
  <c r="BX65" i="21"/>
  <c r="BW65" i="21"/>
  <c r="BV65" i="21"/>
  <c r="BU65" i="21"/>
  <c r="CF65" i="21" s="1"/>
  <c r="BX64" i="21"/>
  <c r="BW64" i="21"/>
  <c r="BV64" i="21"/>
  <c r="BU64" i="21"/>
  <c r="CF64" i="21" s="1"/>
  <c r="CG64" i="21" s="1"/>
  <c r="BX63" i="21"/>
  <c r="BW63" i="21"/>
  <c r="BV63" i="21"/>
  <c r="BU63" i="21"/>
  <c r="CF63" i="21" s="1"/>
  <c r="CG63" i="21" s="1"/>
  <c r="BX62" i="21"/>
  <c r="BW62" i="21"/>
  <c r="BV62" i="21"/>
  <c r="BU62" i="21"/>
  <c r="CF62" i="21" s="1"/>
  <c r="CG62" i="21" s="1"/>
  <c r="BX61" i="21"/>
  <c r="BW61" i="21"/>
  <c r="BV61" i="21"/>
  <c r="BU61" i="21"/>
  <c r="CF61" i="21" s="1"/>
  <c r="BX60" i="21"/>
  <c r="BW60" i="21"/>
  <c r="BV60" i="21"/>
  <c r="BU60" i="21"/>
  <c r="CF60" i="21" s="1"/>
  <c r="CG60" i="21" s="1"/>
  <c r="BX59" i="21"/>
  <c r="BW59" i="21"/>
  <c r="BV59" i="21"/>
  <c r="BU59" i="21"/>
  <c r="CF59" i="21" s="1"/>
  <c r="CG59" i="21" s="1"/>
  <c r="BX58" i="21"/>
  <c r="BW58" i="21"/>
  <c r="BV58" i="21"/>
  <c r="BU58" i="21"/>
  <c r="CF58" i="21" s="1"/>
  <c r="BX57" i="21"/>
  <c r="BW57" i="21"/>
  <c r="BV57" i="21"/>
  <c r="BU57" i="21"/>
  <c r="CF57" i="21" s="1"/>
  <c r="BX56" i="21"/>
  <c r="BW56" i="21"/>
  <c r="BV56" i="21"/>
  <c r="BU56" i="21"/>
  <c r="CF56" i="21" s="1"/>
  <c r="CG56" i="21" s="1"/>
  <c r="BX55" i="21"/>
  <c r="BW55" i="21"/>
  <c r="BV55" i="21"/>
  <c r="BU55" i="21"/>
  <c r="CF55" i="21" s="1"/>
  <c r="CG55" i="21" s="1"/>
  <c r="BX54" i="21"/>
  <c r="BW54" i="21"/>
  <c r="BV54" i="21"/>
  <c r="BU54" i="21"/>
  <c r="CF54" i="21" s="1"/>
  <c r="CG54" i="21" s="1"/>
  <c r="BX53" i="21"/>
  <c r="BW53" i="21"/>
  <c r="BV53" i="21"/>
  <c r="BU53" i="21"/>
  <c r="CF53" i="21" s="1"/>
  <c r="BX52" i="21"/>
  <c r="BW52" i="21"/>
  <c r="BV52" i="21"/>
  <c r="BU52" i="21"/>
  <c r="CF52" i="21" s="1"/>
  <c r="CG52" i="21" s="1"/>
  <c r="BX51" i="21"/>
  <c r="BW51" i="21"/>
  <c r="BV51" i="21"/>
  <c r="BU51" i="21"/>
  <c r="CF51" i="21" s="1"/>
  <c r="CG51" i="21" s="1"/>
  <c r="BX50" i="21"/>
  <c r="BW50" i="21"/>
  <c r="BV50" i="21"/>
  <c r="BU50" i="21"/>
  <c r="BX49" i="21"/>
  <c r="BW49" i="21"/>
  <c r="BV49" i="21"/>
  <c r="BU49" i="21"/>
  <c r="BX48" i="21"/>
  <c r="BW48" i="21"/>
  <c r="BV48" i="21"/>
  <c r="BU48" i="21"/>
  <c r="BX47" i="21"/>
  <c r="BW47" i="21"/>
  <c r="BV47" i="21"/>
  <c r="BU47" i="21"/>
  <c r="CF47" i="21" s="1"/>
  <c r="CG47" i="21" s="1"/>
  <c r="BX46" i="21"/>
  <c r="BW46" i="21"/>
  <c r="BV46" i="21"/>
  <c r="BU46" i="21"/>
  <c r="BX45" i="21"/>
  <c r="BW45" i="21"/>
  <c r="BV45" i="21"/>
  <c r="BU45" i="21"/>
  <c r="BX44" i="21"/>
  <c r="BW44" i="21"/>
  <c r="BV44" i="21"/>
  <c r="BU44" i="21"/>
  <c r="BX43" i="21"/>
  <c r="BW43" i="21"/>
  <c r="BV43" i="21"/>
  <c r="BU43" i="21"/>
  <c r="CF43" i="21" s="1"/>
  <c r="CG43" i="21" s="1"/>
  <c r="BX42" i="21"/>
  <c r="BW42" i="21"/>
  <c r="BV42" i="21"/>
  <c r="BU42" i="21"/>
  <c r="CF42" i="21" s="1"/>
  <c r="CG42" i="21" s="1"/>
  <c r="BX41" i="21"/>
  <c r="BW41" i="21"/>
  <c r="BV41" i="21"/>
  <c r="BU41" i="21"/>
  <c r="CF41" i="21" s="1"/>
  <c r="CG41" i="21" s="1"/>
  <c r="BX40" i="21"/>
  <c r="BW40" i="21"/>
  <c r="BV40" i="21"/>
  <c r="BU40" i="21"/>
  <c r="BX39" i="21"/>
  <c r="BW39" i="21"/>
  <c r="BV39" i="21"/>
  <c r="BU39" i="21"/>
  <c r="BX38" i="21"/>
  <c r="BW38" i="21"/>
  <c r="BV38" i="21"/>
  <c r="BU38" i="21"/>
  <c r="BX37" i="21"/>
  <c r="BW37" i="21"/>
  <c r="BW84" i="21" s="1"/>
  <c r="BV37" i="21"/>
  <c r="BU37" i="21"/>
  <c r="A37" i="21"/>
  <c r="CF36" i="21"/>
  <c r="AJ85" i="21" s="1"/>
  <c r="CF35" i="21"/>
  <c r="AI85" i="21" s="1"/>
  <c r="CF34" i="21"/>
  <c r="AH85" i="21" s="1"/>
  <c r="CF33" i="21"/>
  <c r="AG85" i="21" s="1"/>
  <c r="CF32" i="21"/>
  <c r="AF85" i="21" s="1"/>
  <c r="CF31" i="21"/>
  <c r="AE85" i="21" s="1"/>
  <c r="CF30" i="21"/>
  <c r="AD85" i="21" s="1"/>
  <c r="CF29" i="21"/>
  <c r="AC85" i="21" s="1"/>
  <c r="CF28" i="21"/>
  <c r="AB85" i="21" s="1"/>
  <c r="CF27" i="21"/>
  <c r="AA85" i="21" s="1"/>
  <c r="CF26" i="21"/>
  <c r="Z85" i="21" s="1"/>
  <c r="CF25" i="21"/>
  <c r="Y85" i="21" s="1"/>
  <c r="CF24" i="21"/>
  <c r="X85" i="21" s="1"/>
  <c r="CF23" i="21"/>
  <c r="W85" i="21" s="1"/>
  <c r="CF22" i="21"/>
  <c r="V85" i="21" s="1"/>
  <c r="CF21" i="21"/>
  <c r="U85" i="21" s="1"/>
  <c r="CF20" i="21"/>
  <c r="T85" i="21" s="1"/>
  <c r="CF19" i="21"/>
  <c r="S85" i="21" s="1"/>
  <c r="CF18" i="21"/>
  <c r="R85" i="21" s="1"/>
  <c r="CF17" i="21"/>
  <c r="Q85" i="21" s="1"/>
  <c r="CF16" i="21"/>
  <c r="P85" i="21" s="1"/>
  <c r="CF15" i="21"/>
  <c r="O85" i="21" s="1"/>
  <c r="CF14" i="21"/>
  <c r="N85" i="21" s="1"/>
  <c r="CF13" i="21"/>
  <c r="M85" i="21" s="1"/>
  <c r="CF12" i="21"/>
  <c r="L85" i="21" s="1"/>
  <c r="CF11" i="21"/>
  <c r="K85" i="21" s="1"/>
  <c r="CF10" i="21"/>
  <c r="J85" i="21" s="1"/>
  <c r="CF9" i="21"/>
  <c r="I85" i="21" s="1"/>
  <c r="CF8" i="21"/>
  <c r="H85" i="21" s="1"/>
  <c r="CF7" i="21"/>
  <c r="G85" i="21" s="1"/>
  <c r="CE6" i="21"/>
  <c r="AN6" i="21"/>
  <c r="AN84" i="21" s="1"/>
  <c r="CF5" i="21"/>
  <c r="E85" i="21" s="1"/>
  <c r="CF4" i="21"/>
  <c r="D85" i="21" s="1"/>
  <c r="CF3" i="21"/>
  <c r="C85" i="21" s="1"/>
  <c r="A3" i="21"/>
  <c r="CF45" i="21" l="1"/>
  <c r="CG45" i="21" s="1"/>
  <c r="BZ85" i="21"/>
  <c r="CA85" i="21"/>
  <c r="CB85" i="21"/>
  <c r="B90" i="22"/>
  <c r="BT86" i="22"/>
  <c r="CG83" i="22"/>
  <c r="BZ86" i="22"/>
  <c r="CB86" i="22"/>
  <c r="CC86" i="22"/>
  <c r="CG47" i="22"/>
  <c r="CG48" i="22"/>
  <c r="CH48" i="22" s="1"/>
  <c r="CG49" i="22"/>
  <c r="CH49" i="22" s="1"/>
  <c r="CG50" i="22"/>
  <c r="CH50" i="22" s="1"/>
  <c r="CG51" i="22"/>
  <c r="AY86" i="22" s="1"/>
  <c r="CG52" i="22"/>
  <c r="CH52" i="22" s="1"/>
  <c r="CG53" i="22"/>
  <c r="CH53" i="22" s="1"/>
  <c r="CG54" i="22"/>
  <c r="CH54" i="22" s="1"/>
  <c r="CG55" i="22"/>
  <c r="CG56" i="22"/>
  <c r="CH56" i="22" s="1"/>
  <c r="CG57" i="22"/>
  <c r="CJ57" i="22" s="1"/>
  <c r="CG58" i="22"/>
  <c r="CG59" i="22"/>
  <c r="CH59" i="22" s="1"/>
  <c r="CG60" i="22"/>
  <c r="CH60" i="22" s="1"/>
  <c r="CG61" i="22"/>
  <c r="CH61" i="22" s="1"/>
  <c r="CG62" i="22"/>
  <c r="CH62" i="22" s="1"/>
  <c r="CG63" i="22"/>
  <c r="CG64" i="22"/>
  <c r="CH64" i="22" s="1"/>
  <c r="CG65" i="22"/>
  <c r="BM86" i="22" s="1"/>
  <c r="CG66" i="22"/>
  <c r="CH66" i="22" s="1"/>
  <c r="CG67" i="22"/>
  <c r="CG68" i="22"/>
  <c r="CH68" i="22" s="1"/>
  <c r="CG69" i="22"/>
  <c r="CH69" i="22" s="1"/>
  <c r="CG70" i="22"/>
  <c r="CH70" i="22" s="1"/>
  <c r="CG76" i="22"/>
  <c r="AQ85" i="21"/>
  <c r="CE84" i="21"/>
  <c r="CE85" i="21" s="1"/>
  <c r="AR86" i="22"/>
  <c r="AV86" i="22"/>
  <c r="BD86" i="22"/>
  <c r="BH86" i="22"/>
  <c r="BL86" i="22"/>
  <c r="CF44" i="21"/>
  <c r="CG44" i="21" s="1"/>
  <c r="CF6" i="21"/>
  <c r="F85" i="21" s="1"/>
  <c r="B89" i="21"/>
  <c r="C88" i="21" s="1"/>
  <c r="CF37" i="21"/>
  <c r="CG37" i="21" s="1"/>
  <c r="CF46" i="21"/>
  <c r="CG46" i="21" s="1"/>
  <c r="BT84" i="21"/>
  <c r="BT85" i="21" s="1"/>
  <c r="CF74" i="21"/>
  <c r="CF75" i="21"/>
  <c r="BW85" i="21" s="1"/>
  <c r="BW89" i="21" s="1"/>
  <c r="CF76" i="21"/>
  <c r="BW85" i="22"/>
  <c r="BW86" i="22" s="1"/>
  <c r="BW90" i="22" s="1"/>
  <c r="CG82" i="22"/>
  <c r="CH82" i="22" s="1"/>
  <c r="BI86" i="22"/>
  <c r="AU85" i="21"/>
  <c r="AY85" i="21"/>
  <c r="BX84" i="21"/>
  <c r="BX85" i="21" s="1"/>
  <c r="BX89" i="21" s="1"/>
  <c r="BV84" i="21"/>
  <c r="CF38" i="21"/>
  <c r="CG38" i="21" s="1"/>
  <c r="CF39" i="21"/>
  <c r="CF40" i="21"/>
  <c r="CG40" i="21" s="1"/>
  <c r="CF48" i="21"/>
  <c r="CF49" i="21"/>
  <c r="CF50" i="21"/>
  <c r="CG50" i="21" s="1"/>
  <c r="BY88" i="21"/>
  <c r="CF77" i="21"/>
  <c r="CI77" i="21" s="1"/>
  <c r="CF81" i="21"/>
  <c r="CF82" i="21"/>
  <c r="BX85" i="22"/>
  <c r="BX86" i="22" s="1"/>
  <c r="BX90" i="22" s="1"/>
  <c r="AM86" i="22"/>
  <c r="CH39" i="22"/>
  <c r="AQ86" i="22"/>
  <c r="CH43" i="22"/>
  <c r="AU86" i="22"/>
  <c r="CH47" i="22"/>
  <c r="CH51" i="22"/>
  <c r="BC86" i="22"/>
  <c r="CH55" i="22"/>
  <c r="CH57" i="22"/>
  <c r="CJ58" i="22"/>
  <c r="CH58" i="22"/>
  <c r="BG86" i="22"/>
  <c r="CH63" i="22"/>
  <c r="BK86" i="22"/>
  <c r="CJ65" i="22"/>
  <c r="BO86" i="22"/>
  <c r="CH67" i="22"/>
  <c r="CE86" i="22"/>
  <c r="CJ83" i="22"/>
  <c r="CH83" i="22"/>
  <c r="AL86" i="22"/>
  <c r="CJ77" i="22"/>
  <c r="CH77" i="22"/>
  <c r="BY86" i="22"/>
  <c r="AO86" i="22"/>
  <c r="AS86" i="22"/>
  <c r="BA86" i="22"/>
  <c r="BE86" i="22"/>
  <c r="C89" i="22"/>
  <c r="AN86" i="22"/>
  <c r="AP86" i="22"/>
  <c r="AT86" i="22"/>
  <c r="AX86" i="22"/>
  <c r="BB86" i="22"/>
  <c r="BF86" i="22"/>
  <c r="BJ86" i="22"/>
  <c r="BN86" i="22"/>
  <c r="BR86" i="22"/>
  <c r="CG6" i="22"/>
  <c r="F86" i="22" s="1"/>
  <c r="CG37" i="22"/>
  <c r="CH37" i="22" s="1"/>
  <c r="CG73" i="22"/>
  <c r="CG74" i="22"/>
  <c r="BV86" i="22" s="1"/>
  <c r="BV90" i="22" s="1"/>
  <c r="CH79" i="22"/>
  <c r="BS85" i="22"/>
  <c r="BS86" i="22" s="1"/>
  <c r="BT88" i="22"/>
  <c r="D89" i="22"/>
  <c r="BY88" i="22"/>
  <c r="BY89" i="22"/>
  <c r="BU85" i="22"/>
  <c r="BU86" i="22" s="1"/>
  <c r="BU90" i="22" s="1"/>
  <c r="CG57" i="21"/>
  <c r="BE85" i="21"/>
  <c r="CI57" i="21"/>
  <c r="AR85" i="21"/>
  <c r="AZ85" i="21"/>
  <c r="BD85" i="21"/>
  <c r="BH85" i="21"/>
  <c r="BL85" i="21"/>
  <c r="BP85" i="21"/>
  <c r="BV85" i="21"/>
  <c r="BV89" i="21" s="1"/>
  <c r="CG49" i="21"/>
  <c r="AW85" i="21"/>
  <c r="CG77" i="21"/>
  <c r="CG81" i="21"/>
  <c r="CC85" i="21"/>
  <c r="CD85" i="21"/>
  <c r="CI82" i="21"/>
  <c r="CG82" i="21"/>
  <c r="AP85" i="21"/>
  <c r="AT85" i="21"/>
  <c r="AX85" i="21"/>
  <c r="BB85" i="21"/>
  <c r="BF85" i="21"/>
  <c r="BJ85" i="21"/>
  <c r="BN85" i="21"/>
  <c r="BR85" i="21"/>
  <c r="CG69" i="21"/>
  <c r="BQ85" i="21"/>
  <c r="BC85" i="21"/>
  <c r="BG85" i="21"/>
  <c r="BK85" i="21"/>
  <c r="BO85" i="21"/>
  <c r="CG53" i="21"/>
  <c r="BA85" i="21"/>
  <c r="CI65" i="21"/>
  <c r="BM85" i="21"/>
  <c r="CG65" i="21"/>
  <c r="CI58" i="21"/>
  <c r="CG58" i="21"/>
  <c r="BI85" i="21"/>
  <c r="CG61" i="21"/>
  <c r="CI83" i="21"/>
  <c r="BU84" i="21"/>
  <c r="BY84" i="21"/>
  <c r="BY85" i="21" s="1"/>
  <c r="BT87" i="21"/>
  <c r="D88" i="21"/>
  <c r="AO85" i="21"/>
  <c r="AS85" i="21"/>
  <c r="BY87" i="21"/>
  <c r="BS84" i="21"/>
  <c r="BS85" i="21" s="1"/>
  <c r="AL85" i="21"/>
  <c r="CF73" i="21"/>
  <c r="CG48" i="21" l="1"/>
  <c r="AV85" i="21"/>
  <c r="CG39" i="21"/>
  <c r="AM85" i="21"/>
  <c r="AK86" i="21"/>
  <c r="BQ86" i="22"/>
  <c r="AK85" i="21"/>
  <c r="BU85" i="21"/>
  <c r="BU89" i="21" s="1"/>
  <c r="AW86" i="22"/>
  <c r="CD86" i="22"/>
  <c r="CH65" i="22"/>
  <c r="BP86" i="22"/>
  <c r="AZ86" i="22"/>
  <c r="AN85" i="21"/>
  <c r="C86" i="21"/>
  <c r="AK87" i="22"/>
  <c r="AK86" i="22"/>
  <c r="CG86" i="22" s="1"/>
  <c r="CH84" i="22" s="1"/>
  <c r="CH74" i="22"/>
  <c r="CH73" i="22"/>
  <c r="CJ73" i="22"/>
  <c r="C87" i="22"/>
  <c r="CI73" i="21"/>
  <c r="CG74" i="21"/>
  <c r="CG73" i="21"/>
  <c r="BT75" i="19"/>
  <c r="BT74" i="19"/>
  <c r="BT73" i="19"/>
  <c r="BT72" i="19"/>
  <c r="BT71" i="19"/>
  <c r="BT70" i="19"/>
  <c r="BT69" i="19"/>
  <c r="BT68" i="19"/>
  <c r="BT67" i="19"/>
  <c r="BT66" i="19"/>
  <c r="BT65" i="19"/>
  <c r="BT64" i="19"/>
  <c r="BT63" i="19"/>
  <c r="BT62" i="19"/>
  <c r="BT61" i="19"/>
  <c r="BT60" i="19"/>
  <c r="BT59" i="19"/>
  <c r="BT58" i="19"/>
  <c r="BT57" i="19"/>
  <c r="BT56" i="19"/>
  <c r="BT55" i="19"/>
  <c r="BT54" i="19"/>
  <c r="BT53" i="19"/>
  <c r="BT52" i="19"/>
  <c r="BT51" i="19"/>
  <c r="BT50" i="19"/>
  <c r="BT49" i="19"/>
  <c r="BT48" i="19"/>
  <c r="BT47" i="19"/>
  <c r="BT46" i="19"/>
  <c r="BT45" i="19"/>
  <c r="BT44" i="19"/>
  <c r="BT43" i="19"/>
  <c r="BT42" i="19"/>
  <c r="BT36" i="19"/>
  <c r="BT35" i="19"/>
  <c r="BT34" i="19"/>
  <c r="BT33" i="19"/>
  <c r="BT32" i="19"/>
  <c r="BT31" i="19"/>
  <c r="BT30" i="19"/>
  <c r="BT29" i="19"/>
  <c r="BT28" i="19"/>
  <c r="BT27" i="19"/>
  <c r="BT26" i="19"/>
  <c r="BT25" i="19"/>
  <c r="BT24" i="19"/>
  <c r="BT23" i="19"/>
  <c r="BT22" i="19"/>
  <c r="BT21" i="19"/>
  <c r="BT20" i="19"/>
  <c r="BT19" i="19"/>
  <c r="BT18" i="19"/>
  <c r="BT17" i="19"/>
  <c r="BT16" i="19"/>
  <c r="BT15" i="19"/>
  <c r="BT14" i="19"/>
  <c r="BT13" i="19"/>
  <c r="BT12" i="19"/>
  <c r="BT11" i="19"/>
  <c r="BT10" i="19"/>
  <c r="BT9" i="19"/>
  <c r="BT8" i="19"/>
  <c r="BT7" i="19"/>
  <c r="BT6" i="19"/>
  <c r="BT5" i="19"/>
  <c r="BT4" i="19"/>
  <c r="BT3" i="19"/>
  <c r="CF85" i="21" l="1"/>
  <c r="CG83" i="21" s="1"/>
  <c r="P14" i="20"/>
  <c r="Q14" i="20" s="1"/>
  <c r="R14" i="20" s="1"/>
  <c r="S14" i="20" s="1"/>
  <c r="T14" i="20" s="1"/>
  <c r="U14" i="20" s="1"/>
  <c r="V14" i="20" s="1"/>
  <c r="W14" i="20" s="1"/>
  <c r="X14" i="20" s="1"/>
  <c r="Y14" i="20" s="1"/>
  <c r="Z14" i="20" s="1"/>
  <c r="AA14" i="20" s="1"/>
  <c r="AB14" i="20" s="1"/>
  <c r="AC14" i="20" s="1"/>
  <c r="AD14" i="20" s="1"/>
  <c r="AE14" i="20" s="1"/>
  <c r="AF14" i="20" s="1"/>
  <c r="AG14" i="20" s="1"/>
  <c r="AH14" i="20" s="1"/>
  <c r="AH9" i="20" s="1"/>
  <c r="AI9" i="20" s="1"/>
  <c r="P13" i="20"/>
  <c r="F14" i="20"/>
  <c r="G14" i="20" s="1"/>
  <c r="F13" i="20"/>
  <c r="G13" i="20" s="1"/>
  <c r="C14" i="20"/>
  <c r="C13" i="20"/>
  <c r="AI3" i="20"/>
  <c r="AJ4" i="19"/>
  <c r="AJ5" i="19"/>
  <c r="AJ6" i="19"/>
  <c r="AJ7" i="19"/>
  <c r="AJ8" i="19"/>
  <c r="AJ9" i="19"/>
  <c r="AJ10" i="19"/>
  <c r="AJ11" i="19"/>
  <c r="AJ12" i="19"/>
  <c r="AJ13" i="19"/>
  <c r="AJ14" i="19"/>
  <c r="AJ15" i="19"/>
  <c r="AJ16" i="19"/>
  <c r="AJ17" i="19"/>
  <c r="AJ18" i="19"/>
  <c r="AJ19" i="19"/>
  <c r="AJ20" i="19"/>
  <c r="AJ21" i="19"/>
  <c r="AJ22" i="19"/>
  <c r="AJ23" i="19"/>
  <c r="AJ24" i="19"/>
  <c r="AJ25" i="19"/>
  <c r="AJ26" i="19"/>
  <c r="AJ27" i="19"/>
  <c r="AJ28" i="19"/>
  <c r="AJ29" i="19"/>
  <c r="AJ30" i="19"/>
  <c r="AJ31" i="19"/>
  <c r="AJ32" i="19"/>
  <c r="AJ33" i="19"/>
  <c r="AJ34" i="19"/>
  <c r="AJ35" i="19"/>
  <c r="AJ36" i="19"/>
  <c r="AJ3" i="19"/>
  <c r="AJ43" i="19"/>
  <c r="AJ44" i="19"/>
  <c r="AJ45" i="19"/>
  <c r="AJ46" i="19"/>
  <c r="AJ47" i="19"/>
  <c r="AJ48" i="19"/>
  <c r="AJ49" i="19"/>
  <c r="AJ50" i="19"/>
  <c r="AJ51" i="19"/>
  <c r="AJ52" i="19"/>
  <c r="AJ53" i="19"/>
  <c r="AJ54" i="19"/>
  <c r="AJ55" i="19"/>
  <c r="AJ56" i="19"/>
  <c r="AJ57" i="19"/>
  <c r="AJ58" i="19"/>
  <c r="AJ59" i="19"/>
  <c r="AJ60" i="19"/>
  <c r="AJ61" i="19"/>
  <c r="AJ62" i="19"/>
  <c r="AJ63" i="19"/>
  <c r="AJ64" i="19"/>
  <c r="AJ65" i="19"/>
  <c r="AJ66" i="19"/>
  <c r="AJ67" i="19"/>
  <c r="AJ68" i="19"/>
  <c r="AJ69" i="19"/>
  <c r="AJ70" i="19"/>
  <c r="AJ71" i="19"/>
  <c r="AJ72" i="19"/>
  <c r="AJ73" i="19"/>
  <c r="AJ74" i="19"/>
  <c r="AJ75" i="19"/>
  <c r="AJ42" i="19"/>
  <c r="E9" i="20" l="1"/>
  <c r="D14" i="20"/>
  <c r="C9" i="20" s="1"/>
  <c r="O7" i="20"/>
  <c r="F7" i="20"/>
  <c r="H13" i="20"/>
  <c r="F9" i="20"/>
  <c r="H14" i="20"/>
  <c r="I14" i="20" s="1"/>
  <c r="J14" i="20" s="1"/>
  <c r="K14" i="20" s="1"/>
  <c r="L14" i="20" s="1"/>
  <c r="M14" i="20" s="1"/>
  <c r="N14" i="20" s="1"/>
  <c r="E7" i="20"/>
  <c r="D13" i="20"/>
  <c r="Q13" i="20"/>
  <c r="O9" i="20"/>
  <c r="AC9" i="20"/>
  <c r="Y9" i="20"/>
  <c r="Q9" i="20"/>
  <c r="AF9" i="20"/>
  <c r="X9" i="20"/>
  <c r="P9" i="20"/>
  <c r="AE9" i="20"/>
  <c r="AA9" i="20"/>
  <c r="W9" i="20"/>
  <c r="S9" i="20"/>
  <c r="AG9" i="20"/>
  <c r="U9" i="20"/>
  <c r="AB9" i="20"/>
  <c r="T9" i="20"/>
  <c r="AD9" i="20"/>
  <c r="Z9" i="20"/>
  <c r="V9" i="20"/>
  <c r="R9" i="20"/>
  <c r="BU3" i="16"/>
  <c r="BV3" i="16"/>
  <c r="BW3" i="16"/>
  <c r="BX3" i="16"/>
  <c r="BY3" i="16"/>
  <c r="BZ3" i="16"/>
  <c r="CA3" i="16"/>
  <c r="CB3" i="16"/>
  <c r="CC3" i="16"/>
  <c r="CD3" i="16"/>
  <c r="CE3" i="16"/>
  <c r="CF3" i="16"/>
  <c r="BU4" i="16"/>
  <c r="BV4" i="16"/>
  <c r="BW4" i="16"/>
  <c r="BX4" i="16"/>
  <c r="BY4" i="16"/>
  <c r="BZ4" i="16"/>
  <c r="CA4" i="16"/>
  <c r="CB4" i="16"/>
  <c r="CC4" i="16"/>
  <c r="CD4" i="16"/>
  <c r="CE4" i="16"/>
  <c r="CF4" i="16"/>
  <c r="BU5" i="16"/>
  <c r="BV5" i="16"/>
  <c r="BW5" i="16"/>
  <c r="BX5" i="16"/>
  <c r="BY5" i="16"/>
  <c r="BZ5" i="16"/>
  <c r="CA5" i="16"/>
  <c r="CB5" i="16"/>
  <c r="CC5" i="16"/>
  <c r="CD5" i="16"/>
  <c r="CE5" i="16"/>
  <c r="CF5" i="16"/>
  <c r="BU6" i="16"/>
  <c r="BV6" i="16"/>
  <c r="BW6" i="16"/>
  <c r="BX6" i="16"/>
  <c r="BY6" i="16"/>
  <c r="BZ6" i="16"/>
  <c r="CA6" i="16"/>
  <c r="CB6" i="16"/>
  <c r="CC6" i="16"/>
  <c r="CD6" i="16"/>
  <c r="CE6" i="16"/>
  <c r="CF6" i="16"/>
  <c r="CE6" i="8" s="1"/>
  <c r="BU7" i="16"/>
  <c r="BV7" i="16"/>
  <c r="BW7" i="16"/>
  <c r="BX7" i="16"/>
  <c r="BY7" i="16"/>
  <c r="BZ7" i="16"/>
  <c r="CA7" i="16"/>
  <c r="CB7" i="16"/>
  <c r="CC7" i="16"/>
  <c r="CD7" i="16"/>
  <c r="CE7" i="16"/>
  <c r="CF7" i="16"/>
  <c r="BU8" i="16"/>
  <c r="BV8" i="16"/>
  <c r="BW8" i="16"/>
  <c r="BX8" i="16"/>
  <c r="BY8" i="16"/>
  <c r="BZ8" i="16"/>
  <c r="CA8" i="16"/>
  <c r="CB8" i="16"/>
  <c r="CC8" i="16"/>
  <c r="CD8" i="16"/>
  <c r="CE8" i="16"/>
  <c r="CF8" i="16"/>
  <c r="BU9" i="16"/>
  <c r="BV9" i="16"/>
  <c r="BW9" i="16"/>
  <c r="BX9" i="16"/>
  <c r="BY9" i="16"/>
  <c r="BZ9" i="16"/>
  <c r="CA9" i="16"/>
  <c r="CB9" i="16"/>
  <c r="CC9" i="16"/>
  <c r="CD9" i="16"/>
  <c r="CE9" i="16"/>
  <c r="CF9" i="16"/>
  <c r="BU10" i="16"/>
  <c r="BV10" i="16"/>
  <c r="BW10" i="16"/>
  <c r="BX10" i="16"/>
  <c r="BY10" i="16"/>
  <c r="BZ10" i="16"/>
  <c r="CA10" i="16"/>
  <c r="CB10" i="16"/>
  <c r="CC10" i="16"/>
  <c r="CD10" i="16"/>
  <c r="CE10" i="16"/>
  <c r="CF10" i="16"/>
  <c r="BU11" i="16"/>
  <c r="BV11" i="16"/>
  <c r="BW11" i="16"/>
  <c r="BX11" i="16"/>
  <c r="BY11" i="16"/>
  <c r="BZ11" i="16"/>
  <c r="CA11" i="16"/>
  <c r="CB11" i="16"/>
  <c r="CC11" i="16"/>
  <c r="CD11" i="16"/>
  <c r="CE11" i="16"/>
  <c r="CF11" i="16"/>
  <c r="BU12" i="16"/>
  <c r="BV12" i="16"/>
  <c r="BW12" i="16"/>
  <c r="BX12" i="16"/>
  <c r="BY12" i="16"/>
  <c r="BZ12" i="16"/>
  <c r="CA12" i="16"/>
  <c r="CB12" i="16"/>
  <c r="CC12" i="16"/>
  <c r="CD12" i="16"/>
  <c r="CE12" i="16"/>
  <c r="CF12" i="16"/>
  <c r="BU13" i="16"/>
  <c r="BV13" i="16"/>
  <c r="BW13" i="16"/>
  <c r="BX13" i="16"/>
  <c r="BY13" i="16"/>
  <c r="BZ13" i="16"/>
  <c r="CA13" i="16"/>
  <c r="CB13" i="16"/>
  <c r="CC13" i="16"/>
  <c r="CD13" i="16"/>
  <c r="CE13" i="16"/>
  <c r="CF13" i="16"/>
  <c r="BU14" i="16"/>
  <c r="BV14" i="16"/>
  <c r="BW14" i="16"/>
  <c r="BX14" i="16"/>
  <c r="BY14" i="16"/>
  <c r="BZ14" i="16"/>
  <c r="CA14" i="16"/>
  <c r="CB14" i="16"/>
  <c r="CC14" i="16"/>
  <c r="CD14" i="16"/>
  <c r="CE14" i="16"/>
  <c r="CF14" i="16"/>
  <c r="BU15" i="16"/>
  <c r="BV15" i="16"/>
  <c r="BW15" i="16"/>
  <c r="BX15" i="16"/>
  <c r="BY15" i="16"/>
  <c r="BZ15" i="16"/>
  <c r="CA15" i="16"/>
  <c r="CB15" i="16"/>
  <c r="CC15" i="16"/>
  <c r="CD15" i="16"/>
  <c r="CE15" i="16"/>
  <c r="CF15" i="16"/>
  <c r="BU16" i="16"/>
  <c r="BV16" i="16"/>
  <c r="BW16" i="16"/>
  <c r="BX16" i="16"/>
  <c r="BY16" i="16"/>
  <c r="BZ16" i="16"/>
  <c r="CA16" i="16"/>
  <c r="CB16" i="16"/>
  <c r="CC16" i="16"/>
  <c r="CD16" i="16"/>
  <c r="CE16" i="16"/>
  <c r="CF16" i="16"/>
  <c r="BU17" i="16"/>
  <c r="BV17" i="16"/>
  <c r="BW17" i="16"/>
  <c r="BX17" i="16"/>
  <c r="BY17" i="16"/>
  <c r="BZ17" i="16"/>
  <c r="CA17" i="16"/>
  <c r="CB17" i="16"/>
  <c r="CC17" i="16"/>
  <c r="CD17" i="16"/>
  <c r="CE17" i="16"/>
  <c r="CF17" i="16"/>
  <c r="BU18" i="16"/>
  <c r="BV18" i="16"/>
  <c r="BW18" i="16"/>
  <c r="BX18" i="16"/>
  <c r="BY18" i="16"/>
  <c r="BZ18" i="16"/>
  <c r="CA18" i="16"/>
  <c r="CB18" i="16"/>
  <c r="CC18" i="16"/>
  <c r="CD18" i="16"/>
  <c r="CE18" i="16"/>
  <c r="CF18" i="16"/>
  <c r="BU19" i="16"/>
  <c r="BV19" i="16"/>
  <c r="BW19" i="16"/>
  <c r="BX19" i="16"/>
  <c r="BY19" i="16"/>
  <c r="BZ19" i="16"/>
  <c r="CA19" i="16"/>
  <c r="CB19" i="16"/>
  <c r="CC19" i="16"/>
  <c r="CD19" i="16"/>
  <c r="CE19" i="16"/>
  <c r="CF19" i="16"/>
  <c r="BU20" i="16"/>
  <c r="BV20" i="16"/>
  <c r="BW20" i="16"/>
  <c r="BX20" i="16"/>
  <c r="BY20" i="16"/>
  <c r="BZ20" i="16"/>
  <c r="CA20" i="16"/>
  <c r="CB20" i="16"/>
  <c r="CC20" i="16"/>
  <c r="CD20" i="16"/>
  <c r="CE20" i="16"/>
  <c r="CF20" i="16"/>
  <c r="BU21" i="16"/>
  <c r="BV21" i="16"/>
  <c r="BW21" i="16"/>
  <c r="BX21" i="16"/>
  <c r="BY21" i="16"/>
  <c r="BZ21" i="16"/>
  <c r="CA21" i="16"/>
  <c r="CB21" i="16"/>
  <c r="CC21" i="16"/>
  <c r="CD21" i="16"/>
  <c r="CE21" i="16"/>
  <c r="CF21" i="16"/>
  <c r="BU22" i="16"/>
  <c r="BV22" i="16"/>
  <c r="BW22" i="16"/>
  <c r="BX22" i="16"/>
  <c r="BY22" i="16"/>
  <c r="BZ22" i="16"/>
  <c r="CA22" i="16"/>
  <c r="CB22" i="16"/>
  <c r="CC22" i="16"/>
  <c r="CD22" i="16"/>
  <c r="CE22" i="16"/>
  <c r="CF22" i="16"/>
  <c r="BU23" i="16"/>
  <c r="BV23" i="16"/>
  <c r="BW23" i="16"/>
  <c r="BX23" i="16"/>
  <c r="BY23" i="16"/>
  <c r="BZ23" i="16"/>
  <c r="CA23" i="16"/>
  <c r="CB23" i="16"/>
  <c r="CC23" i="16"/>
  <c r="CD23" i="16"/>
  <c r="CE23" i="16"/>
  <c r="CF23" i="16"/>
  <c r="BU24" i="16"/>
  <c r="BV24" i="16"/>
  <c r="BW24" i="16"/>
  <c r="BX24" i="16"/>
  <c r="BY24" i="16"/>
  <c r="BZ24" i="16"/>
  <c r="CA24" i="16"/>
  <c r="CB24" i="16"/>
  <c r="CC24" i="16"/>
  <c r="CD24" i="16"/>
  <c r="CE24" i="16"/>
  <c r="CF24" i="16"/>
  <c r="BU25" i="16"/>
  <c r="BV25" i="16"/>
  <c r="BW25" i="16"/>
  <c r="BX25" i="16"/>
  <c r="BY25" i="16"/>
  <c r="BZ25" i="16"/>
  <c r="CA25" i="16"/>
  <c r="CB25" i="16"/>
  <c r="CC25" i="16"/>
  <c r="CD25" i="16"/>
  <c r="CE25" i="16"/>
  <c r="CF25" i="16"/>
  <c r="BU26" i="16"/>
  <c r="BV26" i="16"/>
  <c r="BW26" i="16"/>
  <c r="BX26" i="16"/>
  <c r="BY26" i="16"/>
  <c r="BZ26" i="16"/>
  <c r="CA26" i="16"/>
  <c r="CB26" i="16"/>
  <c r="CC26" i="16"/>
  <c r="CD26" i="16"/>
  <c r="CE26" i="16"/>
  <c r="CF26" i="16"/>
  <c r="BU27" i="16"/>
  <c r="BV27" i="16"/>
  <c r="BW27" i="16"/>
  <c r="BX27" i="16"/>
  <c r="BY27" i="16"/>
  <c r="BZ27" i="16"/>
  <c r="CA27" i="16"/>
  <c r="CB27" i="16"/>
  <c r="CC27" i="16"/>
  <c r="CD27" i="16"/>
  <c r="CE27" i="16"/>
  <c r="CF27" i="16"/>
  <c r="BU28" i="16"/>
  <c r="BV28" i="16"/>
  <c r="BW28" i="16"/>
  <c r="BX28" i="16"/>
  <c r="BY28" i="16"/>
  <c r="BZ28" i="16"/>
  <c r="CA28" i="16"/>
  <c r="CB28" i="16"/>
  <c r="CC28" i="16"/>
  <c r="CD28" i="16"/>
  <c r="CE28" i="16"/>
  <c r="CF28" i="16"/>
  <c r="BU29" i="16"/>
  <c r="BV29" i="16"/>
  <c r="BW29" i="16"/>
  <c r="BX29" i="16"/>
  <c r="BY29" i="16"/>
  <c r="BZ29" i="16"/>
  <c r="CA29" i="16"/>
  <c r="CB29" i="16"/>
  <c r="CC29" i="16"/>
  <c r="CD29" i="16"/>
  <c r="CE29" i="16"/>
  <c r="CF29" i="16"/>
  <c r="BU30" i="16"/>
  <c r="BV30" i="16"/>
  <c r="BW30" i="16"/>
  <c r="BX30" i="16"/>
  <c r="BY30" i="16"/>
  <c r="BZ30" i="16"/>
  <c r="CA30" i="16"/>
  <c r="CB30" i="16"/>
  <c r="CC30" i="16"/>
  <c r="CD30" i="16"/>
  <c r="CE30" i="16"/>
  <c r="CF30" i="16"/>
  <c r="BU31" i="16"/>
  <c r="BV31" i="16"/>
  <c r="BW31" i="16"/>
  <c r="BX31" i="16"/>
  <c r="BY31" i="16"/>
  <c r="BZ31" i="16"/>
  <c r="CA31" i="16"/>
  <c r="CB31" i="16"/>
  <c r="CC31" i="16"/>
  <c r="CD31" i="16"/>
  <c r="CE31" i="16"/>
  <c r="CF31" i="16"/>
  <c r="BU32" i="16"/>
  <c r="BV32" i="16"/>
  <c r="BW32" i="16"/>
  <c r="BX32" i="16"/>
  <c r="BY32" i="16"/>
  <c r="BZ32" i="16"/>
  <c r="CA32" i="16"/>
  <c r="CB32" i="16"/>
  <c r="CC32" i="16"/>
  <c r="CD32" i="16"/>
  <c r="CE32" i="16"/>
  <c r="CF32" i="16"/>
  <c r="BU33" i="16"/>
  <c r="BV33" i="16"/>
  <c r="BW33" i="16"/>
  <c r="BX33" i="16"/>
  <c r="BY33" i="16"/>
  <c r="BZ33" i="16"/>
  <c r="CA33" i="16"/>
  <c r="CB33" i="16"/>
  <c r="CC33" i="16"/>
  <c r="CD33" i="16"/>
  <c r="CE33" i="16"/>
  <c r="CF33" i="16"/>
  <c r="BU34" i="16"/>
  <c r="BV34" i="16"/>
  <c r="BW34" i="16"/>
  <c r="BX34" i="16"/>
  <c r="BY34" i="16"/>
  <c r="BZ34" i="16"/>
  <c r="CA34" i="16"/>
  <c r="CB34" i="16"/>
  <c r="CC34" i="16"/>
  <c r="CD34" i="16"/>
  <c r="CE34" i="16"/>
  <c r="CF34" i="16"/>
  <c r="BU35" i="16"/>
  <c r="BV35" i="16"/>
  <c r="BW35" i="16"/>
  <c r="BX35" i="16"/>
  <c r="BY35" i="16"/>
  <c r="BZ35" i="16"/>
  <c r="CA35" i="16"/>
  <c r="CB35" i="16"/>
  <c r="CC35" i="16"/>
  <c r="CD35" i="16"/>
  <c r="CE35" i="16"/>
  <c r="CF35" i="16"/>
  <c r="BU36" i="16"/>
  <c r="BV36" i="16"/>
  <c r="BW36" i="16"/>
  <c r="BX36" i="16"/>
  <c r="BY36" i="16"/>
  <c r="BZ36" i="16"/>
  <c r="CA36" i="16"/>
  <c r="CB36" i="16"/>
  <c r="CC36" i="16"/>
  <c r="CD36" i="16"/>
  <c r="CE36" i="16"/>
  <c r="CF36" i="16"/>
  <c r="BY37" i="16"/>
  <c r="BZ37" i="16"/>
  <c r="CA37" i="16"/>
  <c r="CB37" i="16"/>
  <c r="CC37" i="16"/>
  <c r="CD37" i="16"/>
  <c r="CE37" i="16"/>
  <c r="CF37" i="16"/>
  <c r="BY38" i="16"/>
  <c r="BZ38" i="16"/>
  <c r="CA38" i="16"/>
  <c r="CB38" i="16"/>
  <c r="CC38" i="16"/>
  <c r="CD38" i="16"/>
  <c r="CE38" i="16"/>
  <c r="CF38" i="16"/>
  <c r="BY39" i="16"/>
  <c r="BZ39" i="16"/>
  <c r="CA39" i="16"/>
  <c r="CB39" i="16"/>
  <c r="CC39" i="16"/>
  <c r="CD39" i="16"/>
  <c r="CE39" i="16"/>
  <c r="CF39" i="16"/>
  <c r="BY40" i="16"/>
  <c r="BZ40" i="16"/>
  <c r="CA40" i="16"/>
  <c r="CB40" i="16"/>
  <c r="CC40" i="16"/>
  <c r="CD40" i="16"/>
  <c r="CE40" i="16"/>
  <c r="CF40" i="16"/>
  <c r="BY41" i="16"/>
  <c r="BZ41" i="16"/>
  <c r="CA41" i="16"/>
  <c r="CB41" i="16"/>
  <c r="CC41" i="16"/>
  <c r="CD41" i="16"/>
  <c r="CE41" i="16"/>
  <c r="CF41" i="16"/>
  <c r="BY42" i="16"/>
  <c r="BZ42" i="16"/>
  <c r="CA42" i="16"/>
  <c r="CB42" i="16"/>
  <c r="CC42" i="16"/>
  <c r="CD42" i="16"/>
  <c r="CE42" i="16"/>
  <c r="CF42" i="16"/>
  <c r="BY43" i="16"/>
  <c r="BZ43" i="16"/>
  <c r="CA43" i="16"/>
  <c r="CB43" i="16"/>
  <c r="CC43" i="16"/>
  <c r="CD43" i="16"/>
  <c r="CE43" i="16"/>
  <c r="CF43" i="16"/>
  <c r="BY44" i="16"/>
  <c r="BZ44" i="16"/>
  <c r="CA44" i="16"/>
  <c r="CB44" i="16"/>
  <c r="CC44" i="16"/>
  <c r="CD44" i="16"/>
  <c r="CE44" i="16"/>
  <c r="CF44" i="16"/>
  <c r="BY45" i="16"/>
  <c r="BZ45" i="16"/>
  <c r="CA45" i="16"/>
  <c r="CB45" i="16"/>
  <c r="CC45" i="16"/>
  <c r="CD45" i="16"/>
  <c r="CE45" i="16"/>
  <c r="CF45" i="16"/>
  <c r="BY46" i="16"/>
  <c r="BZ46" i="16"/>
  <c r="CA46" i="16"/>
  <c r="CB46" i="16"/>
  <c r="CC46" i="16"/>
  <c r="CD46" i="16"/>
  <c r="CE46" i="16"/>
  <c r="CF46" i="16"/>
  <c r="BY47" i="16"/>
  <c r="BZ47" i="16"/>
  <c r="CA47" i="16"/>
  <c r="CB47" i="16"/>
  <c r="CC47" i="16"/>
  <c r="CD47" i="16"/>
  <c r="CE47" i="16"/>
  <c r="CF47" i="16"/>
  <c r="BY48" i="16"/>
  <c r="BZ48" i="16"/>
  <c r="CA48" i="16"/>
  <c r="CB48" i="16"/>
  <c r="CC48" i="16"/>
  <c r="CD48" i="16"/>
  <c r="CE48" i="16"/>
  <c r="CF48" i="16"/>
  <c r="BY49" i="16"/>
  <c r="BZ49" i="16"/>
  <c r="CA49" i="16"/>
  <c r="CB49" i="16"/>
  <c r="CC49" i="16"/>
  <c r="CD49" i="16"/>
  <c r="CE49" i="16"/>
  <c r="CF49" i="16"/>
  <c r="BY50" i="16"/>
  <c r="BZ50" i="16"/>
  <c r="CA50" i="16"/>
  <c r="CB50" i="16"/>
  <c r="CC50" i="16"/>
  <c r="CD50" i="16"/>
  <c r="CE50" i="16"/>
  <c r="CF50" i="16"/>
  <c r="BY51" i="16"/>
  <c r="BZ51" i="16"/>
  <c r="CA51" i="16"/>
  <c r="CB51" i="16"/>
  <c r="CC51" i="16"/>
  <c r="CD51" i="16"/>
  <c r="CE51" i="16"/>
  <c r="CF51" i="16"/>
  <c r="BY52" i="16"/>
  <c r="BZ52" i="16"/>
  <c r="CA52" i="16"/>
  <c r="CB52" i="16"/>
  <c r="CC52" i="16"/>
  <c r="CD52" i="16"/>
  <c r="CE52" i="16"/>
  <c r="CF52" i="16"/>
  <c r="BY53" i="16"/>
  <c r="BZ53" i="16"/>
  <c r="CA53" i="16"/>
  <c r="CB53" i="16"/>
  <c r="CC53" i="16"/>
  <c r="CD53" i="16"/>
  <c r="CE53" i="16"/>
  <c r="CF53" i="16"/>
  <c r="BY54" i="16"/>
  <c r="BZ54" i="16"/>
  <c r="CA54" i="16"/>
  <c r="CB54" i="16"/>
  <c r="CC54" i="16"/>
  <c r="CD54" i="16"/>
  <c r="CE54" i="16"/>
  <c r="CF54" i="16"/>
  <c r="BY55" i="16"/>
  <c r="BZ55" i="16"/>
  <c r="CA55" i="16"/>
  <c r="CB55" i="16"/>
  <c r="CC55" i="16"/>
  <c r="CD55" i="16"/>
  <c r="CE55" i="16"/>
  <c r="CF55" i="16"/>
  <c r="BY56" i="16"/>
  <c r="BZ56" i="16"/>
  <c r="CA56" i="16"/>
  <c r="CB56" i="16"/>
  <c r="CC56" i="16"/>
  <c r="CD56" i="16"/>
  <c r="CE56" i="16"/>
  <c r="CF56" i="16"/>
  <c r="BY57" i="16"/>
  <c r="BZ57" i="16"/>
  <c r="CA57" i="16"/>
  <c r="CB57" i="16"/>
  <c r="CC57" i="16"/>
  <c r="CD57" i="16"/>
  <c r="CE57" i="16"/>
  <c r="CF57" i="16"/>
  <c r="BY58" i="16"/>
  <c r="BZ58" i="16"/>
  <c r="CA58" i="16"/>
  <c r="CB58" i="16"/>
  <c r="CC58" i="16"/>
  <c r="CD58" i="16"/>
  <c r="CE58" i="16"/>
  <c r="CF58" i="16"/>
  <c r="BY59" i="16"/>
  <c r="BZ59" i="16"/>
  <c r="CA59" i="16"/>
  <c r="CB59" i="16"/>
  <c r="CC59" i="16"/>
  <c r="CD59" i="16"/>
  <c r="CE59" i="16"/>
  <c r="CF59" i="16"/>
  <c r="BY60" i="16"/>
  <c r="BZ60" i="16"/>
  <c r="CA60" i="16"/>
  <c r="CB60" i="16"/>
  <c r="CC60" i="16"/>
  <c r="CD60" i="16"/>
  <c r="CE60" i="16"/>
  <c r="CF60" i="16"/>
  <c r="BY61" i="16"/>
  <c r="BZ61" i="16"/>
  <c r="CA61" i="16"/>
  <c r="CB61" i="16"/>
  <c r="CC61" i="16"/>
  <c r="CD61" i="16"/>
  <c r="CE61" i="16"/>
  <c r="CF61" i="16"/>
  <c r="BY62" i="16"/>
  <c r="BZ62" i="16"/>
  <c r="CA62" i="16"/>
  <c r="CB62" i="16"/>
  <c r="CC62" i="16"/>
  <c r="CD62" i="16"/>
  <c r="CE62" i="16"/>
  <c r="CF62" i="16"/>
  <c r="BY63" i="16"/>
  <c r="BZ63" i="16"/>
  <c r="CA63" i="16"/>
  <c r="CB63" i="16"/>
  <c r="CC63" i="16"/>
  <c r="CD63" i="16"/>
  <c r="CE63" i="16"/>
  <c r="CF63" i="16"/>
  <c r="BY64" i="16"/>
  <c r="BZ64" i="16"/>
  <c r="CA64" i="16"/>
  <c r="CB64" i="16"/>
  <c r="CC64" i="16"/>
  <c r="CD64" i="16"/>
  <c r="CE64" i="16"/>
  <c r="CF64" i="16"/>
  <c r="BY65" i="16"/>
  <c r="BZ65" i="16"/>
  <c r="CA65" i="16"/>
  <c r="CB65" i="16"/>
  <c r="CC65" i="16"/>
  <c r="CD65" i="16"/>
  <c r="CE65" i="16"/>
  <c r="CF65" i="16"/>
  <c r="BY66" i="16"/>
  <c r="BZ66" i="16"/>
  <c r="CA66" i="16"/>
  <c r="CB66" i="16"/>
  <c r="CC66" i="16"/>
  <c r="CD66" i="16"/>
  <c r="CE66" i="16"/>
  <c r="CF66" i="16"/>
  <c r="BY67" i="16"/>
  <c r="BZ67" i="16"/>
  <c r="CA67" i="16"/>
  <c r="CB67" i="16"/>
  <c r="CC67" i="16"/>
  <c r="CD67" i="16"/>
  <c r="CE67" i="16"/>
  <c r="CF67" i="16"/>
  <c r="BY68" i="16"/>
  <c r="BZ68" i="16"/>
  <c r="CA68" i="16"/>
  <c r="CB68" i="16"/>
  <c r="CC68" i="16"/>
  <c r="CD68" i="16"/>
  <c r="CE68" i="16"/>
  <c r="CF68" i="16"/>
  <c r="BY69" i="16"/>
  <c r="BZ69" i="16"/>
  <c r="CA69" i="16"/>
  <c r="CB69" i="16"/>
  <c r="CC69" i="16"/>
  <c r="CD69" i="16"/>
  <c r="CE69" i="16"/>
  <c r="CF69" i="16"/>
  <c r="BY70" i="16"/>
  <c r="BZ70" i="16"/>
  <c r="CA70" i="16"/>
  <c r="CB70" i="16"/>
  <c r="CC70" i="16"/>
  <c r="CD70" i="16"/>
  <c r="CE70" i="16"/>
  <c r="CF70" i="16"/>
  <c r="BU71" i="16"/>
  <c r="BV71" i="16"/>
  <c r="BW71" i="16"/>
  <c r="BX71" i="16"/>
  <c r="BY71" i="16"/>
  <c r="BZ71" i="16"/>
  <c r="CA71" i="16"/>
  <c r="CB71" i="16"/>
  <c r="CC71" i="16"/>
  <c r="CD71" i="16"/>
  <c r="CE71" i="16"/>
  <c r="CF71" i="16"/>
  <c r="BU72" i="16"/>
  <c r="BV72" i="16"/>
  <c r="BW72" i="16"/>
  <c r="BX72" i="16"/>
  <c r="BY72" i="16"/>
  <c r="BZ72" i="16"/>
  <c r="CA72" i="16"/>
  <c r="CB72" i="16"/>
  <c r="CC72" i="16"/>
  <c r="CD72" i="16"/>
  <c r="CE72" i="16"/>
  <c r="CF72" i="16"/>
  <c r="BU73" i="16"/>
  <c r="BV73" i="16"/>
  <c r="BW73" i="16"/>
  <c r="BX73" i="16"/>
  <c r="BZ73" i="16"/>
  <c r="CA73" i="16"/>
  <c r="CB73" i="16"/>
  <c r="CC73" i="16"/>
  <c r="CD73" i="16"/>
  <c r="CE73" i="16"/>
  <c r="BU74" i="16"/>
  <c r="BV74" i="16"/>
  <c r="BW74" i="16"/>
  <c r="BX74" i="16"/>
  <c r="BZ74" i="16"/>
  <c r="CA74" i="16"/>
  <c r="CB74" i="16"/>
  <c r="CC74" i="16"/>
  <c r="CD74" i="16"/>
  <c r="CE74" i="16"/>
  <c r="BU75" i="16"/>
  <c r="BV75" i="16"/>
  <c r="BW75" i="16"/>
  <c r="BX75" i="16"/>
  <c r="BZ75" i="16"/>
  <c r="CA75" i="16"/>
  <c r="CB75" i="16"/>
  <c r="CC75" i="16"/>
  <c r="CD75" i="16"/>
  <c r="CE75" i="16"/>
  <c r="BU76" i="16"/>
  <c r="BV76" i="16"/>
  <c r="BW76" i="16"/>
  <c r="BX76" i="16"/>
  <c r="BZ76" i="16"/>
  <c r="CA76" i="16"/>
  <c r="CB76" i="16"/>
  <c r="CC76" i="16"/>
  <c r="CD76" i="16"/>
  <c r="CE76" i="16"/>
  <c r="BU77" i="16"/>
  <c r="BU77" i="8" s="1"/>
  <c r="BW77" i="16"/>
  <c r="BW77" i="8" s="1"/>
  <c r="BY77" i="16"/>
  <c r="BZ77" i="16"/>
  <c r="CA77" i="16"/>
  <c r="CB77" i="16"/>
  <c r="CC77" i="16"/>
  <c r="CD77" i="16"/>
  <c r="CE77" i="16"/>
  <c r="CF77" i="16"/>
  <c r="BU78" i="16"/>
  <c r="BV78" i="16"/>
  <c r="BW78" i="16"/>
  <c r="BW78" i="8" s="1"/>
  <c r="BX78" i="16"/>
  <c r="BY78" i="16"/>
  <c r="BZ78" i="16"/>
  <c r="CA78" i="16"/>
  <c r="CB78" i="16"/>
  <c r="CC78" i="16"/>
  <c r="CD78" i="16"/>
  <c r="CE78" i="16"/>
  <c r="CF78" i="16"/>
  <c r="BU79" i="16"/>
  <c r="BV79" i="16"/>
  <c r="BW79" i="16"/>
  <c r="BX79" i="16"/>
  <c r="BY79" i="16"/>
  <c r="BZ79" i="16"/>
  <c r="CA79" i="16"/>
  <c r="CB79" i="16"/>
  <c r="CC79" i="16"/>
  <c r="CD79" i="16"/>
  <c r="CE79" i="16"/>
  <c r="CF79" i="16"/>
  <c r="BU80" i="16"/>
  <c r="BV80" i="16"/>
  <c r="BW80" i="16"/>
  <c r="BX80" i="16"/>
  <c r="BY80" i="16"/>
  <c r="BZ80" i="16"/>
  <c r="CA80" i="16"/>
  <c r="CB80" i="16"/>
  <c r="CC80" i="16"/>
  <c r="CD80" i="16"/>
  <c r="CE80" i="16"/>
  <c r="CF80" i="16"/>
  <c r="BU81" i="16"/>
  <c r="BV81" i="16"/>
  <c r="BW81" i="16"/>
  <c r="BX81" i="16"/>
  <c r="BY81" i="16"/>
  <c r="BZ81" i="16"/>
  <c r="CA81" i="16"/>
  <c r="CB81" i="16"/>
  <c r="CC81" i="16"/>
  <c r="CD81" i="16"/>
  <c r="CE81" i="16"/>
  <c r="CF81" i="16"/>
  <c r="BY82" i="16"/>
  <c r="BZ82" i="16"/>
  <c r="CA82" i="16"/>
  <c r="CB82" i="16"/>
  <c r="CC82" i="16"/>
  <c r="CD82" i="16"/>
  <c r="CE82" i="16"/>
  <c r="CF82" i="16"/>
  <c r="BU83" i="16"/>
  <c r="BU82" i="8" s="1"/>
  <c r="BW83" i="16"/>
  <c r="BZ83" i="16"/>
  <c r="CA83" i="16"/>
  <c r="CB83" i="16"/>
  <c r="CC83" i="16"/>
  <c r="CD83" i="16"/>
  <c r="CE83" i="16"/>
  <c r="CF83" i="16"/>
  <c r="BU84" i="16"/>
  <c r="BW84" i="16"/>
  <c r="BY84" i="16"/>
  <c r="BZ84" i="16"/>
  <c r="CA84" i="16"/>
  <c r="CB84" i="16"/>
  <c r="CC84" i="16"/>
  <c r="CD84" i="16"/>
  <c r="CE84" i="16"/>
  <c r="CF84" i="16"/>
  <c r="AK3" i="16"/>
  <c r="AL3" i="16"/>
  <c r="AM3" i="16"/>
  <c r="AN3" i="16"/>
  <c r="AO3" i="16"/>
  <c r="AP3" i="16"/>
  <c r="AQ3" i="16"/>
  <c r="AR3" i="16"/>
  <c r="AS3" i="16"/>
  <c r="AT3" i="16"/>
  <c r="AU3" i="16"/>
  <c r="AV3" i="16"/>
  <c r="AW3" i="16"/>
  <c r="AX3" i="16"/>
  <c r="AY3" i="16"/>
  <c r="AZ3" i="16"/>
  <c r="BA3" i="16"/>
  <c r="BB3" i="16"/>
  <c r="BC3" i="16"/>
  <c r="BD3" i="16"/>
  <c r="BE3" i="16"/>
  <c r="BF3" i="16"/>
  <c r="BG3" i="16"/>
  <c r="BH3" i="16"/>
  <c r="BI3" i="16"/>
  <c r="BJ3" i="16"/>
  <c r="BK3" i="16"/>
  <c r="BL3" i="16"/>
  <c r="BM3" i="16"/>
  <c r="BN3" i="16"/>
  <c r="BO3" i="16"/>
  <c r="BP3" i="16"/>
  <c r="BQ3" i="16"/>
  <c r="BR3" i="16"/>
  <c r="BS3" i="16"/>
  <c r="BT3" i="16"/>
  <c r="AK4" i="16"/>
  <c r="AL4" i="16"/>
  <c r="AM4" i="16"/>
  <c r="AN4" i="16"/>
  <c r="AO4" i="16"/>
  <c r="AP4" i="16"/>
  <c r="AQ4" i="16"/>
  <c r="AR4" i="16"/>
  <c r="AS4" i="16"/>
  <c r="AT4" i="16"/>
  <c r="AU4" i="16"/>
  <c r="AV4" i="16"/>
  <c r="AW4" i="16"/>
  <c r="AX4" i="16"/>
  <c r="AY4" i="16"/>
  <c r="AZ4" i="16"/>
  <c r="BA4" i="16"/>
  <c r="BB4" i="16"/>
  <c r="BC4" i="16"/>
  <c r="BD4" i="16"/>
  <c r="BE4" i="16"/>
  <c r="BF4" i="16"/>
  <c r="BG4" i="16"/>
  <c r="BH4" i="16"/>
  <c r="BI4" i="16"/>
  <c r="BJ4" i="16"/>
  <c r="BK4" i="16"/>
  <c r="BL4" i="16"/>
  <c r="BM4" i="16"/>
  <c r="BN4" i="16"/>
  <c r="BO4" i="16"/>
  <c r="BP4" i="16"/>
  <c r="BQ4" i="16"/>
  <c r="BR4" i="16"/>
  <c r="BS4" i="16"/>
  <c r="BT4" i="16"/>
  <c r="AK5" i="16"/>
  <c r="AL5" i="16"/>
  <c r="AM5" i="16"/>
  <c r="AN5" i="16"/>
  <c r="AO5" i="16"/>
  <c r="AP5" i="16"/>
  <c r="AQ5" i="16"/>
  <c r="AR5" i="16"/>
  <c r="AS5" i="16"/>
  <c r="AT5" i="16"/>
  <c r="AU5" i="16"/>
  <c r="AV5" i="16"/>
  <c r="AW5" i="16"/>
  <c r="AX5" i="16"/>
  <c r="AY5" i="16"/>
  <c r="AZ5" i="16"/>
  <c r="BA5" i="16"/>
  <c r="BB5" i="16"/>
  <c r="BC5" i="16"/>
  <c r="BD5" i="16"/>
  <c r="BE5" i="16"/>
  <c r="BF5" i="16"/>
  <c r="BG5" i="16"/>
  <c r="BH5" i="16"/>
  <c r="BI5" i="16"/>
  <c r="BJ5" i="16"/>
  <c r="BK5" i="16"/>
  <c r="BL5" i="16"/>
  <c r="BM5" i="16"/>
  <c r="BN5" i="16"/>
  <c r="BO5" i="16"/>
  <c r="BP5" i="16"/>
  <c r="BQ5" i="16"/>
  <c r="BR5" i="16"/>
  <c r="BS5" i="16"/>
  <c r="BT5" i="16"/>
  <c r="AK6" i="16"/>
  <c r="AL6" i="16"/>
  <c r="AM6" i="16"/>
  <c r="AN6" i="16"/>
  <c r="AO6" i="16"/>
  <c r="AP6" i="16"/>
  <c r="AQ6" i="16"/>
  <c r="AR6" i="16"/>
  <c r="AS6" i="16"/>
  <c r="AT6" i="16"/>
  <c r="AU6" i="16"/>
  <c r="AV6" i="16"/>
  <c r="AW6" i="16"/>
  <c r="AX6" i="16"/>
  <c r="AY6" i="16"/>
  <c r="AZ6" i="16"/>
  <c r="BA6" i="16"/>
  <c r="BB6" i="16"/>
  <c r="BC6" i="16"/>
  <c r="BD6" i="16"/>
  <c r="BE6" i="16"/>
  <c r="BF6" i="16"/>
  <c r="BG6" i="16"/>
  <c r="BH6" i="16"/>
  <c r="BI6" i="16"/>
  <c r="BJ6" i="16"/>
  <c r="BK6" i="16"/>
  <c r="BL6" i="16"/>
  <c r="BM6" i="16"/>
  <c r="BN6" i="16"/>
  <c r="BO6" i="16"/>
  <c r="BP6" i="16"/>
  <c r="BQ6" i="16"/>
  <c r="BR6" i="16"/>
  <c r="BS6" i="16"/>
  <c r="BT6" i="16"/>
  <c r="AK7" i="16"/>
  <c r="AL7" i="16"/>
  <c r="AM7" i="16"/>
  <c r="AN7" i="16"/>
  <c r="AO7" i="16"/>
  <c r="AP7" i="16"/>
  <c r="AQ7" i="16"/>
  <c r="AR7" i="16"/>
  <c r="AS7" i="16"/>
  <c r="AT7" i="16"/>
  <c r="AU7" i="16"/>
  <c r="AV7" i="16"/>
  <c r="AW7" i="16"/>
  <c r="AX7" i="16"/>
  <c r="AY7" i="16"/>
  <c r="AZ7" i="16"/>
  <c r="BA7" i="16"/>
  <c r="BB7" i="16"/>
  <c r="BC7" i="16"/>
  <c r="BD7" i="16"/>
  <c r="BE7" i="16"/>
  <c r="BF7" i="16"/>
  <c r="BG7" i="16"/>
  <c r="BH7" i="16"/>
  <c r="BI7" i="16"/>
  <c r="BJ7" i="16"/>
  <c r="BK7" i="16"/>
  <c r="BL7" i="16"/>
  <c r="BM7" i="16"/>
  <c r="BN7" i="16"/>
  <c r="BO7" i="16"/>
  <c r="BP7" i="16"/>
  <c r="BQ7" i="16"/>
  <c r="BR7" i="16"/>
  <c r="BS7" i="16"/>
  <c r="BT7" i="16"/>
  <c r="AK8" i="16"/>
  <c r="AL8" i="16"/>
  <c r="AM8" i="16"/>
  <c r="AN8" i="16"/>
  <c r="AO8" i="16"/>
  <c r="AP8" i="16"/>
  <c r="AQ8" i="16"/>
  <c r="AR8" i="16"/>
  <c r="AS8" i="16"/>
  <c r="AT8" i="16"/>
  <c r="AU8" i="16"/>
  <c r="AV8" i="16"/>
  <c r="AW8" i="16"/>
  <c r="AX8" i="16"/>
  <c r="AY8" i="16"/>
  <c r="AZ8" i="16"/>
  <c r="BA8" i="16"/>
  <c r="BB8" i="16"/>
  <c r="BC8" i="16"/>
  <c r="BD8" i="16"/>
  <c r="BE8" i="16"/>
  <c r="BF8" i="16"/>
  <c r="BG8" i="16"/>
  <c r="BH8" i="16"/>
  <c r="BI8" i="16"/>
  <c r="BJ8" i="16"/>
  <c r="BK8" i="16"/>
  <c r="BL8" i="16"/>
  <c r="BM8" i="16"/>
  <c r="BN8" i="16"/>
  <c r="BO8" i="16"/>
  <c r="BP8" i="16"/>
  <c r="BQ8" i="16"/>
  <c r="BR8" i="16"/>
  <c r="BS8" i="16"/>
  <c r="BT8" i="16"/>
  <c r="AK9" i="16"/>
  <c r="AL9" i="16"/>
  <c r="AM9" i="16"/>
  <c r="AN9" i="16"/>
  <c r="AO9" i="16"/>
  <c r="AP9" i="16"/>
  <c r="AQ9" i="16"/>
  <c r="AR9" i="16"/>
  <c r="AS9" i="16"/>
  <c r="AT9" i="16"/>
  <c r="AU9" i="16"/>
  <c r="AV9" i="16"/>
  <c r="AW9" i="16"/>
  <c r="AX9" i="16"/>
  <c r="AY9" i="16"/>
  <c r="AZ9" i="16"/>
  <c r="BA9" i="16"/>
  <c r="BB9" i="16"/>
  <c r="BC9" i="16"/>
  <c r="BD9" i="16"/>
  <c r="BE9" i="16"/>
  <c r="BF9" i="16"/>
  <c r="BG9" i="16"/>
  <c r="BH9" i="16"/>
  <c r="BI9" i="16"/>
  <c r="BJ9" i="16"/>
  <c r="BK9" i="16"/>
  <c r="BL9" i="16"/>
  <c r="BM9" i="16"/>
  <c r="BN9" i="16"/>
  <c r="BO9" i="16"/>
  <c r="BP9" i="16"/>
  <c r="BQ9" i="16"/>
  <c r="BR9" i="16"/>
  <c r="BS9" i="16"/>
  <c r="BT9" i="16"/>
  <c r="AK10" i="16"/>
  <c r="AL10" i="16"/>
  <c r="AM10" i="16"/>
  <c r="AN10" i="16"/>
  <c r="AO10" i="16"/>
  <c r="AP10" i="16"/>
  <c r="AQ10" i="16"/>
  <c r="AR10" i="16"/>
  <c r="AS10" i="16"/>
  <c r="AT10" i="16"/>
  <c r="AU10" i="16"/>
  <c r="AV10" i="16"/>
  <c r="AW10" i="16"/>
  <c r="AX10" i="16"/>
  <c r="AY10" i="16"/>
  <c r="AZ10" i="16"/>
  <c r="BA10" i="16"/>
  <c r="BB10" i="16"/>
  <c r="BC10" i="16"/>
  <c r="BD10" i="16"/>
  <c r="BE10" i="16"/>
  <c r="BF10" i="16"/>
  <c r="BG10" i="16"/>
  <c r="BH10" i="16"/>
  <c r="BI10" i="16"/>
  <c r="BJ10" i="16"/>
  <c r="BK10" i="16"/>
  <c r="BL10" i="16"/>
  <c r="BM10" i="16"/>
  <c r="BN10" i="16"/>
  <c r="BO10" i="16"/>
  <c r="BP10" i="16"/>
  <c r="BQ10" i="16"/>
  <c r="BR10" i="16"/>
  <c r="BS10" i="16"/>
  <c r="BT10" i="16"/>
  <c r="AK11" i="16"/>
  <c r="AL11" i="16"/>
  <c r="AM11" i="16"/>
  <c r="AN11" i="16"/>
  <c r="AO11" i="16"/>
  <c r="AP11" i="16"/>
  <c r="AQ11" i="16"/>
  <c r="AR11" i="16"/>
  <c r="AS11" i="16"/>
  <c r="AT11" i="16"/>
  <c r="AU11" i="16"/>
  <c r="AV11" i="16"/>
  <c r="AW11" i="16"/>
  <c r="AX11" i="16"/>
  <c r="AY11" i="16"/>
  <c r="AZ11" i="16"/>
  <c r="BA11" i="16"/>
  <c r="BB11" i="16"/>
  <c r="BC11" i="16"/>
  <c r="BD11" i="16"/>
  <c r="BE11" i="16"/>
  <c r="BF11" i="16"/>
  <c r="BG11" i="16"/>
  <c r="BH11" i="16"/>
  <c r="BI11" i="16"/>
  <c r="BJ11" i="16"/>
  <c r="BK11" i="16"/>
  <c r="BL11" i="16"/>
  <c r="BM11" i="16"/>
  <c r="BN11" i="16"/>
  <c r="BO11" i="16"/>
  <c r="BP11" i="16"/>
  <c r="BQ11" i="16"/>
  <c r="BR11" i="16"/>
  <c r="BS11" i="16"/>
  <c r="BT11" i="16"/>
  <c r="AK12" i="16"/>
  <c r="AL12" i="16"/>
  <c r="AM12" i="16"/>
  <c r="AN12" i="16"/>
  <c r="AO12" i="16"/>
  <c r="AP12" i="16"/>
  <c r="AQ12" i="16"/>
  <c r="AR12" i="16"/>
  <c r="AS12" i="16"/>
  <c r="AT12" i="16"/>
  <c r="AU12" i="16"/>
  <c r="AV12" i="16"/>
  <c r="AW12" i="16"/>
  <c r="AX12" i="16"/>
  <c r="AY12" i="16"/>
  <c r="AZ12" i="16"/>
  <c r="BA12" i="16"/>
  <c r="BB12" i="16"/>
  <c r="BC12" i="16"/>
  <c r="BD12" i="16"/>
  <c r="BE12" i="16"/>
  <c r="BF12" i="16"/>
  <c r="BG12" i="16"/>
  <c r="BH12" i="16"/>
  <c r="BI12" i="16"/>
  <c r="BJ12" i="16"/>
  <c r="BK12" i="16"/>
  <c r="BL12" i="16"/>
  <c r="BM12" i="16"/>
  <c r="BN12" i="16"/>
  <c r="BO12" i="16"/>
  <c r="BP12" i="16"/>
  <c r="BQ12" i="16"/>
  <c r="BR12" i="16"/>
  <c r="BS12" i="16"/>
  <c r="BT12" i="16"/>
  <c r="AK13" i="16"/>
  <c r="AL13" i="16"/>
  <c r="AM13" i="16"/>
  <c r="AN13" i="16"/>
  <c r="AO13" i="16"/>
  <c r="AP13" i="16"/>
  <c r="AQ13" i="16"/>
  <c r="AR13" i="16"/>
  <c r="AS13" i="16"/>
  <c r="AT13" i="16"/>
  <c r="AU13" i="16"/>
  <c r="AV13" i="16"/>
  <c r="AW13" i="16"/>
  <c r="AX13" i="16"/>
  <c r="AY13" i="16"/>
  <c r="AZ13" i="16"/>
  <c r="BA13" i="16"/>
  <c r="BB13" i="16"/>
  <c r="BC13" i="16"/>
  <c r="BD13" i="16"/>
  <c r="BE13" i="16"/>
  <c r="BF13" i="16"/>
  <c r="BG13" i="16"/>
  <c r="BH13" i="16"/>
  <c r="BI13" i="16"/>
  <c r="BJ13" i="16"/>
  <c r="BK13" i="16"/>
  <c r="BL13" i="16"/>
  <c r="BM13" i="16"/>
  <c r="BN13" i="16"/>
  <c r="BO13" i="16"/>
  <c r="BP13" i="16"/>
  <c r="BQ13" i="16"/>
  <c r="BR13" i="16"/>
  <c r="BS13" i="16"/>
  <c r="BT13" i="16"/>
  <c r="AK14" i="16"/>
  <c r="AL14" i="16"/>
  <c r="AM14" i="16"/>
  <c r="AN14" i="16"/>
  <c r="AO14" i="16"/>
  <c r="AP14" i="16"/>
  <c r="AQ14" i="16"/>
  <c r="AR14" i="16"/>
  <c r="AS14" i="16"/>
  <c r="AT14" i="16"/>
  <c r="AU14" i="16"/>
  <c r="AV14" i="16"/>
  <c r="AW14" i="16"/>
  <c r="AX14" i="16"/>
  <c r="AY14" i="16"/>
  <c r="AZ14" i="16"/>
  <c r="BA14" i="16"/>
  <c r="BB14" i="16"/>
  <c r="BC14" i="16"/>
  <c r="BD14" i="16"/>
  <c r="BE14" i="16"/>
  <c r="BF14" i="16"/>
  <c r="BG14" i="16"/>
  <c r="BH14" i="16"/>
  <c r="BI14" i="16"/>
  <c r="BJ14" i="16"/>
  <c r="BK14" i="16"/>
  <c r="BL14" i="16"/>
  <c r="BM14" i="16"/>
  <c r="BN14" i="16"/>
  <c r="BO14" i="16"/>
  <c r="BP14" i="16"/>
  <c r="BQ14" i="16"/>
  <c r="BR14" i="16"/>
  <c r="BS14" i="16"/>
  <c r="BT14" i="16"/>
  <c r="AK15" i="16"/>
  <c r="AL15" i="16"/>
  <c r="AM15" i="16"/>
  <c r="AN15" i="16"/>
  <c r="AO15" i="16"/>
  <c r="AP15" i="16"/>
  <c r="AQ15" i="16"/>
  <c r="AR15" i="16"/>
  <c r="AS15" i="16"/>
  <c r="AT15" i="16"/>
  <c r="AU15" i="16"/>
  <c r="AV15" i="16"/>
  <c r="AW15" i="16"/>
  <c r="AX15" i="16"/>
  <c r="AY15" i="16"/>
  <c r="AZ15" i="16"/>
  <c r="BA15" i="16"/>
  <c r="BB15" i="16"/>
  <c r="BC15" i="16"/>
  <c r="BD15" i="16"/>
  <c r="BE15" i="16"/>
  <c r="BF15" i="16"/>
  <c r="BG15" i="16"/>
  <c r="BH15" i="16"/>
  <c r="BI15" i="16"/>
  <c r="BJ15" i="16"/>
  <c r="BK15" i="16"/>
  <c r="BL15" i="16"/>
  <c r="BM15" i="16"/>
  <c r="BN15" i="16"/>
  <c r="BO15" i="16"/>
  <c r="BP15" i="16"/>
  <c r="BQ15" i="16"/>
  <c r="BR15" i="16"/>
  <c r="BS15" i="16"/>
  <c r="BT15" i="16"/>
  <c r="AK16" i="16"/>
  <c r="AL16" i="16"/>
  <c r="AM16" i="16"/>
  <c r="AN16" i="16"/>
  <c r="AO16" i="16"/>
  <c r="AP16" i="16"/>
  <c r="AQ16" i="16"/>
  <c r="AR16" i="16"/>
  <c r="AS16" i="16"/>
  <c r="AT16" i="16"/>
  <c r="AU16" i="16"/>
  <c r="AV16" i="16"/>
  <c r="AW16" i="16"/>
  <c r="AX16" i="16"/>
  <c r="AY16" i="16"/>
  <c r="AZ16" i="16"/>
  <c r="BA16" i="16"/>
  <c r="BB16" i="16"/>
  <c r="BC16" i="16"/>
  <c r="BD16" i="16"/>
  <c r="BE16" i="16"/>
  <c r="BF16" i="16"/>
  <c r="BG16" i="16"/>
  <c r="BH16" i="16"/>
  <c r="BI16" i="16"/>
  <c r="BJ16" i="16"/>
  <c r="BK16" i="16"/>
  <c r="BL16" i="16"/>
  <c r="BM16" i="16"/>
  <c r="BN16" i="16"/>
  <c r="BO16" i="16"/>
  <c r="BP16" i="16"/>
  <c r="BQ16" i="16"/>
  <c r="BR16" i="16"/>
  <c r="BS16" i="16"/>
  <c r="BT16" i="16"/>
  <c r="AK17" i="16"/>
  <c r="AL17" i="16"/>
  <c r="AM17" i="16"/>
  <c r="AN17" i="16"/>
  <c r="AO17" i="16"/>
  <c r="AP17" i="16"/>
  <c r="AQ17" i="16"/>
  <c r="AR17" i="16"/>
  <c r="AS17" i="16"/>
  <c r="AT17" i="16"/>
  <c r="AU17" i="16"/>
  <c r="AV17" i="16"/>
  <c r="AW17" i="16"/>
  <c r="AX17" i="16"/>
  <c r="AY17" i="16"/>
  <c r="AZ17" i="16"/>
  <c r="BA17" i="16"/>
  <c r="BB17" i="16"/>
  <c r="BC17" i="16"/>
  <c r="BD17" i="16"/>
  <c r="BE17" i="16"/>
  <c r="BF17" i="16"/>
  <c r="BG17" i="16"/>
  <c r="BH17" i="16"/>
  <c r="BI17" i="16"/>
  <c r="BJ17" i="16"/>
  <c r="BK17" i="16"/>
  <c r="BL17" i="16"/>
  <c r="BM17" i="16"/>
  <c r="BN17" i="16"/>
  <c r="BO17" i="16"/>
  <c r="BP17" i="16"/>
  <c r="BQ17" i="16"/>
  <c r="BR17" i="16"/>
  <c r="BS17" i="16"/>
  <c r="BT17" i="16"/>
  <c r="AK18" i="16"/>
  <c r="AL18" i="16"/>
  <c r="AM18" i="16"/>
  <c r="AN18" i="16"/>
  <c r="AO18" i="16"/>
  <c r="AP18" i="16"/>
  <c r="AQ18" i="16"/>
  <c r="AR18" i="16"/>
  <c r="AS18" i="16"/>
  <c r="AT18" i="16"/>
  <c r="AU18" i="16"/>
  <c r="AV18" i="16"/>
  <c r="AW18" i="16"/>
  <c r="AX18" i="16"/>
  <c r="AY18" i="16"/>
  <c r="AZ18" i="16"/>
  <c r="BA18" i="16"/>
  <c r="BB18" i="16"/>
  <c r="BC18" i="16"/>
  <c r="BD18" i="16"/>
  <c r="BE18" i="16"/>
  <c r="BF18" i="16"/>
  <c r="BG18" i="16"/>
  <c r="BH18" i="16"/>
  <c r="BI18" i="16"/>
  <c r="BJ18" i="16"/>
  <c r="BK18" i="16"/>
  <c r="BL18" i="16"/>
  <c r="BM18" i="16"/>
  <c r="BN18" i="16"/>
  <c r="BO18" i="16"/>
  <c r="BP18" i="16"/>
  <c r="BQ18" i="16"/>
  <c r="BR18" i="16"/>
  <c r="BS18" i="16"/>
  <c r="BT18" i="16"/>
  <c r="AK19" i="16"/>
  <c r="AL19" i="16"/>
  <c r="AM19" i="16"/>
  <c r="AN19" i="16"/>
  <c r="AO19" i="16"/>
  <c r="AP19" i="16"/>
  <c r="AQ19" i="16"/>
  <c r="AR19" i="16"/>
  <c r="AS19" i="16"/>
  <c r="AT19" i="16"/>
  <c r="AU19" i="16"/>
  <c r="AV19" i="16"/>
  <c r="AW19" i="16"/>
  <c r="AX19" i="16"/>
  <c r="AY19" i="16"/>
  <c r="AZ19" i="16"/>
  <c r="BA19" i="16"/>
  <c r="BB19" i="16"/>
  <c r="BC19" i="16"/>
  <c r="BD19" i="16"/>
  <c r="BE19" i="16"/>
  <c r="BF19" i="16"/>
  <c r="BG19" i="16"/>
  <c r="BH19" i="16"/>
  <c r="BI19" i="16"/>
  <c r="BJ19" i="16"/>
  <c r="BK19" i="16"/>
  <c r="BL19" i="16"/>
  <c r="BM19" i="16"/>
  <c r="BN19" i="16"/>
  <c r="BO19" i="16"/>
  <c r="BP19" i="16"/>
  <c r="BQ19" i="16"/>
  <c r="BR19" i="16"/>
  <c r="BS19" i="16"/>
  <c r="BT19" i="16"/>
  <c r="AK20" i="16"/>
  <c r="AL20" i="16"/>
  <c r="AM20" i="16"/>
  <c r="AN20" i="16"/>
  <c r="AO20" i="16"/>
  <c r="AP20" i="16"/>
  <c r="AQ20" i="16"/>
  <c r="AR20" i="16"/>
  <c r="AS20" i="16"/>
  <c r="AT20" i="16"/>
  <c r="AU20" i="16"/>
  <c r="AV20" i="16"/>
  <c r="AW20" i="16"/>
  <c r="AX20" i="16"/>
  <c r="AY20" i="16"/>
  <c r="AZ20" i="16"/>
  <c r="BA20" i="16"/>
  <c r="BB20" i="16"/>
  <c r="BC20" i="16"/>
  <c r="BD20" i="16"/>
  <c r="BE20" i="16"/>
  <c r="BF20" i="16"/>
  <c r="BG20" i="16"/>
  <c r="BH20" i="16"/>
  <c r="BI20" i="16"/>
  <c r="BJ20" i="16"/>
  <c r="BK20" i="16"/>
  <c r="BL20" i="16"/>
  <c r="BM20" i="16"/>
  <c r="BN20" i="16"/>
  <c r="BO20" i="16"/>
  <c r="BP20" i="16"/>
  <c r="BQ20" i="16"/>
  <c r="BR20" i="16"/>
  <c r="BS20" i="16"/>
  <c r="BT20" i="16"/>
  <c r="AK21" i="16"/>
  <c r="AL21" i="16"/>
  <c r="AM21" i="16"/>
  <c r="AN21" i="16"/>
  <c r="AO21" i="16"/>
  <c r="AP21" i="16"/>
  <c r="AQ21" i="16"/>
  <c r="AR21" i="16"/>
  <c r="AS21" i="16"/>
  <c r="AT21" i="16"/>
  <c r="AU21" i="16"/>
  <c r="AV21" i="16"/>
  <c r="AW21" i="16"/>
  <c r="AX21" i="16"/>
  <c r="AY21" i="16"/>
  <c r="AZ21" i="16"/>
  <c r="BA21" i="16"/>
  <c r="BB21" i="16"/>
  <c r="BC21" i="16"/>
  <c r="BD21" i="16"/>
  <c r="BE21" i="16"/>
  <c r="BF21" i="16"/>
  <c r="BG21" i="16"/>
  <c r="BH21" i="16"/>
  <c r="BI21" i="16"/>
  <c r="BJ21" i="16"/>
  <c r="BK21" i="16"/>
  <c r="BL21" i="16"/>
  <c r="BM21" i="16"/>
  <c r="BN21" i="16"/>
  <c r="BO21" i="16"/>
  <c r="BP21" i="16"/>
  <c r="BQ21" i="16"/>
  <c r="BR21" i="16"/>
  <c r="BS21" i="16"/>
  <c r="BT21" i="16"/>
  <c r="AK22" i="16"/>
  <c r="AL22" i="16"/>
  <c r="AM22" i="16"/>
  <c r="AN22" i="16"/>
  <c r="AO22" i="16"/>
  <c r="AP22" i="16"/>
  <c r="AQ22" i="16"/>
  <c r="AR22" i="16"/>
  <c r="AS22" i="16"/>
  <c r="AT22" i="16"/>
  <c r="AU22" i="16"/>
  <c r="AV22" i="16"/>
  <c r="AW22" i="16"/>
  <c r="AX22" i="16"/>
  <c r="AY22" i="16"/>
  <c r="AZ22" i="16"/>
  <c r="BA22" i="16"/>
  <c r="BB22" i="16"/>
  <c r="BC22" i="16"/>
  <c r="BD22" i="16"/>
  <c r="BE22" i="16"/>
  <c r="BF22" i="16"/>
  <c r="BG22" i="16"/>
  <c r="BH22" i="16"/>
  <c r="BI22" i="16"/>
  <c r="BJ22" i="16"/>
  <c r="BK22" i="16"/>
  <c r="BL22" i="16"/>
  <c r="BM22" i="16"/>
  <c r="BN22" i="16"/>
  <c r="BO22" i="16"/>
  <c r="BP22" i="16"/>
  <c r="BQ22" i="16"/>
  <c r="BR22" i="16"/>
  <c r="BS22" i="16"/>
  <c r="BT22" i="16"/>
  <c r="AK23" i="16"/>
  <c r="AL23" i="16"/>
  <c r="AM23" i="16"/>
  <c r="AN23" i="16"/>
  <c r="AO23" i="16"/>
  <c r="AP23" i="16"/>
  <c r="AQ23" i="16"/>
  <c r="AR23" i="16"/>
  <c r="AS23" i="16"/>
  <c r="AT23" i="16"/>
  <c r="AU23" i="16"/>
  <c r="AV23" i="16"/>
  <c r="AW23" i="16"/>
  <c r="AX23" i="16"/>
  <c r="AY23" i="16"/>
  <c r="AZ23" i="16"/>
  <c r="BA23" i="16"/>
  <c r="BB23" i="16"/>
  <c r="BC23" i="16"/>
  <c r="BD23" i="16"/>
  <c r="BE23" i="16"/>
  <c r="BF23" i="16"/>
  <c r="BG23" i="16"/>
  <c r="BH23" i="16"/>
  <c r="BI23" i="16"/>
  <c r="BJ23" i="16"/>
  <c r="BK23" i="16"/>
  <c r="BL23" i="16"/>
  <c r="BM23" i="16"/>
  <c r="BN23" i="16"/>
  <c r="BO23" i="16"/>
  <c r="BP23" i="16"/>
  <c r="BQ23" i="16"/>
  <c r="BR23" i="16"/>
  <c r="BS23" i="16"/>
  <c r="BT23" i="16"/>
  <c r="AK24" i="16"/>
  <c r="AL24" i="16"/>
  <c r="AM24" i="16"/>
  <c r="AN24" i="16"/>
  <c r="AO24" i="16"/>
  <c r="AP24" i="16"/>
  <c r="AQ24" i="16"/>
  <c r="AR24" i="16"/>
  <c r="AS24" i="16"/>
  <c r="AT24" i="16"/>
  <c r="AU24" i="16"/>
  <c r="AV24" i="16"/>
  <c r="AW24" i="16"/>
  <c r="AX24" i="16"/>
  <c r="AY24" i="16"/>
  <c r="AZ24" i="16"/>
  <c r="BA24" i="16"/>
  <c r="BB24" i="16"/>
  <c r="BC24" i="16"/>
  <c r="BD24" i="16"/>
  <c r="BE24" i="16"/>
  <c r="BF24" i="16"/>
  <c r="BG24" i="16"/>
  <c r="BH24" i="16"/>
  <c r="BI24" i="16"/>
  <c r="BJ24" i="16"/>
  <c r="BK24" i="16"/>
  <c r="BL24" i="16"/>
  <c r="BM24" i="16"/>
  <c r="BN24" i="16"/>
  <c r="BO24" i="16"/>
  <c r="BP24" i="16"/>
  <c r="BQ24" i="16"/>
  <c r="BR24" i="16"/>
  <c r="BS24" i="16"/>
  <c r="BT24" i="16"/>
  <c r="AK25" i="16"/>
  <c r="AL25" i="16"/>
  <c r="AM25" i="16"/>
  <c r="AN25" i="16"/>
  <c r="AO25" i="16"/>
  <c r="AP25" i="16"/>
  <c r="AQ25" i="16"/>
  <c r="AR25" i="16"/>
  <c r="AS25" i="16"/>
  <c r="AT25" i="16"/>
  <c r="AU25" i="16"/>
  <c r="AV25" i="16"/>
  <c r="AW25" i="16"/>
  <c r="AX25" i="16"/>
  <c r="AY25" i="16"/>
  <c r="AZ25" i="16"/>
  <c r="BA25" i="16"/>
  <c r="BB25" i="16"/>
  <c r="BC25" i="16"/>
  <c r="BD25" i="16"/>
  <c r="BE25" i="16"/>
  <c r="BF25" i="16"/>
  <c r="BG25" i="16"/>
  <c r="BH25" i="16"/>
  <c r="BI25" i="16"/>
  <c r="BJ25" i="16"/>
  <c r="BK25" i="16"/>
  <c r="BL25" i="16"/>
  <c r="BM25" i="16"/>
  <c r="BN25" i="16"/>
  <c r="BO25" i="16"/>
  <c r="BP25" i="16"/>
  <c r="BQ25" i="16"/>
  <c r="BR25" i="16"/>
  <c r="BS25" i="16"/>
  <c r="BT25" i="16"/>
  <c r="AK26" i="16"/>
  <c r="AL26" i="16"/>
  <c r="AM26" i="16"/>
  <c r="AN26" i="16"/>
  <c r="AO26" i="16"/>
  <c r="AP26" i="16"/>
  <c r="AQ26" i="16"/>
  <c r="AR26" i="16"/>
  <c r="AS26" i="16"/>
  <c r="AT26" i="16"/>
  <c r="AU26" i="16"/>
  <c r="AV26" i="16"/>
  <c r="AW26" i="16"/>
  <c r="AX26" i="16"/>
  <c r="AY26" i="16"/>
  <c r="AZ26" i="16"/>
  <c r="BA26" i="16"/>
  <c r="BB26" i="16"/>
  <c r="BC26" i="16"/>
  <c r="BD26" i="16"/>
  <c r="BE26" i="16"/>
  <c r="BF26" i="16"/>
  <c r="BG26" i="16"/>
  <c r="BH26" i="16"/>
  <c r="BI26" i="16"/>
  <c r="BJ26" i="16"/>
  <c r="BK26" i="16"/>
  <c r="BL26" i="16"/>
  <c r="BM26" i="16"/>
  <c r="BN26" i="16"/>
  <c r="BO26" i="16"/>
  <c r="BP26" i="16"/>
  <c r="BQ26" i="16"/>
  <c r="BR26" i="16"/>
  <c r="BS26" i="16"/>
  <c r="BT26" i="16"/>
  <c r="AK27" i="16"/>
  <c r="AL27" i="16"/>
  <c r="AM27" i="16"/>
  <c r="AN27" i="16"/>
  <c r="AO27" i="16"/>
  <c r="AP27" i="16"/>
  <c r="AQ27" i="16"/>
  <c r="AR27" i="16"/>
  <c r="AS27" i="16"/>
  <c r="AT27" i="16"/>
  <c r="AU27" i="16"/>
  <c r="AV27" i="16"/>
  <c r="AW27" i="16"/>
  <c r="AX27" i="16"/>
  <c r="AY27" i="16"/>
  <c r="AZ27" i="16"/>
  <c r="BA27" i="16"/>
  <c r="BB27" i="16"/>
  <c r="BC27" i="16"/>
  <c r="BD27" i="16"/>
  <c r="BE27" i="16"/>
  <c r="BF27" i="16"/>
  <c r="BG27" i="16"/>
  <c r="BH27" i="16"/>
  <c r="BI27" i="16"/>
  <c r="BJ27" i="16"/>
  <c r="BK27" i="16"/>
  <c r="BL27" i="16"/>
  <c r="BM27" i="16"/>
  <c r="BN27" i="16"/>
  <c r="BO27" i="16"/>
  <c r="BP27" i="16"/>
  <c r="BQ27" i="16"/>
  <c r="BR27" i="16"/>
  <c r="BS27" i="16"/>
  <c r="BT27" i="16"/>
  <c r="AK28" i="16"/>
  <c r="AL28" i="16"/>
  <c r="AM28" i="16"/>
  <c r="AN28" i="16"/>
  <c r="AO28" i="16"/>
  <c r="AP28" i="16"/>
  <c r="AQ28" i="16"/>
  <c r="AR28" i="16"/>
  <c r="AS28" i="16"/>
  <c r="AT28" i="16"/>
  <c r="AU28" i="16"/>
  <c r="AV28" i="16"/>
  <c r="AW28" i="16"/>
  <c r="AX28" i="16"/>
  <c r="AY28" i="16"/>
  <c r="AZ28" i="16"/>
  <c r="BA28" i="16"/>
  <c r="BB28" i="16"/>
  <c r="BC28" i="16"/>
  <c r="BD28" i="16"/>
  <c r="BE28" i="16"/>
  <c r="BF28" i="16"/>
  <c r="BG28" i="16"/>
  <c r="BH28" i="16"/>
  <c r="BI28" i="16"/>
  <c r="BJ28" i="16"/>
  <c r="BK28" i="16"/>
  <c r="BL28" i="16"/>
  <c r="BM28" i="16"/>
  <c r="BN28" i="16"/>
  <c r="BO28" i="16"/>
  <c r="BP28" i="16"/>
  <c r="BQ28" i="16"/>
  <c r="BR28" i="16"/>
  <c r="BS28" i="16"/>
  <c r="BT28" i="16"/>
  <c r="AK29" i="16"/>
  <c r="AL29" i="16"/>
  <c r="AM29" i="16"/>
  <c r="AN29" i="16"/>
  <c r="AO29" i="16"/>
  <c r="AP29" i="16"/>
  <c r="AQ29" i="16"/>
  <c r="AR29" i="16"/>
  <c r="AS29" i="16"/>
  <c r="AT29" i="16"/>
  <c r="AU29" i="16"/>
  <c r="AV29" i="16"/>
  <c r="AW29" i="16"/>
  <c r="AX29" i="16"/>
  <c r="AY29" i="16"/>
  <c r="AZ29" i="16"/>
  <c r="BA29" i="16"/>
  <c r="BB29" i="16"/>
  <c r="BC29" i="16"/>
  <c r="BD29" i="16"/>
  <c r="BE29" i="16"/>
  <c r="BF29" i="16"/>
  <c r="BG29" i="16"/>
  <c r="BH29" i="16"/>
  <c r="BI29" i="16"/>
  <c r="BJ29" i="16"/>
  <c r="BK29" i="16"/>
  <c r="BL29" i="16"/>
  <c r="BM29" i="16"/>
  <c r="BN29" i="16"/>
  <c r="BO29" i="16"/>
  <c r="BP29" i="16"/>
  <c r="BQ29" i="16"/>
  <c r="BR29" i="16"/>
  <c r="BS29" i="16"/>
  <c r="BT29" i="16"/>
  <c r="AK30" i="16"/>
  <c r="AL30" i="16"/>
  <c r="AM30" i="16"/>
  <c r="AN30" i="16"/>
  <c r="AO30" i="16"/>
  <c r="AP30" i="16"/>
  <c r="AQ30" i="16"/>
  <c r="AR30" i="16"/>
  <c r="AS30" i="16"/>
  <c r="AT30" i="16"/>
  <c r="AU30" i="16"/>
  <c r="AV30" i="16"/>
  <c r="AW30" i="16"/>
  <c r="AX30" i="16"/>
  <c r="AY30" i="16"/>
  <c r="AZ30" i="16"/>
  <c r="BA30" i="16"/>
  <c r="BB30" i="16"/>
  <c r="BC30" i="16"/>
  <c r="BD30" i="16"/>
  <c r="BE30" i="16"/>
  <c r="BF30" i="16"/>
  <c r="BG30" i="16"/>
  <c r="BH30" i="16"/>
  <c r="BI30" i="16"/>
  <c r="BJ30" i="16"/>
  <c r="BK30" i="16"/>
  <c r="BL30" i="16"/>
  <c r="BM30" i="16"/>
  <c r="BN30" i="16"/>
  <c r="BO30" i="16"/>
  <c r="BP30" i="16"/>
  <c r="BQ30" i="16"/>
  <c r="BR30" i="16"/>
  <c r="BS30" i="16"/>
  <c r="BT30" i="16"/>
  <c r="AK31" i="16"/>
  <c r="AL31" i="16"/>
  <c r="AM31" i="16"/>
  <c r="AN31" i="16"/>
  <c r="AO31" i="16"/>
  <c r="AP31" i="16"/>
  <c r="AQ31" i="16"/>
  <c r="AR31" i="16"/>
  <c r="AS31" i="16"/>
  <c r="AT31" i="16"/>
  <c r="AU31" i="16"/>
  <c r="AV31" i="16"/>
  <c r="AW31" i="16"/>
  <c r="AX31" i="16"/>
  <c r="AY31" i="16"/>
  <c r="AZ31" i="16"/>
  <c r="BA31" i="16"/>
  <c r="BB31" i="16"/>
  <c r="BC31" i="16"/>
  <c r="BD31" i="16"/>
  <c r="BE31" i="16"/>
  <c r="BF31" i="16"/>
  <c r="BG31" i="16"/>
  <c r="BH31" i="16"/>
  <c r="BI31" i="16"/>
  <c r="BJ31" i="16"/>
  <c r="BK31" i="16"/>
  <c r="BL31" i="16"/>
  <c r="BM31" i="16"/>
  <c r="BN31" i="16"/>
  <c r="BO31" i="16"/>
  <c r="BP31" i="16"/>
  <c r="BQ31" i="16"/>
  <c r="BR31" i="16"/>
  <c r="BS31" i="16"/>
  <c r="BT31" i="16"/>
  <c r="AK32" i="16"/>
  <c r="AL32" i="16"/>
  <c r="AM32" i="16"/>
  <c r="AN32" i="16"/>
  <c r="AO32" i="16"/>
  <c r="AP32" i="16"/>
  <c r="AQ32" i="16"/>
  <c r="AR32" i="16"/>
  <c r="AS32" i="16"/>
  <c r="AT32" i="16"/>
  <c r="AU32" i="16"/>
  <c r="AV32" i="16"/>
  <c r="AW32" i="16"/>
  <c r="AX32" i="16"/>
  <c r="AY32" i="16"/>
  <c r="AZ32" i="16"/>
  <c r="BA32" i="16"/>
  <c r="BB32" i="16"/>
  <c r="BC32" i="16"/>
  <c r="BD32" i="16"/>
  <c r="BE32" i="16"/>
  <c r="BF32" i="16"/>
  <c r="BG32" i="16"/>
  <c r="BH32" i="16"/>
  <c r="BI32" i="16"/>
  <c r="BJ32" i="16"/>
  <c r="BK32" i="16"/>
  <c r="BL32" i="16"/>
  <c r="BM32" i="16"/>
  <c r="BN32" i="16"/>
  <c r="BO32" i="16"/>
  <c r="BP32" i="16"/>
  <c r="BQ32" i="16"/>
  <c r="BR32" i="16"/>
  <c r="BS32" i="16"/>
  <c r="BT32" i="16"/>
  <c r="AK33" i="16"/>
  <c r="AL33" i="16"/>
  <c r="AM33" i="16"/>
  <c r="AN33" i="16"/>
  <c r="AO33" i="16"/>
  <c r="AP33" i="16"/>
  <c r="AQ33" i="16"/>
  <c r="AR33" i="16"/>
  <c r="AS33" i="16"/>
  <c r="AT33" i="16"/>
  <c r="AU33" i="16"/>
  <c r="AV33" i="16"/>
  <c r="AW33" i="16"/>
  <c r="AX33" i="16"/>
  <c r="AY33" i="16"/>
  <c r="AZ33" i="16"/>
  <c r="BA33" i="16"/>
  <c r="BB33" i="16"/>
  <c r="BC33" i="16"/>
  <c r="BD33" i="16"/>
  <c r="BE33" i="16"/>
  <c r="BF33" i="16"/>
  <c r="BG33" i="16"/>
  <c r="BH33" i="16"/>
  <c r="BI33" i="16"/>
  <c r="BJ33" i="16"/>
  <c r="BK33" i="16"/>
  <c r="BL33" i="16"/>
  <c r="BM33" i="16"/>
  <c r="BN33" i="16"/>
  <c r="BO33" i="16"/>
  <c r="BP33" i="16"/>
  <c r="BQ33" i="16"/>
  <c r="BR33" i="16"/>
  <c r="BS33" i="16"/>
  <c r="BT33" i="16"/>
  <c r="AK34" i="16"/>
  <c r="AL34" i="16"/>
  <c r="AM34" i="16"/>
  <c r="AN34" i="16"/>
  <c r="AO34" i="16"/>
  <c r="AP34" i="16"/>
  <c r="AQ34" i="16"/>
  <c r="AR34" i="16"/>
  <c r="AS34" i="16"/>
  <c r="AT34" i="16"/>
  <c r="AU34" i="16"/>
  <c r="AV34" i="16"/>
  <c r="AW34" i="16"/>
  <c r="AX34" i="16"/>
  <c r="AY34" i="16"/>
  <c r="AZ34" i="16"/>
  <c r="BA34" i="16"/>
  <c r="BB34" i="16"/>
  <c r="BC34" i="16"/>
  <c r="BD34" i="16"/>
  <c r="BE34" i="16"/>
  <c r="BF34" i="16"/>
  <c r="BG34" i="16"/>
  <c r="BH34" i="16"/>
  <c r="BI34" i="16"/>
  <c r="BJ34" i="16"/>
  <c r="BK34" i="16"/>
  <c r="BL34" i="16"/>
  <c r="BM34" i="16"/>
  <c r="BN34" i="16"/>
  <c r="BO34" i="16"/>
  <c r="BP34" i="16"/>
  <c r="BQ34" i="16"/>
  <c r="BR34" i="16"/>
  <c r="BS34" i="16"/>
  <c r="BT34" i="16"/>
  <c r="AK35" i="16"/>
  <c r="AL35" i="16"/>
  <c r="AM35" i="16"/>
  <c r="AN35" i="16"/>
  <c r="AO35" i="16"/>
  <c r="AP35" i="16"/>
  <c r="AQ35" i="16"/>
  <c r="AR35" i="16"/>
  <c r="AS35" i="16"/>
  <c r="AT35" i="16"/>
  <c r="AU35" i="16"/>
  <c r="AV35" i="16"/>
  <c r="AW35" i="16"/>
  <c r="AX35" i="16"/>
  <c r="AY35" i="16"/>
  <c r="AZ35" i="16"/>
  <c r="BA35" i="16"/>
  <c r="BB35" i="16"/>
  <c r="BC35" i="16"/>
  <c r="BD35" i="16"/>
  <c r="BE35" i="16"/>
  <c r="BF35" i="16"/>
  <c r="BG35" i="16"/>
  <c r="BH35" i="16"/>
  <c r="BI35" i="16"/>
  <c r="BJ35" i="16"/>
  <c r="BK35" i="16"/>
  <c r="BL35" i="16"/>
  <c r="BM35" i="16"/>
  <c r="BN35" i="16"/>
  <c r="BO35" i="16"/>
  <c r="BP35" i="16"/>
  <c r="BQ35" i="16"/>
  <c r="BR35" i="16"/>
  <c r="BS35" i="16"/>
  <c r="BT35" i="16"/>
  <c r="AK36" i="16"/>
  <c r="AL36" i="16"/>
  <c r="AM36" i="16"/>
  <c r="AN36" i="16"/>
  <c r="AO36" i="16"/>
  <c r="AP36" i="16"/>
  <c r="AQ36" i="16"/>
  <c r="AR36" i="16"/>
  <c r="AS36" i="16"/>
  <c r="AT36" i="16"/>
  <c r="AU36" i="16"/>
  <c r="AV36" i="16"/>
  <c r="AW36" i="16"/>
  <c r="AX36" i="16"/>
  <c r="AY36" i="16"/>
  <c r="AZ36" i="16"/>
  <c r="BA36" i="16"/>
  <c r="BB36" i="16"/>
  <c r="BC36" i="16"/>
  <c r="BD36" i="16"/>
  <c r="BE36" i="16"/>
  <c r="BF36" i="16"/>
  <c r="BG36" i="16"/>
  <c r="BH36" i="16"/>
  <c r="BI36" i="16"/>
  <c r="BJ36" i="16"/>
  <c r="BK36" i="16"/>
  <c r="BL36" i="16"/>
  <c r="BM36" i="16"/>
  <c r="BN36" i="16"/>
  <c r="BO36" i="16"/>
  <c r="BP36" i="16"/>
  <c r="BQ36" i="16"/>
  <c r="BR36" i="16"/>
  <c r="BS36" i="16"/>
  <c r="BT36" i="16"/>
  <c r="AK37" i="16"/>
  <c r="AL37" i="16"/>
  <c r="AM37" i="16"/>
  <c r="AN37" i="16"/>
  <c r="AO37" i="16"/>
  <c r="AP37" i="16"/>
  <c r="AQ37" i="16"/>
  <c r="AR37" i="16"/>
  <c r="AS37" i="16"/>
  <c r="AT37" i="16"/>
  <c r="AU37" i="16"/>
  <c r="AV37" i="16"/>
  <c r="AW37" i="16"/>
  <c r="AX37" i="16"/>
  <c r="AY37" i="16"/>
  <c r="AZ37" i="16"/>
  <c r="BA37" i="16"/>
  <c r="BB37" i="16"/>
  <c r="BC37" i="16"/>
  <c r="BD37" i="16"/>
  <c r="BE37" i="16"/>
  <c r="BF37" i="16"/>
  <c r="BG37" i="16"/>
  <c r="BH37" i="16"/>
  <c r="BI37" i="16"/>
  <c r="BJ37" i="16"/>
  <c r="BK37" i="16"/>
  <c r="BL37" i="16"/>
  <c r="BM37" i="16"/>
  <c r="BN37" i="16"/>
  <c r="BO37" i="16"/>
  <c r="BP37" i="16"/>
  <c r="BQ37" i="16"/>
  <c r="BR37" i="16"/>
  <c r="BS37" i="16"/>
  <c r="BT37" i="16"/>
  <c r="AK38" i="16"/>
  <c r="AL38" i="16"/>
  <c r="AM38" i="16"/>
  <c r="AN38" i="16"/>
  <c r="AO38" i="16"/>
  <c r="AP38" i="16"/>
  <c r="AQ38" i="16"/>
  <c r="AR38" i="16"/>
  <c r="AS38" i="16"/>
  <c r="AT38" i="16"/>
  <c r="AU38" i="16"/>
  <c r="AV38" i="16"/>
  <c r="AW38" i="16"/>
  <c r="AX38" i="16"/>
  <c r="AY38" i="16"/>
  <c r="AZ38" i="16"/>
  <c r="BA38" i="16"/>
  <c r="BB38" i="16"/>
  <c r="BC38" i="16"/>
  <c r="BD38" i="16"/>
  <c r="BE38" i="16"/>
  <c r="BF38" i="16"/>
  <c r="BG38" i="16"/>
  <c r="BH38" i="16"/>
  <c r="BI38" i="16"/>
  <c r="BJ38" i="16"/>
  <c r="BK38" i="16"/>
  <c r="BL38" i="16"/>
  <c r="BM38" i="16"/>
  <c r="BN38" i="16"/>
  <c r="BO38" i="16"/>
  <c r="BP38" i="16"/>
  <c r="BQ38" i="16"/>
  <c r="BR38" i="16"/>
  <c r="BS38" i="16"/>
  <c r="BT38" i="16"/>
  <c r="AK39" i="16"/>
  <c r="AL39" i="16"/>
  <c r="AM39" i="16"/>
  <c r="AN39" i="16"/>
  <c r="AO39" i="16"/>
  <c r="AP39" i="16"/>
  <c r="AQ39" i="16"/>
  <c r="AR39" i="16"/>
  <c r="AS39" i="16"/>
  <c r="AT39" i="16"/>
  <c r="AU39" i="16"/>
  <c r="AV39" i="16"/>
  <c r="AW39" i="16"/>
  <c r="AX39" i="16"/>
  <c r="AY39" i="16"/>
  <c r="AZ39" i="16"/>
  <c r="BA39" i="16"/>
  <c r="BB39" i="16"/>
  <c r="BC39" i="16"/>
  <c r="BD39" i="16"/>
  <c r="BE39" i="16"/>
  <c r="BF39" i="16"/>
  <c r="BG39" i="16"/>
  <c r="BH39" i="16"/>
  <c r="BI39" i="16"/>
  <c r="BJ39" i="16"/>
  <c r="BK39" i="16"/>
  <c r="BL39" i="16"/>
  <c r="BM39" i="16"/>
  <c r="BN39" i="16"/>
  <c r="BO39" i="16"/>
  <c r="BP39" i="16"/>
  <c r="BQ39" i="16"/>
  <c r="BR39" i="16"/>
  <c r="BS39" i="16"/>
  <c r="BT39" i="16"/>
  <c r="AK40" i="16"/>
  <c r="AL40" i="16"/>
  <c r="AM40" i="16"/>
  <c r="AN40" i="16"/>
  <c r="AO40" i="16"/>
  <c r="AP40" i="16"/>
  <c r="AQ40" i="16"/>
  <c r="AR40" i="16"/>
  <c r="AS40" i="16"/>
  <c r="AT40" i="16"/>
  <c r="AU40" i="16"/>
  <c r="AV40" i="16"/>
  <c r="AW40" i="16"/>
  <c r="AX40" i="16"/>
  <c r="AY40" i="16"/>
  <c r="AZ40" i="16"/>
  <c r="BA40" i="16"/>
  <c r="BB40" i="16"/>
  <c r="BC40" i="16"/>
  <c r="BD40" i="16"/>
  <c r="BE40" i="16"/>
  <c r="BF40" i="16"/>
  <c r="BG40" i="16"/>
  <c r="BH40" i="16"/>
  <c r="BI40" i="16"/>
  <c r="BJ40" i="16"/>
  <c r="BK40" i="16"/>
  <c r="BL40" i="16"/>
  <c r="BM40" i="16"/>
  <c r="BN40" i="16"/>
  <c r="BO40" i="16"/>
  <c r="BP40" i="16"/>
  <c r="BQ40" i="16"/>
  <c r="BR40" i="16"/>
  <c r="BS40" i="16"/>
  <c r="BT40" i="16"/>
  <c r="AK41" i="16"/>
  <c r="AL41" i="16"/>
  <c r="AM41" i="16"/>
  <c r="AN41" i="16"/>
  <c r="AO41" i="16"/>
  <c r="AP41" i="16"/>
  <c r="AQ41" i="16"/>
  <c r="AR41" i="16"/>
  <c r="AS41" i="16"/>
  <c r="AT41" i="16"/>
  <c r="AU41" i="16"/>
  <c r="AV41" i="16"/>
  <c r="AW41" i="16"/>
  <c r="AX41" i="16"/>
  <c r="AY41" i="16"/>
  <c r="AZ41" i="16"/>
  <c r="BA41" i="16"/>
  <c r="BB41" i="16"/>
  <c r="BC41" i="16"/>
  <c r="BD41" i="16"/>
  <c r="BE41" i="16"/>
  <c r="BF41" i="16"/>
  <c r="BG41" i="16"/>
  <c r="BH41" i="16"/>
  <c r="BI41" i="16"/>
  <c r="BJ41" i="16"/>
  <c r="BK41" i="16"/>
  <c r="BL41" i="16"/>
  <c r="BM41" i="16"/>
  <c r="BN41" i="16"/>
  <c r="BO41" i="16"/>
  <c r="BP41" i="16"/>
  <c r="BQ41" i="16"/>
  <c r="BR41" i="16"/>
  <c r="BS41" i="16"/>
  <c r="BT41" i="16"/>
  <c r="AK42" i="16"/>
  <c r="AL42" i="16"/>
  <c r="AM42" i="16"/>
  <c r="AN42" i="16"/>
  <c r="AO42" i="16"/>
  <c r="AP42" i="16"/>
  <c r="AQ42" i="16"/>
  <c r="AR42" i="16"/>
  <c r="AS42" i="16"/>
  <c r="AT42" i="16"/>
  <c r="AU42" i="16"/>
  <c r="AV42" i="16"/>
  <c r="AW42" i="16"/>
  <c r="AX42" i="16"/>
  <c r="AY42" i="16"/>
  <c r="AZ42" i="16"/>
  <c r="BA42" i="16"/>
  <c r="BB42" i="16"/>
  <c r="BC42" i="16"/>
  <c r="BD42" i="16"/>
  <c r="BE42" i="16"/>
  <c r="BF42" i="16"/>
  <c r="BG42" i="16"/>
  <c r="BH42" i="16"/>
  <c r="BI42" i="16"/>
  <c r="BJ42" i="16"/>
  <c r="BK42" i="16"/>
  <c r="BL42" i="16"/>
  <c r="BM42" i="16"/>
  <c r="BN42" i="16"/>
  <c r="BO42" i="16"/>
  <c r="BP42" i="16"/>
  <c r="BQ42" i="16"/>
  <c r="BR42" i="16"/>
  <c r="BS42" i="16"/>
  <c r="BT42" i="16"/>
  <c r="AK43" i="16"/>
  <c r="AL43" i="16"/>
  <c r="AM43" i="16"/>
  <c r="AN43" i="16"/>
  <c r="AO43" i="16"/>
  <c r="AP43" i="16"/>
  <c r="AQ43" i="16"/>
  <c r="AR43" i="16"/>
  <c r="AS43" i="16"/>
  <c r="AT43" i="16"/>
  <c r="AU43" i="16"/>
  <c r="AV43" i="16"/>
  <c r="AW43" i="16"/>
  <c r="AX43" i="16"/>
  <c r="AY43" i="16"/>
  <c r="AZ43" i="16"/>
  <c r="BA43" i="16"/>
  <c r="BB43" i="16"/>
  <c r="BC43" i="16"/>
  <c r="BD43" i="16"/>
  <c r="BE43" i="16"/>
  <c r="BF43" i="16"/>
  <c r="BG43" i="16"/>
  <c r="BH43" i="16"/>
  <c r="BI43" i="16"/>
  <c r="BJ43" i="16"/>
  <c r="BK43" i="16"/>
  <c r="BL43" i="16"/>
  <c r="BM43" i="16"/>
  <c r="BN43" i="16"/>
  <c r="BO43" i="16"/>
  <c r="BP43" i="16"/>
  <c r="BQ43" i="16"/>
  <c r="BR43" i="16"/>
  <c r="BS43" i="16"/>
  <c r="BT43" i="16"/>
  <c r="AK44" i="16"/>
  <c r="AL44" i="16"/>
  <c r="AM44" i="16"/>
  <c r="AN44" i="16"/>
  <c r="AO44" i="16"/>
  <c r="AP44" i="16"/>
  <c r="AQ44" i="16"/>
  <c r="AR44" i="16"/>
  <c r="AS44" i="16"/>
  <c r="AT44" i="16"/>
  <c r="AU44" i="16"/>
  <c r="AV44" i="16"/>
  <c r="AW44" i="16"/>
  <c r="AX44" i="16"/>
  <c r="AY44" i="16"/>
  <c r="AZ44" i="16"/>
  <c r="BA44" i="16"/>
  <c r="BB44" i="16"/>
  <c r="BC44" i="16"/>
  <c r="BD44" i="16"/>
  <c r="BE44" i="16"/>
  <c r="BF44" i="16"/>
  <c r="BG44" i="16"/>
  <c r="BH44" i="16"/>
  <c r="BI44" i="16"/>
  <c r="BJ44" i="16"/>
  <c r="BK44" i="16"/>
  <c r="BL44" i="16"/>
  <c r="BM44" i="16"/>
  <c r="BN44" i="16"/>
  <c r="BO44" i="16"/>
  <c r="BP44" i="16"/>
  <c r="BQ44" i="16"/>
  <c r="BR44" i="16"/>
  <c r="BS44" i="16"/>
  <c r="BT44" i="16"/>
  <c r="AK45" i="16"/>
  <c r="AL45" i="16"/>
  <c r="AM45" i="16"/>
  <c r="AN45" i="16"/>
  <c r="AO45" i="16"/>
  <c r="AP45" i="16"/>
  <c r="AQ45" i="16"/>
  <c r="AR45" i="16"/>
  <c r="AS45" i="16"/>
  <c r="AT45" i="16"/>
  <c r="AU45" i="16"/>
  <c r="AV45" i="16"/>
  <c r="AW45" i="16"/>
  <c r="AX45" i="16"/>
  <c r="AY45" i="16"/>
  <c r="AZ45" i="16"/>
  <c r="BA45" i="16"/>
  <c r="BB45" i="16"/>
  <c r="BC45" i="16"/>
  <c r="BD45" i="16"/>
  <c r="BE45" i="16"/>
  <c r="BF45" i="16"/>
  <c r="BG45" i="16"/>
  <c r="BH45" i="16"/>
  <c r="BI45" i="16"/>
  <c r="BJ45" i="16"/>
  <c r="BK45" i="16"/>
  <c r="BL45" i="16"/>
  <c r="BM45" i="16"/>
  <c r="BN45" i="16"/>
  <c r="BO45" i="16"/>
  <c r="BP45" i="16"/>
  <c r="BQ45" i="16"/>
  <c r="BR45" i="16"/>
  <c r="BS45" i="16"/>
  <c r="BT45" i="16"/>
  <c r="AK46" i="16"/>
  <c r="AL46" i="16"/>
  <c r="AM46" i="16"/>
  <c r="AN46" i="16"/>
  <c r="AO46" i="16"/>
  <c r="AP46" i="16"/>
  <c r="AQ46" i="16"/>
  <c r="AR46" i="16"/>
  <c r="AS46" i="16"/>
  <c r="AT46" i="16"/>
  <c r="AU46" i="16"/>
  <c r="AV46" i="16"/>
  <c r="AW46" i="16"/>
  <c r="AX46" i="16"/>
  <c r="AY46" i="16"/>
  <c r="AZ46" i="16"/>
  <c r="BA46" i="16"/>
  <c r="BB46" i="16"/>
  <c r="BC46" i="16"/>
  <c r="BD46" i="16"/>
  <c r="BE46" i="16"/>
  <c r="BF46" i="16"/>
  <c r="BG46" i="16"/>
  <c r="BH46" i="16"/>
  <c r="BI46" i="16"/>
  <c r="BJ46" i="16"/>
  <c r="BK46" i="16"/>
  <c r="BL46" i="16"/>
  <c r="BM46" i="16"/>
  <c r="BN46" i="16"/>
  <c r="BO46" i="16"/>
  <c r="BP46" i="16"/>
  <c r="BQ46" i="16"/>
  <c r="BR46" i="16"/>
  <c r="BS46" i="16"/>
  <c r="BT46" i="16"/>
  <c r="AK47" i="16"/>
  <c r="AL47" i="16"/>
  <c r="AM47" i="16"/>
  <c r="AN47" i="16"/>
  <c r="AO47" i="16"/>
  <c r="AP47" i="16"/>
  <c r="AQ47" i="16"/>
  <c r="AR47" i="16"/>
  <c r="AS47" i="16"/>
  <c r="AT47" i="16"/>
  <c r="AU47" i="16"/>
  <c r="AV47" i="16"/>
  <c r="AW47" i="16"/>
  <c r="AX47" i="16"/>
  <c r="AY47" i="16"/>
  <c r="AZ47" i="16"/>
  <c r="BA47" i="16"/>
  <c r="BB47" i="16"/>
  <c r="BC47" i="16"/>
  <c r="BD47" i="16"/>
  <c r="BE47" i="16"/>
  <c r="BF47" i="16"/>
  <c r="BG47" i="16"/>
  <c r="BH47" i="16"/>
  <c r="BI47" i="16"/>
  <c r="BJ47" i="16"/>
  <c r="BK47" i="16"/>
  <c r="BL47" i="16"/>
  <c r="BM47" i="16"/>
  <c r="BN47" i="16"/>
  <c r="BO47" i="16"/>
  <c r="BP47" i="16"/>
  <c r="BQ47" i="16"/>
  <c r="BR47" i="16"/>
  <c r="BS47" i="16"/>
  <c r="BT47" i="16"/>
  <c r="AK48" i="16"/>
  <c r="AL48" i="16"/>
  <c r="AM48" i="16"/>
  <c r="AN48" i="16"/>
  <c r="AO48" i="16"/>
  <c r="AP48" i="16"/>
  <c r="AQ48" i="16"/>
  <c r="AR48" i="16"/>
  <c r="AS48" i="16"/>
  <c r="AT48" i="16"/>
  <c r="AU48" i="16"/>
  <c r="AV48" i="16"/>
  <c r="AW48" i="16"/>
  <c r="AX48" i="16"/>
  <c r="AY48" i="16"/>
  <c r="AZ48" i="16"/>
  <c r="BA48" i="16"/>
  <c r="BB48" i="16"/>
  <c r="BC48" i="16"/>
  <c r="BD48" i="16"/>
  <c r="BE48" i="16"/>
  <c r="BF48" i="16"/>
  <c r="BG48" i="16"/>
  <c r="BH48" i="16"/>
  <c r="BI48" i="16"/>
  <c r="BJ48" i="16"/>
  <c r="BK48" i="16"/>
  <c r="BL48" i="16"/>
  <c r="BM48" i="16"/>
  <c r="BN48" i="16"/>
  <c r="BO48" i="16"/>
  <c r="BP48" i="16"/>
  <c r="BQ48" i="16"/>
  <c r="BR48" i="16"/>
  <c r="BS48" i="16"/>
  <c r="BT48" i="16"/>
  <c r="AK49" i="16"/>
  <c r="AL49" i="16"/>
  <c r="AM49" i="16"/>
  <c r="AN49" i="16"/>
  <c r="AO49" i="16"/>
  <c r="AP49" i="16"/>
  <c r="AQ49" i="16"/>
  <c r="AR49" i="16"/>
  <c r="AS49" i="16"/>
  <c r="AT49" i="16"/>
  <c r="AU49" i="16"/>
  <c r="AV49" i="16"/>
  <c r="AW49" i="16"/>
  <c r="AX49" i="16"/>
  <c r="AY49" i="16"/>
  <c r="AZ49" i="16"/>
  <c r="BA49" i="16"/>
  <c r="BB49" i="16"/>
  <c r="BC49" i="16"/>
  <c r="BD49" i="16"/>
  <c r="BE49" i="16"/>
  <c r="BF49" i="16"/>
  <c r="BG49" i="16"/>
  <c r="BH49" i="16"/>
  <c r="BI49" i="16"/>
  <c r="BJ49" i="16"/>
  <c r="BK49" i="16"/>
  <c r="BL49" i="16"/>
  <c r="BM49" i="16"/>
  <c r="BN49" i="16"/>
  <c r="BO49" i="16"/>
  <c r="BP49" i="16"/>
  <c r="BQ49" i="16"/>
  <c r="BR49" i="16"/>
  <c r="BS49" i="16"/>
  <c r="BT49" i="16"/>
  <c r="AK50" i="16"/>
  <c r="AL50" i="16"/>
  <c r="AM50" i="16"/>
  <c r="AN50" i="16"/>
  <c r="AO50" i="16"/>
  <c r="AP50" i="16"/>
  <c r="AQ50" i="16"/>
  <c r="AR50" i="16"/>
  <c r="AS50" i="16"/>
  <c r="AT50" i="16"/>
  <c r="AU50" i="16"/>
  <c r="AV50" i="16"/>
  <c r="AW50" i="16"/>
  <c r="AX50" i="16"/>
  <c r="AY50" i="16"/>
  <c r="AZ50" i="16"/>
  <c r="BA50" i="16"/>
  <c r="BB50" i="16"/>
  <c r="BC50" i="16"/>
  <c r="BD50" i="16"/>
  <c r="BE50" i="16"/>
  <c r="BF50" i="16"/>
  <c r="BG50" i="16"/>
  <c r="BH50" i="16"/>
  <c r="BI50" i="16"/>
  <c r="BJ50" i="16"/>
  <c r="BK50" i="16"/>
  <c r="BL50" i="16"/>
  <c r="BM50" i="16"/>
  <c r="BN50" i="16"/>
  <c r="BO50" i="16"/>
  <c r="BP50" i="16"/>
  <c r="BQ50" i="16"/>
  <c r="BR50" i="16"/>
  <c r="BS50" i="16"/>
  <c r="BT50" i="16"/>
  <c r="AK51" i="16"/>
  <c r="AL51" i="16"/>
  <c r="AM51" i="16"/>
  <c r="AN51" i="16"/>
  <c r="AO51" i="16"/>
  <c r="AP51" i="16"/>
  <c r="AQ51" i="16"/>
  <c r="AR51" i="16"/>
  <c r="AS51" i="16"/>
  <c r="AT51" i="16"/>
  <c r="AU51" i="16"/>
  <c r="AV51" i="16"/>
  <c r="AW51" i="16"/>
  <c r="AX51" i="16"/>
  <c r="AY51" i="16"/>
  <c r="AZ51" i="16"/>
  <c r="BA51" i="16"/>
  <c r="BB51" i="16"/>
  <c r="BC51" i="16"/>
  <c r="BD51" i="16"/>
  <c r="BE51" i="16"/>
  <c r="BF51" i="16"/>
  <c r="BG51" i="16"/>
  <c r="BH51" i="16"/>
  <c r="BI51" i="16"/>
  <c r="BJ51" i="16"/>
  <c r="BK51" i="16"/>
  <c r="BL51" i="16"/>
  <c r="BM51" i="16"/>
  <c r="BN51" i="16"/>
  <c r="BO51" i="16"/>
  <c r="BP51" i="16"/>
  <c r="BQ51" i="16"/>
  <c r="BR51" i="16"/>
  <c r="BS51" i="16"/>
  <c r="BT51" i="16"/>
  <c r="AK52" i="16"/>
  <c r="AL52" i="16"/>
  <c r="AM52" i="16"/>
  <c r="AN52" i="16"/>
  <c r="AO52" i="16"/>
  <c r="AP52" i="16"/>
  <c r="AQ52" i="16"/>
  <c r="AR52" i="16"/>
  <c r="AS52" i="16"/>
  <c r="AT52" i="16"/>
  <c r="AU52" i="16"/>
  <c r="AV52" i="16"/>
  <c r="AW52" i="16"/>
  <c r="AX52" i="16"/>
  <c r="AY52" i="16"/>
  <c r="AZ52" i="16"/>
  <c r="BA52" i="16"/>
  <c r="BB52" i="16"/>
  <c r="BC52" i="16"/>
  <c r="BD52" i="16"/>
  <c r="BE52" i="16"/>
  <c r="BF52" i="16"/>
  <c r="BG52" i="16"/>
  <c r="BH52" i="16"/>
  <c r="BI52" i="16"/>
  <c r="BJ52" i="16"/>
  <c r="BK52" i="16"/>
  <c r="BL52" i="16"/>
  <c r="BM52" i="16"/>
  <c r="BN52" i="16"/>
  <c r="BO52" i="16"/>
  <c r="BP52" i="16"/>
  <c r="BQ52" i="16"/>
  <c r="BR52" i="16"/>
  <c r="BS52" i="16"/>
  <c r="BT52" i="16"/>
  <c r="AK53" i="16"/>
  <c r="AL53" i="16"/>
  <c r="AM53" i="16"/>
  <c r="AN53" i="16"/>
  <c r="AO53" i="16"/>
  <c r="AP53" i="16"/>
  <c r="AQ53" i="16"/>
  <c r="AR53" i="16"/>
  <c r="AS53" i="16"/>
  <c r="AT53" i="16"/>
  <c r="AU53" i="16"/>
  <c r="AV53" i="16"/>
  <c r="AW53" i="16"/>
  <c r="AX53" i="16"/>
  <c r="AY53" i="16"/>
  <c r="AZ53" i="16"/>
  <c r="BA53" i="16"/>
  <c r="BB53" i="16"/>
  <c r="BC53" i="16"/>
  <c r="BD53" i="16"/>
  <c r="BE53" i="16"/>
  <c r="BF53" i="16"/>
  <c r="BG53" i="16"/>
  <c r="BH53" i="16"/>
  <c r="BI53" i="16"/>
  <c r="BJ53" i="16"/>
  <c r="BK53" i="16"/>
  <c r="BL53" i="16"/>
  <c r="BM53" i="16"/>
  <c r="BN53" i="16"/>
  <c r="BO53" i="16"/>
  <c r="BP53" i="16"/>
  <c r="BQ53" i="16"/>
  <c r="BR53" i="16"/>
  <c r="BS53" i="16"/>
  <c r="BT53" i="16"/>
  <c r="AK54" i="16"/>
  <c r="AL54" i="16"/>
  <c r="AM54" i="16"/>
  <c r="AN54" i="16"/>
  <c r="AO54" i="16"/>
  <c r="AP54" i="16"/>
  <c r="AQ54" i="16"/>
  <c r="AR54" i="16"/>
  <c r="AS54" i="16"/>
  <c r="AT54" i="16"/>
  <c r="AU54" i="16"/>
  <c r="AV54" i="16"/>
  <c r="AW54" i="16"/>
  <c r="AX54" i="16"/>
  <c r="AY54" i="16"/>
  <c r="AZ54" i="16"/>
  <c r="BA54" i="16"/>
  <c r="BB54" i="16"/>
  <c r="BC54" i="16"/>
  <c r="BD54" i="16"/>
  <c r="BE54" i="16"/>
  <c r="BF54" i="16"/>
  <c r="BG54" i="16"/>
  <c r="BH54" i="16"/>
  <c r="BI54" i="16"/>
  <c r="BJ54" i="16"/>
  <c r="BK54" i="16"/>
  <c r="BL54" i="16"/>
  <c r="BM54" i="16"/>
  <c r="BN54" i="16"/>
  <c r="BO54" i="16"/>
  <c r="BP54" i="16"/>
  <c r="BQ54" i="16"/>
  <c r="BR54" i="16"/>
  <c r="BS54" i="16"/>
  <c r="BT54" i="16"/>
  <c r="AK55" i="16"/>
  <c r="AL55" i="16"/>
  <c r="AM55" i="16"/>
  <c r="AN55" i="16"/>
  <c r="AO55" i="16"/>
  <c r="AP55" i="16"/>
  <c r="AQ55" i="16"/>
  <c r="AR55" i="16"/>
  <c r="AS55" i="16"/>
  <c r="AT55" i="16"/>
  <c r="AU55" i="16"/>
  <c r="AV55" i="16"/>
  <c r="AW55" i="16"/>
  <c r="AX55" i="16"/>
  <c r="AY55" i="16"/>
  <c r="AZ55" i="16"/>
  <c r="BA55" i="16"/>
  <c r="BB55" i="16"/>
  <c r="BC55" i="16"/>
  <c r="BD55" i="16"/>
  <c r="BE55" i="16"/>
  <c r="BF55" i="16"/>
  <c r="BG55" i="16"/>
  <c r="BH55" i="16"/>
  <c r="BI55" i="16"/>
  <c r="BJ55" i="16"/>
  <c r="BK55" i="16"/>
  <c r="BL55" i="16"/>
  <c r="BM55" i="16"/>
  <c r="BN55" i="16"/>
  <c r="BO55" i="16"/>
  <c r="BP55" i="16"/>
  <c r="BQ55" i="16"/>
  <c r="BR55" i="16"/>
  <c r="BS55" i="16"/>
  <c r="BT55" i="16"/>
  <c r="AK56" i="16"/>
  <c r="AL56" i="16"/>
  <c r="AM56" i="16"/>
  <c r="AN56" i="16"/>
  <c r="AO56" i="16"/>
  <c r="AP56" i="16"/>
  <c r="AQ56" i="16"/>
  <c r="AR56" i="16"/>
  <c r="AS56" i="16"/>
  <c r="AT56" i="16"/>
  <c r="AU56" i="16"/>
  <c r="AV56" i="16"/>
  <c r="AW56" i="16"/>
  <c r="AX56" i="16"/>
  <c r="AY56" i="16"/>
  <c r="AZ56" i="16"/>
  <c r="BA56" i="16"/>
  <c r="BB56" i="16"/>
  <c r="BC56" i="16"/>
  <c r="BD56" i="16"/>
  <c r="BE56" i="16"/>
  <c r="BF56" i="16"/>
  <c r="BG56" i="16"/>
  <c r="BH56" i="16"/>
  <c r="BI56" i="16"/>
  <c r="BJ56" i="16"/>
  <c r="BK56" i="16"/>
  <c r="BL56" i="16"/>
  <c r="BM56" i="16"/>
  <c r="BN56" i="16"/>
  <c r="BO56" i="16"/>
  <c r="BP56" i="16"/>
  <c r="BQ56" i="16"/>
  <c r="BR56" i="16"/>
  <c r="BS56" i="16"/>
  <c r="BT56" i="16"/>
  <c r="AK57" i="16"/>
  <c r="AL57" i="16"/>
  <c r="AM57" i="16"/>
  <c r="AN57" i="16"/>
  <c r="AO57" i="16"/>
  <c r="AP57" i="16"/>
  <c r="AQ57" i="16"/>
  <c r="AR57" i="16"/>
  <c r="AS57" i="16"/>
  <c r="AT57" i="16"/>
  <c r="AU57" i="16"/>
  <c r="AV57" i="16"/>
  <c r="AW57" i="16"/>
  <c r="AX57" i="16"/>
  <c r="AY57" i="16"/>
  <c r="AZ57" i="16"/>
  <c r="BA57" i="16"/>
  <c r="BB57" i="16"/>
  <c r="BC57" i="16"/>
  <c r="BD57" i="16"/>
  <c r="BE57" i="16"/>
  <c r="BF57" i="16"/>
  <c r="BG57" i="16"/>
  <c r="BH57" i="16"/>
  <c r="BI57" i="16"/>
  <c r="BJ57" i="16"/>
  <c r="BK57" i="16"/>
  <c r="BL57" i="16"/>
  <c r="BM57" i="16"/>
  <c r="BN57" i="16"/>
  <c r="BO57" i="16"/>
  <c r="BP57" i="16"/>
  <c r="BQ57" i="16"/>
  <c r="BR57" i="16"/>
  <c r="BS57" i="16"/>
  <c r="BT57" i="16"/>
  <c r="AK58" i="16"/>
  <c r="AL58" i="16"/>
  <c r="AM58" i="16"/>
  <c r="AN58" i="16"/>
  <c r="AO58" i="16"/>
  <c r="AP58" i="16"/>
  <c r="AQ58" i="16"/>
  <c r="AR58" i="16"/>
  <c r="AS58" i="16"/>
  <c r="AT58" i="16"/>
  <c r="AU58" i="16"/>
  <c r="AV58" i="16"/>
  <c r="AW58" i="16"/>
  <c r="AX58" i="16"/>
  <c r="AY58" i="16"/>
  <c r="AZ58" i="16"/>
  <c r="BA58" i="16"/>
  <c r="BB58" i="16"/>
  <c r="BC58" i="16"/>
  <c r="BD58" i="16"/>
  <c r="BE58" i="16"/>
  <c r="BF58" i="16"/>
  <c r="BG58" i="16"/>
  <c r="BH58" i="16"/>
  <c r="BI58" i="16"/>
  <c r="BJ58" i="16"/>
  <c r="BK58" i="16"/>
  <c r="BL58" i="16"/>
  <c r="BM58" i="16"/>
  <c r="BN58" i="16"/>
  <c r="BO58" i="16"/>
  <c r="BP58" i="16"/>
  <c r="BQ58" i="16"/>
  <c r="BR58" i="16"/>
  <c r="BS58" i="16"/>
  <c r="BT58" i="16"/>
  <c r="AK59" i="16"/>
  <c r="AL59" i="16"/>
  <c r="AM59" i="16"/>
  <c r="AN59" i="16"/>
  <c r="AO59" i="16"/>
  <c r="AP59" i="16"/>
  <c r="AQ59" i="16"/>
  <c r="AR59" i="16"/>
  <c r="AS59" i="16"/>
  <c r="AT59" i="16"/>
  <c r="AU59" i="16"/>
  <c r="AV59" i="16"/>
  <c r="AW59" i="16"/>
  <c r="AX59" i="16"/>
  <c r="AY59" i="16"/>
  <c r="AZ59" i="16"/>
  <c r="BA59" i="16"/>
  <c r="BB59" i="16"/>
  <c r="BC59" i="16"/>
  <c r="BD59" i="16"/>
  <c r="BE59" i="16"/>
  <c r="BF59" i="16"/>
  <c r="BG59" i="16"/>
  <c r="BH59" i="16"/>
  <c r="BI59" i="16"/>
  <c r="BJ59" i="16"/>
  <c r="BK59" i="16"/>
  <c r="BL59" i="16"/>
  <c r="BM59" i="16"/>
  <c r="BN59" i="16"/>
  <c r="BO59" i="16"/>
  <c r="BP59" i="16"/>
  <c r="BQ59" i="16"/>
  <c r="BR59" i="16"/>
  <c r="BS59" i="16"/>
  <c r="BT59" i="16"/>
  <c r="AK60" i="16"/>
  <c r="AL60" i="16"/>
  <c r="AM60" i="16"/>
  <c r="AN60" i="16"/>
  <c r="AO60" i="16"/>
  <c r="AP60" i="16"/>
  <c r="AQ60" i="16"/>
  <c r="AR60" i="16"/>
  <c r="AS60" i="16"/>
  <c r="AT60" i="16"/>
  <c r="AU60" i="16"/>
  <c r="AV60" i="16"/>
  <c r="AW60" i="16"/>
  <c r="AX60" i="16"/>
  <c r="AY60" i="16"/>
  <c r="AZ60" i="16"/>
  <c r="BA60" i="16"/>
  <c r="BB60" i="16"/>
  <c r="BC60" i="16"/>
  <c r="BD60" i="16"/>
  <c r="BE60" i="16"/>
  <c r="BF60" i="16"/>
  <c r="BG60" i="16"/>
  <c r="BH60" i="16"/>
  <c r="BI60" i="16"/>
  <c r="BJ60" i="16"/>
  <c r="BK60" i="16"/>
  <c r="BL60" i="16"/>
  <c r="BM60" i="16"/>
  <c r="BN60" i="16"/>
  <c r="BO60" i="16"/>
  <c r="BP60" i="16"/>
  <c r="BQ60" i="16"/>
  <c r="BR60" i="16"/>
  <c r="BS60" i="16"/>
  <c r="BT60" i="16"/>
  <c r="AK61" i="16"/>
  <c r="AL61" i="16"/>
  <c r="AM61" i="16"/>
  <c r="AN61" i="16"/>
  <c r="AO61" i="16"/>
  <c r="AP61" i="16"/>
  <c r="AQ61" i="16"/>
  <c r="AR61" i="16"/>
  <c r="AS61" i="16"/>
  <c r="AT61" i="16"/>
  <c r="AU61" i="16"/>
  <c r="AV61" i="16"/>
  <c r="AW61" i="16"/>
  <c r="AX61" i="16"/>
  <c r="AY61" i="16"/>
  <c r="AZ61" i="16"/>
  <c r="BA61" i="16"/>
  <c r="BB61" i="16"/>
  <c r="BC61" i="16"/>
  <c r="BD61" i="16"/>
  <c r="BE61" i="16"/>
  <c r="BF61" i="16"/>
  <c r="BG61" i="16"/>
  <c r="BH61" i="16"/>
  <c r="BI61" i="16"/>
  <c r="BJ61" i="16"/>
  <c r="BK61" i="16"/>
  <c r="BL61" i="16"/>
  <c r="BM61" i="16"/>
  <c r="BN61" i="16"/>
  <c r="BO61" i="16"/>
  <c r="BP61" i="16"/>
  <c r="BQ61" i="16"/>
  <c r="BR61" i="16"/>
  <c r="BS61" i="16"/>
  <c r="BT61" i="16"/>
  <c r="AK62" i="16"/>
  <c r="AL62" i="16"/>
  <c r="AM62" i="16"/>
  <c r="AN62" i="16"/>
  <c r="AO62" i="16"/>
  <c r="AP62" i="16"/>
  <c r="AQ62" i="16"/>
  <c r="AR62" i="16"/>
  <c r="AS62" i="16"/>
  <c r="AT62" i="16"/>
  <c r="AU62" i="16"/>
  <c r="AV62" i="16"/>
  <c r="AW62" i="16"/>
  <c r="AX62" i="16"/>
  <c r="AY62" i="16"/>
  <c r="AZ62" i="16"/>
  <c r="BA62" i="16"/>
  <c r="BB62" i="16"/>
  <c r="BC62" i="16"/>
  <c r="BD62" i="16"/>
  <c r="BE62" i="16"/>
  <c r="BF62" i="16"/>
  <c r="BG62" i="16"/>
  <c r="BH62" i="16"/>
  <c r="BI62" i="16"/>
  <c r="BJ62" i="16"/>
  <c r="BK62" i="16"/>
  <c r="BL62" i="16"/>
  <c r="BM62" i="16"/>
  <c r="BN62" i="16"/>
  <c r="BO62" i="16"/>
  <c r="BP62" i="16"/>
  <c r="BQ62" i="16"/>
  <c r="BR62" i="16"/>
  <c r="BS62" i="16"/>
  <c r="BT62" i="16"/>
  <c r="AK63" i="16"/>
  <c r="AL63" i="16"/>
  <c r="AM63" i="16"/>
  <c r="AN63" i="16"/>
  <c r="AO63" i="16"/>
  <c r="AP63" i="16"/>
  <c r="AQ63" i="16"/>
  <c r="AR63" i="16"/>
  <c r="AS63" i="16"/>
  <c r="AT63" i="16"/>
  <c r="AU63" i="16"/>
  <c r="AV63" i="16"/>
  <c r="AW63" i="16"/>
  <c r="AX63" i="16"/>
  <c r="AY63" i="16"/>
  <c r="AZ63" i="16"/>
  <c r="BA63" i="16"/>
  <c r="BB63" i="16"/>
  <c r="BC63" i="16"/>
  <c r="BD63" i="16"/>
  <c r="BE63" i="16"/>
  <c r="BF63" i="16"/>
  <c r="BG63" i="16"/>
  <c r="BH63" i="16"/>
  <c r="BI63" i="16"/>
  <c r="BJ63" i="16"/>
  <c r="BK63" i="16"/>
  <c r="BL63" i="16"/>
  <c r="BM63" i="16"/>
  <c r="BN63" i="16"/>
  <c r="BO63" i="16"/>
  <c r="BP63" i="16"/>
  <c r="BQ63" i="16"/>
  <c r="BR63" i="16"/>
  <c r="BS63" i="16"/>
  <c r="BT63" i="16"/>
  <c r="AK64" i="16"/>
  <c r="AL64" i="16"/>
  <c r="AM64" i="16"/>
  <c r="AN64" i="16"/>
  <c r="AO64" i="16"/>
  <c r="AP64" i="16"/>
  <c r="AQ64" i="16"/>
  <c r="AR64" i="16"/>
  <c r="AS64" i="16"/>
  <c r="AT64" i="16"/>
  <c r="AU64" i="16"/>
  <c r="AV64" i="16"/>
  <c r="AW64" i="16"/>
  <c r="AX64" i="16"/>
  <c r="AY64" i="16"/>
  <c r="AZ64" i="16"/>
  <c r="BA64" i="16"/>
  <c r="BB64" i="16"/>
  <c r="BC64" i="16"/>
  <c r="BD64" i="16"/>
  <c r="BE64" i="16"/>
  <c r="BF64" i="16"/>
  <c r="BG64" i="16"/>
  <c r="BH64" i="16"/>
  <c r="BI64" i="16"/>
  <c r="BJ64" i="16"/>
  <c r="BK64" i="16"/>
  <c r="BL64" i="16"/>
  <c r="BM64" i="16"/>
  <c r="BN64" i="16"/>
  <c r="BO64" i="16"/>
  <c r="BP64" i="16"/>
  <c r="BQ64" i="16"/>
  <c r="BR64" i="16"/>
  <c r="BS64" i="16"/>
  <c r="BT64" i="16"/>
  <c r="AK65" i="16"/>
  <c r="AL65" i="16"/>
  <c r="AM65" i="16"/>
  <c r="AN65" i="16"/>
  <c r="AO65" i="16"/>
  <c r="AP65" i="16"/>
  <c r="AQ65" i="16"/>
  <c r="AR65" i="16"/>
  <c r="AS65" i="16"/>
  <c r="AT65" i="16"/>
  <c r="AU65" i="16"/>
  <c r="AV65" i="16"/>
  <c r="AW65" i="16"/>
  <c r="AX65" i="16"/>
  <c r="AY65" i="16"/>
  <c r="AZ65" i="16"/>
  <c r="BA65" i="16"/>
  <c r="BB65" i="16"/>
  <c r="BC65" i="16"/>
  <c r="BD65" i="16"/>
  <c r="BE65" i="16"/>
  <c r="BF65" i="16"/>
  <c r="BG65" i="16"/>
  <c r="BH65" i="16"/>
  <c r="BI65" i="16"/>
  <c r="BJ65" i="16"/>
  <c r="BK65" i="16"/>
  <c r="BL65" i="16"/>
  <c r="BM65" i="16"/>
  <c r="BN65" i="16"/>
  <c r="BO65" i="16"/>
  <c r="BP65" i="16"/>
  <c r="BQ65" i="16"/>
  <c r="BR65" i="16"/>
  <c r="BS65" i="16"/>
  <c r="BT65" i="16"/>
  <c r="AK66" i="16"/>
  <c r="AL66" i="16"/>
  <c r="AM66" i="16"/>
  <c r="AN66" i="16"/>
  <c r="AO66" i="16"/>
  <c r="AP66" i="16"/>
  <c r="AQ66" i="16"/>
  <c r="AR66" i="16"/>
  <c r="AS66" i="16"/>
  <c r="AT66" i="16"/>
  <c r="AU66" i="16"/>
  <c r="AV66" i="16"/>
  <c r="AW66" i="16"/>
  <c r="AX66" i="16"/>
  <c r="AY66" i="16"/>
  <c r="AZ66" i="16"/>
  <c r="BA66" i="16"/>
  <c r="BB66" i="16"/>
  <c r="BC66" i="16"/>
  <c r="BD66" i="16"/>
  <c r="BE66" i="16"/>
  <c r="BF66" i="16"/>
  <c r="BG66" i="16"/>
  <c r="BH66" i="16"/>
  <c r="BI66" i="16"/>
  <c r="BJ66" i="16"/>
  <c r="BK66" i="16"/>
  <c r="BL66" i="16"/>
  <c r="BM66" i="16"/>
  <c r="BN66" i="16"/>
  <c r="BO66" i="16"/>
  <c r="BP66" i="16"/>
  <c r="BQ66" i="16"/>
  <c r="BR66" i="16"/>
  <c r="BS66" i="16"/>
  <c r="BT66" i="16"/>
  <c r="AK67" i="16"/>
  <c r="AL67" i="16"/>
  <c r="AM67" i="16"/>
  <c r="AN67" i="16"/>
  <c r="AO67" i="16"/>
  <c r="AP67" i="16"/>
  <c r="AQ67" i="16"/>
  <c r="AR67" i="16"/>
  <c r="AS67" i="16"/>
  <c r="AT67" i="16"/>
  <c r="AU67" i="16"/>
  <c r="AV67" i="16"/>
  <c r="AW67" i="16"/>
  <c r="AX67" i="16"/>
  <c r="AY67" i="16"/>
  <c r="AZ67" i="16"/>
  <c r="BA67" i="16"/>
  <c r="BB67" i="16"/>
  <c r="BC67" i="16"/>
  <c r="BD67" i="16"/>
  <c r="BE67" i="16"/>
  <c r="BF67" i="16"/>
  <c r="BG67" i="16"/>
  <c r="BH67" i="16"/>
  <c r="BI67" i="16"/>
  <c r="BJ67" i="16"/>
  <c r="BK67" i="16"/>
  <c r="BL67" i="16"/>
  <c r="BM67" i="16"/>
  <c r="BN67" i="16"/>
  <c r="BO67" i="16"/>
  <c r="BP67" i="16"/>
  <c r="BQ67" i="16"/>
  <c r="BR67" i="16"/>
  <c r="BS67" i="16"/>
  <c r="BT67" i="16"/>
  <c r="AK68" i="16"/>
  <c r="AL68" i="16"/>
  <c r="AM68" i="16"/>
  <c r="AN68" i="16"/>
  <c r="AO68" i="16"/>
  <c r="AP68" i="16"/>
  <c r="AQ68" i="16"/>
  <c r="AR68" i="16"/>
  <c r="AS68" i="16"/>
  <c r="AT68" i="16"/>
  <c r="AU68" i="16"/>
  <c r="AV68" i="16"/>
  <c r="AW68" i="16"/>
  <c r="AX68" i="16"/>
  <c r="AY68" i="16"/>
  <c r="AZ68" i="16"/>
  <c r="BA68" i="16"/>
  <c r="BB68" i="16"/>
  <c r="BC68" i="16"/>
  <c r="BD68" i="16"/>
  <c r="BE68" i="16"/>
  <c r="BF68" i="16"/>
  <c r="BG68" i="16"/>
  <c r="BH68" i="16"/>
  <c r="BI68" i="16"/>
  <c r="BJ68" i="16"/>
  <c r="BK68" i="16"/>
  <c r="BL68" i="16"/>
  <c r="BM68" i="16"/>
  <c r="BN68" i="16"/>
  <c r="BO68" i="16"/>
  <c r="BP68" i="16"/>
  <c r="BQ68" i="16"/>
  <c r="BR68" i="16"/>
  <c r="BS68" i="16"/>
  <c r="BT68" i="16"/>
  <c r="AK69" i="16"/>
  <c r="AL69" i="16"/>
  <c r="AM69" i="16"/>
  <c r="AN69" i="16"/>
  <c r="AO69" i="16"/>
  <c r="AP69" i="16"/>
  <c r="AQ69" i="16"/>
  <c r="AR69" i="16"/>
  <c r="AS69" i="16"/>
  <c r="AT69" i="16"/>
  <c r="AU69" i="16"/>
  <c r="AV69" i="16"/>
  <c r="AW69" i="16"/>
  <c r="AX69" i="16"/>
  <c r="AY69" i="16"/>
  <c r="AZ69" i="16"/>
  <c r="BA69" i="16"/>
  <c r="BB69" i="16"/>
  <c r="BC69" i="16"/>
  <c r="BD69" i="16"/>
  <c r="BE69" i="16"/>
  <c r="BF69" i="16"/>
  <c r="BG69" i="16"/>
  <c r="BH69" i="16"/>
  <c r="BI69" i="16"/>
  <c r="BJ69" i="16"/>
  <c r="BK69" i="16"/>
  <c r="BL69" i="16"/>
  <c r="BM69" i="16"/>
  <c r="BN69" i="16"/>
  <c r="BO69" i="16"/>
  <c r="BP69" i="16"/>
  <c r="BQ69" i="16"/>
  <c r="BR69" i="16"/>
  <c r="BS69" i="16"/>
  <c r="BT69" i="16"/>
  <c r="AK70" i="16"/>
  <c r="AL70" i="16"/>
  <c r="AM70" i="16"/>
  <c r="AN70" i="16"/>
  <c r="AO70" i="16"/>
  <c r="AP70" i="16"/>
  <c r="AQ70" i="16"/>
  <c r="AR70" i="16"/>
  <c r="AS70" i="16"/>
  <c r="AT70" i="16"/>
  <c r="AU70" i="16"/>
  <c r="AV70" i="16"/>
  <c r="AW70" i="16"/>
  <c r="AX70" i="16"/>
  <c r="AY70" i="16"/>
  <c r="AZ70" i="16"/>
  <c r="BA70" i="16"/>
  <c r="BB70" i="16"/>
  <c r="BC70" i="16"/>
  <c r="BD70" i="16"/>
  <c r="BE70" i="16"/>
  <c r="BF70" i="16"/>
  <c r="BG70" i="16"/>
  <c r="BH70" i="16"/>
  <c r="BI70" i="16"/>
  <c r="BJ70" i="16"/>
  <c r="BK70" i="16"/>
  <c r="BL70" i="16"/>
  <c r="BM70" i="16"/>
  <c r="BN70" i="16"/>
  <c r="BO70" i="16"/>
  <c r="BP70" i="16"/>
  <c r="BQ70" i="16"/>
  <c r="BR70" i="16"/>
  <c r="BS70" i="16"/>
  <c r="BT70" i="16"/>
  <c r="AK71" i="16"/>
  <c r="AL71" i="16"/>
  <c r="AM71" i="16"/>
  <c r="AN71" i="16"/>
  <c r="AO71" i="16"/>
  <c r="AP71" i="16"/>
  <c r="AQ71" i="16"/>
  <c r="AR71" i="16"/>
  <c r="AS71" i="16"/>
  <c r="AT71" i="16"/>
  <c r="AU71" i="16"/>
  <c r="AV71" i="16"/>
  <c r="AW71" i="16"/>
  <c r="AX71" i="16"/>
  <c r="AY71" i="16"/>
  <c r="AZ71" i="16"/>
  <c r="BA71" i="16"/>
  <c r="BB71" i="16"/>
  <c r="BC71" i="16"/>
  <c r="BD71" i="16"/>
  <c r="BE71" i="16"/>
  <c r="BF71" i="16"/>
  <c r="BG71" i="16"/>
  <c r="BH71" i="16"/>
  <c r="BI71" i="16"/>
  <c r="BJ71" i="16"/>
  <c r="BK71" i="16"/>
  <c r="BL71" i="16"/>
  <c r="BM71" i="16"/>
  <c r="BN71" i="16"/>
  <c r="BO71" i="16"/>
  <c r="BP71" i="16"/>
  <c r="BQ71" i="16"/>
  <c r="BR71" i="16"/>
  <c r="BS71" i="16"/>
  <c r="BT71" i="16"/>
  <c r="AK72" i="16"/>
  <c r="AL72" i="16"/>
  <c r="AM72" i="16"/>
  <c r="AN72" i="16"/>
  <c r="AO72" i="16"/>
  <c r="AP72" i="16"/>
  <c r="AQ72" i="16"/>
  <c r="AR72" i="16"/>
  <c r="AS72" i="16"/>
  <c r="AT72" i="16"/>
  <c r="AU72" i="16"/>
  <c r="AV72" i="16"/>
  <c r="AW72" i="16"/>
  <c r="AX72" i="16"/>
  <c r="AY72" i="16"/>
  <c r="AZ72" i="16"/>
  <c r="BA72" i="16"/>
  <c r="BB72" i="16"/>
  <c r="BC72" i="16"/>
  <c r="BD72" i="16"/>
  <c r="BE72" i="16"/>
  <c r="BF72" i="16"/>
  <c r="BG72" i="16"/>
  <c r="BH72" i="16"/>
  <c r="BI72" i="16"/>
  <c r="BJ72" i="16"/>
  <c r="BK72" i="16"/>
  <c r="BL72" i="16"/>
  <c r="BM72" i="16"/>
  <c r="BN72" i="16"/>
  <c r="BO72" i="16"/>
  <c r="BP72" i="16"/>
  <c r="BQ72" i="16"/>
  <c r="BR72" i="16"/>
  <c r="BS72" i="16"/>
  <c r="BT72" i="16"/>
  <c r="AK73" i="16"/>
  <c r="AL73" i="16"/>
  <c r="AM73" i="16"/>
  <c r="AN73" i="16"/>
  <c r="AO73" i="16"/>
  <c r="AP73" i="16"/>
  <c r="AQ73" i="16"/>
  <c r="AR73" i="16"/>
  <c r="AS73" i="16"/>
  <c r="AT73" i="16"/>
  <c r="AU73" i="16"/>
  <c r="AV73" i="16"/>
  <c r="AW73" i="16"/>
  <c r="AX73" i="16"/>
  <c r="AY73" i="16"/>
  <c r="AZ73" i="16"/>
  <c r="BA73" i="16"/>
  <c r="BB73" i="16"/>
  <c r="BC73" i="16"/>
  <c r="BD73" i="16"/>
  <c r="BE73" i="16"/>
  <c r="BF73" i="16"/>
  <c r="BG73" i="16"/>
  <c r="BH73" i="16"/>
  <c r="BI73" i="16"/>
  <c r="BJ73" i="16"/>
  <c r="BK73" i="16"/>
  <c r="BL73" i="16"/>
  <c r="BM73" i="16"/>
  <c r="BN73" i="16"/>
  <c r="BO73" i="16"/>
  <c r="BP73" i="16"/>
  <c r="BQ73" i="16"/>
  <c r="BR73" i="16"/>
  <c r="BS73" i="16"/>
  <c r="BS73" i="8" s="1"/>
  <c r="AK74" i="16"/>
  <c r="AL74" i="16"/>
  <c r="AM74" i="16"/>
  <c r="AN74" i="16"/>
  <c r="AO74" i="16"/>
  <c r="AP74" i="16"/>
  <c r="AQ74" i="16"/>
  <c r="AR74" i="16"/>
  <c r="AS74" i="16"/>
  <c r="AT74" i="16"/>
  <c r="AU74" i="16"/>
  <c r="AV74" i="16"/>
  <c r="AW74" i="16"/>
  <c r="AX74" i="16"/>
  <c r="AY74" i="16"/>
  <c r="AZ74" i="16"/>
  <c r="BA74" i="16"/>
  <c r="BB74" i="16"/>
  <c r="BC74" i="16"/>
  <c r="BD74" i="16"/>
  <c r="BE74" i="16"/>
  <c r="BF74" i="16"/>
  <c r="BG74" i="16"/>
  <c r="BH74" i="16"/>
  <c r="BI74" i="16"/>
  <c r="BJ74" i="16"/>
  <c r="BK74" i="16"/>
  <c r="BL74" i="16"/>
  <c r="BM74" i="16"/>
  <c r="BN74" i="16"/>
  <c r="BO74" i="16"/>
  <c r="BP74" i="16"/>
  <c r="BQ74" i="16"/>
  <c r="BR74" i="16"/>
  <c r="AK75" i="16"/>
  <c r="AL75" i="16"/>
  <c r="AM75" i="16"/>
  <c r="AN75" i="16"/>
  <c r="AO75" i="16"/>
  <c r="AP75" i="16"/>
  <c r="AQ75" i="16"/>
  <c r="AR75" i="16"/>
  <c r="AS75" i="16"/>
  <c r="AT75" i="16"/>
  <c r="AU75" i="16"/>
  <c r="AV75" i="16"/>
  <c r="AW75" i="16"/>
  <c r="AX75" i="16"/>
  <c r="AY75" i="16"/>
  <c r="AZ75" i="16"/>
  <c r="BA75" i="16"/>
  <c r="BB75" i="16"/>
  <c r="BC75" i="16"/>
  <c r="BD75" i="16"/>
  <c r="BE75" i="16"/>
  <c r="BF75" i="16"/>
  <c r="BG75" i="16"/>
  <c r="BH75" i="16"/>
  <c r="BI75" i="16"/>
  <c r="BJ75" i="16"/>
  <c r="BK75" i="16"/>
  <c r="BL75" i="16"/>
  <c r="BM75" i="16"/>
  <c r="BN75" i="16"/>
  <c r="BO75" i="16"/>
  <c r="BP75" i="16"/>
  <c r="BQ75" i="16"/>
  <c r="BR75" i="16"/>
  <c r="BS75" i="16"/>
  <c r="BS75" i="8" s="1"/>
  <c r="AK76" i="16"/>
  <c r="AL76" i="16"/>
  <c r="AM76" i="16"/>
  <c r="AN76" i="16"/>
  <c r="AO76" i="16"/>
  <c r="AP76" i="16"/>
  <c r="AQ76" i="16"/>
  <c r="AR76" i="16"/>
  <c r="AS76" i="16"/>
  <c r="AT76" i="16"/>
  <c r="AU76" i="16"/>
  <c r="AV76" i="16"/>
  <c r="AW76" i="16"/>
  <c r="AX76" i="16"/>
  <c r="AY76" i="16"/>
  <c r="AZ76" i="16"/>
  <c r="BA76" i="16"/>
  <c r="BB76" i="16"/>
  <c r="BC76" i="16"/>
  <c r="BD76" i="16"/>
  <c r="BE76" i="16"/>
  <c r="BF76" i="16"/>
  <c r="BG76" i="16"/>
  <c r="BH76" i="16"/>
  <c r="BI76" i="16"/>
  <c r="BJ76" i="16"/>
  <c r="BK76" i="16"/>
  <c r="BL76" i="16"/>
  <c r="BM76" i="16"/>
  <c r="BN76" i="16"/>
  <c r="BO76" i="16"/>
  <c r="BP76" i="16"/>
  <c r="BQ76" i="16"/>
  <c r="BR76" i="16"/>
  <c r="AK77" i="16"/>
  <c r="AL77" i="16"/>
  <c r="AM77" i="16"/>
  <c r="AN77" i="16"/>
  <c r="AO77" i="16"/>
  <c r="AP77" i="16"/>
  <c r="AQ77" i="16"/>
  <c r="AR77" i="16"/>
  <c r="AS77" i="16"/>
  <c r="AT77" i="16"/>
  <c r="AU77" i="16"/>
  <c r="AV77" i="16"/>
  <c r="AW77" i="16"/>
  <c r="AX77" i="16"/>
  <c r="AY77" i="16"/>
  <c r="AZ77" i="16"/>
  <c r="BA77" i="16"/>
  <c r="BB77" i="16"/>
  <c r="BC77" i="16"/>
  <c r="BD77" i="16"/>
  <c r="BE77" i="16"/>
  <c r="BF77" i="16"/>
  <c r="BG77" i="16"/>
  <c r="BH77" i="16"/>
  <c r="BI77" i="16"/>
  <c r="BJ77" i="16"/>
  <c r="BK77" i="16"/>
  <c r="BL77" i="16"/>
  <c r="BM77" i="16"/>
  <c r="BN77" i="16"/>
  <c r="BO77" i="16"/>
  <c r="BP77" i="16"/>
  <c r="BQ77" i="16"/>
  <c r="BR77" i="16"/>
  <c r="BS77" i="16"/>
  <c r="BT77" i="16"/>
  <c r="AK78" i="16"/>
  <c r="AL78" i="16"/>
  <c r="AM78" i="16"/>
  <c r="AN78" i="16"/>
  <c r="AO78" i="16"/>
  <c r="AP78" i="16"/>
  <c r="AQ78" i="16"/>
  <c r="AR78" i="16"/>
  <c r="AS78" i="16"/>
  <c r="AT78" i="16"/>
  <c r="AU78" i="16"/>
  <c r="AV78" i="16"/>
  <c r="AW78" i="16"/>
  <c r="AX78" i="16"/>
  <c r="AY78" i="16"/>
  <c r="AZ78" i="16"/>
  <c r="BA78" i="16"/>
  <c r="BB78" i="16"/>
  <c r="BC78" i="16"/>
  <c r="BD78" i="16"/>
  <c r="BE78" i="16"/>
  <c r="BF78" i="16"/>
  <c r="BG78" i="16"/>
  <c r="BH78" i="16"/>
  <c r="BI78" i="16"/>
  <c r="BJ78" i="16"/>
  <c r="BK78" i="16"/>
  <c r="BL78" i="16"/>
  <c r="BM78" i="16"/>
  <c r="BN78" i="16"/>
  <c r="BO78" i="16"/>
  <c r="BP78" i="16"/>
  <c r="BQ78" i="16"/>
  <c r="BR78" i="16"/>
  <c r="BS78" i="16"/>
  <c r="BT78" i="16"/>
  <c r="AK79" i="16"/>
  <c r="AL79" i="16"/>
  <c r="AM79" i="16"/>
  <c r="AN79" i="16"/>
  <c r="AO79" i="16"/>
  <c r="AP79" i="16"/>
  <c r="AQ79" i="16"/>
  <c r="AR79" i="16"/>
  <c r="AS79" i="16"/>
  <c r="AT79" i="16"/>
  <c r="AU79" i="16"/>
  <c r="AV79" i="16"/>
  <c r="AW79" i="16"/>
  <c r="AX79" i="16"/>
  <c r="AY79" i="16"/>
  <c r="AZ79" i="16"/>
  <c r="BA79" i="16"/>
  <c r="BB79" i="16"/>
  <c r="BC79" i="16"/>
  <c r="BD79" i="16"/>
  <c r="BE79" i="16"/>
  <c r="BF79" i="16"/>
  <c r="BG79" i="16"/>
  <c r="BH79" i="16"/>
  <c r="BI79" i="16"/>
  <c r="BJ79" i="16"/>
  <c r="BK79" i="16"/>
  <c r="BL79" i="16"/>
  <c r="BM79" i="16"/>
  <c r="BN79" i="16"/>
  <c r="BO79" i="16"/>
  <c r="BP79" i="16"/>
  <c r="BQ79" i="16"/>
  <c r="BR79" i="16"/>
  <c r="BS79" i="16"/>
  <c r="BT79" i="16"/>
  <c r="AK80" i="16"/>
  <c r="AL80" i="16"/>
  <c r="AM80" i="16"/>
  <c r="AN80" i="16"/>
  <c r="AO80" i="16"/>
  <c r="AP80" i="16"/>
  <c r="AQ80" i="16"/>
  <c r="AR80" i="16"/>
  <c r="AS80" i="16"/>
  <c r="AT80" i="16"/>
  <c r="AU80" i="16"/>
  <c r="AV80" i="16"/>
  <c r="AW80" i="16"/>
  <c r="AX80" i="16"/>
  <c r="AY80" i="16"/>
  <c r="AZ80" i="16"/>
  <c r="BA80" i="16"/>
  <c r="BB80" i="16"/>
  <c r="BC80" i="16"/>
  <c r="BD80" i="16"/>
  <c r="BE80" i="16"/>
  <c r="BF80" i="16"/>
  <c r="BG80" i="16"/>
  <c r="BH80" i="16"/>
  <c r="BI80" i="16"/>
  <c r="BJ80" i="16"/>
  <c r="BK80" i="16"/>
  <c r="BL80" i="16"/>
  <c r="BM80" i="16"/>
  <c r="BN80" i="16"/>
  <c r="BO80" i="16"/>
  <c r="BP80" i="16"/>
  <c r="BQ80" i="16"/>
  <c r="BR80" i="16"/>
  <c r="BS80" i="16"/>
  <c r="BT80" i="16"/>
  <c r="AK81" i="16"/>
  <c r="AL81" i="16"/>
  <c r="AM81" i="16"/>
  <c r="AN81" i="16"/>
  <c r="AO81" i="16"/>
  <c r="AP81" i="16"/>
  <c r="AQ81" i="16"/>
  <c r="AR81" i="16"/>
  <c r="AS81" i="16"/>
  <c r="AT81" i="16"/>
  <c r="AU81" i="16"/>
  <c r="AV81" i="16"/>
  <c r="AW81" i="16"/>
  <c r="AX81" i="16"/>
  <c r="AY81" i="16"/>
  <c r="AZ81" i="16"/>
  <c r="BA81" i="16"/>
  <c r="BB81" i="16"/>
  <c r="BC81" i="16"/>
  <c r="BD81" i="16"/>
  <c r="BE81" i="16"/>
  <c r="BF81" i="16"/>
  <c r="BG81" i="16"/>
  <c r="BH81" i="16"/>
  <c r="BI81" i="16"/>
  <c r="BJ81" i="16"/>
  <c r="BK81" i="16"/>
  <c r="BL81" i="16"/>
  <c r="BM81" i="16"/>
  <c r="BN81" i="16"/>
  <c r="BO81" i="16"/>
  <c r="BP81" i="16"/>
  <c r="BQ81" i="16"/>
  <c r="BR81" i="16"/>
  <c r="BS81" i="16"/>
  <c r="BT81" i="16"/>
  <c r="AK82" i="16"/>
  <c r="AL82" i="16"/>
  <c r="AM82" i="16"/>
  <c r="AN82" i="16"/>
  <c r="AO82" i="16"/>
  <c r="AP82" i="16"/>
  <c r="AQ82" i="16"/>
  <c r="AR82" i="16"/>
  <c r="AS82" i="16"/>
  <c r="AT82" i="16"/>
  <c r="AU82" i="16"/>
  <c r="AV82" i="16"/>
  <c r="AW82" i="16"/>
  <c r="AX82" i="16"/>
  <c r="AY82" i="16"/>
  <c r="AZ82" i="16"/>
  <c r="BA82" i="16"/>
  <c r="BB82" i="16"/>
  <c r="BC82" i="16"/>
  <c r="BD82" i="16"/>
  <c r="BE82" i="16"/>
  <c r="BF82" i="16"/>
  <c r="BG82" i="16"/>
  <c r="BH82" i="16"/>
  <c r="BI82" i="16"/>
  <c r="BJ82" i="16"/>
  <c r="BK82" i="16"/>
  <c r="BL82" i="16"/>
  <c r="BM82" i="16"/>
  <c r="BN82" i="16"/>
  <c r="BO82" i="16"/>
  <c r="BP82" i="16"/>
  <c r="BQ82" i="16"/>
  <c r="BR82" i="16"/>
  <c r="BS82" i="16"/>
  <c r="BT82" i="16"/>
  <c r="AK83" i="16"/>
  <c r="AL83" i="16"/>
  <c r="AM83" i="16"/>
  <c r="AN83" i="16"/>
  <c r="AO83" i="16"/>
  <c r="AP83" i="16"/>
  <c r="AQ83" i="16"/>
  <c r="AR83" i="16"/>
  <c r="AS83" i="16"/>
  <c r="AT83" i="16"/>
  <c r="AU83" i="16"/>
  <c r="AV83" i="16"/>
  <c r="AW83" i="16"/>
  <c r="AX83" i="16"/>
  <c r="AY83" i="16"/>
  <c r="AZ83" i="16"/>
  <c r="BA83" i="16"/>
  <c r="BB83" i="16"/>
  <c r="BC83" i="16"/>
  <c r="BD83" i="16"/>
  <c r="BE83" i="16"/>
  <c r="BF83" i="16"/>
  <c r="BG83" i="16"/>
  <c r="BH83" i="16"/>
  <c r="BI83" i="16"/>
  <c r="BJ83" i="16"/>
  <c r="BK83" i="16"/>
  <c r="BL83" i="16"/>
  <c r="BM83" i="16"/>
  <c r="BN83" i="16"/>
  <c r="BO83" i="16"/>
  <c r="BP83" i="16"/>
  <c r="BQ83" i="16"/>
  <c r="BR83" i="16"/>
  <c r="BS83" i="16"/>
  <c r="BT83" i="16"/>
  <c r="AK84" i="16"/>
  <c r="AL84" i="16"/>
  <c r="AM84" i="16"/>
  <c r="AN84" i="16"/>
  <c r="AO84" i="16"/>
  <c r="AP84" i="16"/>
  <c r="AQ84" i="16"/>
  <c r="AR84" i="16"/>
  <c r="AS84" i="16"/>
  <c r="AT84" i="16"/>
  <c r="AU84" i="16"/>
  <c r="AV84" i="16"/>
  <c r="AW84" i="16"/>
  <c r="AX84" i="16"/>
  <c r="AY84" i="16"/>
  <c r="AZ84" i="16"/>
  <c r="BA84" i="16"/>
  <c r="BB84" i="16"/>
  <c r="BC84" i="16"/>
  <c r="BD84" i="16"/>
  <c r="BE84" i="16"/>
  <c r="BF84" i="16"/>
  <c r="BG84" i="16"/>
  <c r="BH84" i="16"/>
  <c r="BI84" i="16"/>
  <c r="BJ84" i="16"/>
  <c r="BK84" i="16"/>
  <c r="BL84" i="16"/>
  <c r="BM84" i="16"/>
  <c r="BN84" i="16"/>
  <c r="BO84" i="16"/>
  <c r="BP84" i="16"/>
  <c r="BQ84" i="16"/>
  <c r="BR84" i="16"/>
  <c r="BS84" i="16"/>
  <c r="BT84" i="16"/>
  <c r="D3" i="16"/>
  <c r="E3" i="16"/>
  <c r="F3" i="16"/>
  <c r="G3" i="16"/>
  <c r="H3" i="16"/>
  <c r="I3" i="16"/>
  <c r="J3" i="16"/>
  <c r="K3" i="16"/>
  <c r="L3" i="16"/>
  <c r="M3" i="16"/>
  <c r="N3" i="16"/>
  <c r="O3" i="16"/>
  <c r="P3" i="16"/>
  <c r="Q3" i="16"/>
  <c r="R3" i="16"/>
  <c r="S3" i="16"/>
  <c r="T3" i="16"/>
  <c r="U3" i="16"/>
  <c r="V3" i="16"/>
  <c r="W3" i="16"/>
  <c r="X3" i="16"/>
  <c r="Y3" i="16"/>
  <c r="Z3" i="16"/>
  <c r="AA3" i="16"/>
  <c r="AB3" i="16"/>
  <c r="AC3" i="16"/>
  <c r="AD3" i="16"/>
  <c r="AE3" i="16"/>
  <c r="AF3" i="16"/>
  <c r="AG3" i="16"/>
  <c r="AH3" i="16"/>
  <c r="AI3" i="16"/>
  <c r="AJ3"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AI4" i="16"/>
  <c r="AJ4" i="16"/>
  <c r="D5" i="16"/>
  <c r="E5" i="16"/>
  <c r="F5" i="16"/>
  <c r="G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AI5" i="16"/>
  <c r="AJ5" i="16"/>
  <c r="D6" i="16"/>
  <c r="E6" i="16"/>
  <c r="F6" i="16"/>
  <c r="G6" i="16"/>
  <c r="H6" i="16"/>
  <c r="I6" i="16"/>
  <c r="J6" i="16"/>
  <c r="K6" i="16"/>
  <c r="L6" i="16"/>
  <c r="M6" i="16"/>
  <c r="N6" i="16"/>
  <c r="O6" i="16"/>
  <c r="P6" i="16"/>
  <c r="Q6" i="16"/>
  <c r="R6" i="16"/>
  <c r="S6" i="16"/>
  <c r="T6" i="16"/>
  <c r="U6" i="16"/>
  <c r="V6" i="16"/>
  <c r="W6" i="16"/>
  <c r="X6" i="16"/>
  <c r="Y6" i="16"/>
  <c r="Z6" i="16"/>
  <c r="AA6" i="16"/>
  <c r="AB6" i="16"/>
  <c r="AC6" i="16"/>
  <c r="AD6" i="16"/>
  <c r="AE6" i="16"/>
  <c r="AF6" i="16"/>
  <c r="AG6" i="16"/>
  <c r="AH6" i="16"/>
  <c r="AI6" i="16"/>
  <c r="AJ6" i="16"/>
  <c r="D7" i="16"/>
  <c r="E7" i="16"/>
  <c r="F7" i="16"/>
  <c r="G7" i="16"/>
  <c r="H7" i="16"/>
  <c r="I7" i="16"/>
  <c r="J7" i="16"/>
  <c r="K7" i="16"/>
  <c r="L7" i="16"/>
  <c r="M7" i="16"/>
  <c r="N7" i="16"/>
  <c r="O7" i="16"/>
  <c r="P7" i="16"/>
  <c r="Q7" i="16"/>
  <c r="R7" i="16"/>
  <c r="S7" i="16"/>
  <c r="T7" i="16"/>
  <c r="U7" i="16"/>
  <c r="V7" i="16"/>
  <c r="W7" i="16"/>
  <c r="X7" i="16"/>
  <c r="Y7" i="16"/>
  <c r="Z7" i="16"/>
  <c r="AA7" i="16"/>
  <c r="AB7" i="16"/>
  <c r="AC7" i="16"/>
  <c r="AD7" i="16"/>
  <c r="AE7" i="16"/>
  <c r="AF7" i="16"/>
  <c r="AG7" i="16"/>
  <c r="AH7" i="16"/>
  <c r="AI7" i="16"/>
  <c r="AJ7" i="16"/>
  <c r="D8" i="16"/>
  <c r="E8" i="16"/>
  <c r="F8" i="16"/>
  <c r="G8" i="16"/>
  <c r="H8" i="16"/>
  <c r="I8" i="16"/>
  <c r="J8" i="16"/>
  <c r="K8" i="16"/>
  <c r="L8" i="16"/>
  <c r="M8" i="16"/>
  <c r="N8" i="16"/>
  <c r="O8" i="16"/>
  <c r="P8" i="16"/>
  <c r="Q8" i="16"/>
  <c r="R8" i="16"/>
  <c r="S8" i="16"/>
  <c r="T8" i="16"/>
  <c r="U8" i="16"/>
  <c r="V8" i="16"/>
  <c r="W8" i="16"/>
  <c r="X8" i="16"/>
  <c r="Y8" i="16"/>
  <c r="Z8" i="16"/>
  <c r="AA8" i="16"/>
  <c r="AB8" i="16"/>
  <c r="AC8" i="16"/>
  <c r="AD8" i="16"/>
  <c r="AE8" i="16"/>
  <c r="AF8" i="16"/>
  <c r="AG8" i="16"/>
  <c r="AH8" i="16"/>
  <c r="AI8" i="16"/>
  <c r="AJ8" i="16"/>
  <c r="D9" i="16"/>
  <c r="E9" i="16"/>
  <c r="F9" i="16"/>
  <c r="G9" i="16"/>
  <c r="H9" i="16"/>
  <c r="I9" i="16"/>
  <c r="J9" i="16"/>
  <c r="K9" i="16"/>
  <c r="L9" i="16"/>
  <c r="M9" i="16"/>
  <c r="N9" i="16"/>
  <c r="O9" i="16"/>
  <c r="P9" i="16"/>
  <c r="Q9" i="16"/>
  <c r="R9" i="16"/>
  <c r="S9" i="16"/>
  <c r="T9" i="16"/>
  <c r="U9" i="16"/>
  <c r="V9" i="16"/>
  <c r="W9" i="16"/>
  <c r="X9" i="16"/>
  <c r="Y9" i="16"/>
  <c r="Z9" i="16"/>
  <c r="AA9" i="16"/>
  <c r="AB9" i="16"/>
  <c r="AC9" i="16"/>
  <c r="AD9" i="16"/>
  <c r="AE9" i="16"/>
  <c r="AF9" i="16"/>
  <c r="AG9" i="16"/>
  <c r="AH9" i="16"/>
  <c r="AI9" i="16"/>
  <c r="AJ9" i="16"/>
  <c r="D10" i="16"/>
  <c r="E10" i="16"/>
  <c r="F10" i="16"/>
  <c r="G10" i="16"/>
  <c r="H10" i="16"/>
  <c r="I10" i="16"/>
  <c r="J10" i="16"/>
  <c r="K10" i="16"/>
  <c r="L10" i="16"/>
  <c r="M10" i="16"/>
  <c r="N10" i="16"/>
  <c r="O10" i="16"/>
  <c r="P10" i="16"/>
  <c r="Q10" i="16"/>
  <c r="R10" i="16"/>
  <c r="S10" i="16"/>
  <c r="T10" i="16"/>
  <c r="U10" i="16"/>
  <c r="V10" i="16"/>
  <c r="W10" i="16"/>
  <c r="X10" i="16"/>
  <c r="Y10" i="16"/>
  <c r="Z10" i="16"/>
  <c r="AA10" i="16"/>
  <c r="AB10" i="16"/>
  <c r="AC10" i="16"/>
  <c r="AD10" i="16"/>
  <c r="AE10" i="16"/>
  <c r="AF10" i="16"/>
  <c r="AG10" i="16"/>
  <c r="AH10" i="16"/>
  <c r="AI10" i="16"/>
  <c r="AJ10" i="16"/>
  <c r="D11" i="16"/>
  <c r="E11" i="16"/>
  <c r="F11" i="16"/>
  <c r="G11" i="16"/>
  <c r="H11" i="16"/>
  <c r="I11" i="16"/>
  <c r="J11" i="16"/>
  <c r="K11" i="16"/>
  <c r="L11" i="16"/>
  <c r="M11" i="16"/>
  <c r="N11" i="16"/>
  <c r="O11" i="16"/>
  <c r="P11" i="16"/>
  <c r="Q11" i="16"/>
  <c r="R11" i="16"/>
  <c r="S11" i="16"/>
  <c r="T11" i="16"/>
  <c r="U11" i="16"/>
  <c r="V11" i="16"/>
  <c r="W11" i="16"/>
  <c r="X11" i="16"/>
  <c r="Y11" i="16"/>
  <c r="Z11" i="16"/>
  <c r="AA11" i="16"/>
  <c r="AB11" i="16"/>
  <c r="AC11" i="16"/>
  <c r="AD11" i="16"/>
  <c r="AE11" i="16"/>
  <c r="AF11" i="16"/>
  <c r="AG11" i="16"/>
  <c r="AH11" i="16"/>
  <c r="AI11" i="16"/>
  <c r="AJ11" i="16"/>
  <c r="D12" i="16"/>
  <c r="E12" i="16"/>
  <c r="F12" i="16"/>
  <c r="G12" i="16"/>
  <c r="H12" i="16"/>
  <c r="I12" i="16"/>
  <c r="J12" i="16"/>
  <c r="K12" i="16"/>
  <c r="L12" i="16"/>
  <c r="M12" i="16"/>
  <c r="N12" i="16"/>
  <c r="O12" i="16"/>
  <c r="P12" i="16"/>
  <c r="Q12" i="16"/>
  <c r="R12" i="16"/>
  <c r="S12" i="16"/>
  <c r="T12" i="16"/>
  <c r="U12" i="16"/>
  <c r="V12" i="16"/>
  <c r="W12" i="16"/>
  <c r="X12" i="16"/>
  <c r="Y12" i="16"/>
  <c r="Z12" i="16"/>
  <c r="AA12" i="16"/>
  <c r="AB12" i="16"/>
  <c r="AC12" i="16"/>
  <c r="AD12" i="16"/>
  <c r="AE12" i="16"/>
  <c r="AF12" i="16"/>
  <c r="AG12" i="16"/>
  <c r="AH12" i="16"/>
  <c r="AI12" i="16"/>
  <c r="AJ12" i="16"/>
  <c r="D13" i="16"/>
  <c r="E13" i="16"/>
  <c r="F13" i="16"/>
  <c r="G13" i="16"/>
  <c r="H13" i="16"/>
  <c r="I13" i="16"/>
  <c r="J13" i="16"/>
  <c r="K13" i="16"/>
  <c r="L13" i="16"/>
  <c r="M13" i="16"/>
  <c r="N13" i="16"/>
  <c r="O13" i="16"/>
  <c r="P13" i="16"/>
  <c r="Q13" i="16"/>
  <c r="R13" i="16"/>
  <c r="S13" i="16"/>
  <c r="T13" i="16"/>
  <c r="U13" i="16"/>
  <c r="V13" i="16"/>
  <c r="W13" i="16"/>
  <c r="X13" i="16"/>
  <c r="Y13" i="16"/>
  <c r="Z13" i="16"/>
  <c r="AA13" i="16"/>
  <c r="AB13" i="16"/>
  <c r="AC13" i="16"/>
  <c r="AD13" i="16"/>
  <c r="AE13" i="16"/>
  <c r="AF13" i="16"/>
  <c r="AG13" i="16"/>
  <c r="AH13" i="16"/>
  <c r="AI13" i="16"/>
  <c r="AJ13" i="16"/>
  <c r="D14" i="16"/>
  <c r="E14" i="16"/>
  <c r="F14" i="16"/>
  <c r="G14" i="16"/>
  <c r="H14" i="16"/>
  <c r="I14" i="16"/>
  <c r="J14" i="16"/>
  <c r="K14" i="16"/>
  <c r="L14" i="16"/>
  <c r="M14" i="16"/>
  <c r="N14" i="16"/>
  <c r="O14" i="16"/>
  <c r="P14" i="16"/>
  <c r="Q14" i="16"/>
  <c r="R14" i="16"/>
  <c r="S14" i="16"/>
  <c r="T14" i="16"/>
  <c r="U14" i="16"/>
  <c r="V14" i="16"/>
  <c r="W14" i="16"/>
  <c r="X14" i="16"/>
  <c r="Y14" i="16"/>
  <c r="Z14" i="16"/>
  <c r="AA14" i="16"/>
  <c r="AB14" i="16"/>
  <c r="AC14" i="16"/>
  <c r="AD14" i="16"/>
  <c r="AE14" i="16"/>
  <c r="AF14" i="16"/>
  <c r="AG14" i="16"/>
  <c r="AH14" i="16"/>
  <c r="AI14" i="16"/>
  <c r="AJ14" i="16"/>
  <c r="D15" i="16"/>
  <c r="E15" i="16"/>
  <c r="F15" i="16"/>
  <c r="G15" i="16"/>
  <c r="H15" i="16"/>
  <c r="I15" i="16"/>
  <c r="J15" i="16"/>
  <c r="K15" i="16"/>
  <c r="L15" i="16"/>
  <c r="M15" i="16"/>
  <c r="N15" i="16"/>
  <c r="O15" i="16"/>
  <c r="P15" i="16"/>
  <c r="Q15" i="16"/>
  <c r="R15" i="16"/>
  <c r="S15" i="16"/>
  <c r="T15" i="16"/>
  <c r="U15" i="16"/>
  <c r="V15" i="16"/>
  <c r="W15" i="16"/>
  <c r="X15" i="16"/>
  <c r="Y15" i="16"/>
  <c r="Z15" i="16"/>
  <c r="AA15" i="16"/>
  <c r="AB15" i="16"/>
  <c r="AC15" i="16"/>
  <c r="AD15" i="16"/>
  <c r="AE15" i="16"/>
  <c r="AF15" i="16"/>
  <c r="AG15" i="16"/>
  <c r="AH15" i="16"/>
  <c r="AI15" i="16"/>
  <c r="AJ15" i="16"/>
  <c r="D16" i="16"/>
  <c r="E16" i="16"/>
  <c r="F16" i="16"/>
  <c r="G16" i="16"/>
  <c r="H16" i="16"/>
  <c r="I16" i="16"/>
  <c r="J16" i="16"/>
  <c r="K16" i="16"/>
  <c r="L16" i="16"/>
  <c r="M16" i="16"/>
  <c r="N16" i="16"/>
  <c r="O16" i="16"/>
  <c r="P16" i="16"/>
  <c r="Q16" i="16"/>
  <c r="R16" i="16"/>
  <c r="S16" i="16"/>
  <c r="T16" i="16"/>
  <c r="U16" i="16"/>
  <c r="V16" i="16"/>
  <c r="W16" i="16"/>
  <c r="X16" i="16"/>
  <c r="Y16" i="16"/>
  <c r="Z16" i="16"/>
  <c r="AA16" i="16"/>
  <c r="AB16" i="16"/>
  <c r="AC16" i="16"/>
  <c r="AD16" i="16"/>
  <c r="AE16" i="16"/>
  <c r="AF16" i="16"/>
  <c r="AG16" i="16"/>
  <c r="AH16" i="16"/>
  <c r="AI16" i="16"/>
  <c r="AJ16" i="16"/>
  <c r="D17" i="16"/>
  <c r="E17" i="16"/>
  <c r="F17" i="16"/>
  <c r="G17" i="16"/>
  <c r="H17" i="16"/>
  <c r="I17" i="16"/>
  <c r="J17" i="16"/>
  <c r="K17" i="16"/>
  <c r="L17" i="16"/>
  <c r="M17" i="16"/>
  <c r="N17" i="16"/>
  <c r="O17" i="16"/>
  <c r="P17" i="16"/>
  <c r="Q17" i="16"/>
  <c r="R17" i="16"/>
  <c r="S17" i="16"/>
  <c r="T17" i="16"/>
  <c r="U17" i="16"/>
  <c r="V17" i="16"/>
  <c r="W17" i="16"/>
  <c r="X17" i="16"/>
  <c r="Y17" i="16"/>
  <c r="Z17" i="16"/>
  <c r="AA17" i="16"/>
  <c r="AB17" i="16"/>
  <c r="AC17" i="16"/>
  <c r="AD17" i="16"/>
  <c r="AE17" i="16"/>
  <c r="AF17" i="16"/>
  <c r="AG17" i="16"/>
  <c r="AH17" i="16"/>
  <c r="AI17" i="16"/>
  <c r="AJ17" i="16"/>
  <c r="D18" i="16"/>
  <c r="E18" i="16"/>
  <c r="F18" i="16"/>
  <c r="G18" i="16"/>
  <c r="H18" i="16"/>
  <c r="I18" i="16"/>
  <c r="J18" i="16"/>
  <c r="K18" i="16"/>
  <c r="L18" i="16"/>
  <c r="M18" i="16"/>
  <c r="N18" i="16"/>
  <c r="O18" i="16"/>
  <c r="P18" i="16"/>
  <c r="Q18" i="16"/>
  <c r="R18" i="16"/>
  <c r="S18" i="16"/>
  <c r="T18" i="16"/>
  <c r="U18" i="16"/>
  <c r="V18" i="16"/>
  <c r="W18" i="16"/>
  <c r="X18" i="16"/>
  <c r="Y18" i="16"/>
  <c r="Z18" i="16"/>
  <c r="AA18" i="16"/>
  <c r="AB18" i="16"/>
  <c r="AC18" i="16"/>
  <c r="AD18" i="16"/>
  <c r="AE18" i="16"/>
  <c r="AF18" i="16"/>
  <c r="AG18" i="16"/>
  <c r="AH18" i="16"/>
  <c r="AI18" i="16"/>
  <c r="AJ18" i="16"/>
  <c r="D19" i="16"/>
  <c r="E19" i="16"/>
  <c r="F19" i="16"/>
  <c r="G19" i="16"/>
  <c r="H19" i="16"/>
  <c r="I19" i="16"/>
  <c r="J19" i="16"/>
  <c r="K19" i="16"/>
  <c r="L19" i="16"/>
  <c r="M19" i="16"/>
  <c r="N19" i="16"/>
  <c r="O19" i="16"/>
  <c r="P19" i="16"/>
  <c r="Q19" i="16"/>
  <c r="R19" i="16"/>
  <c r="S19" i="16"/>
  <c r="T19" i="16"/>
  <c r="U19" i="16"/>
  <c r="V19" i="16"/>
  <c r="W19" i="16"/>
  <c r="X19" i="16"/>
  <c r="Y19" i="16"/>
  <c r="Z19" i="16"/>
  <c r="AA19" i="16"/>
  <c r="AB19" i="16"/>
  <c r="AC19" i="16"/>
  <c r="AD19" i="16"/>
  <c r="AE19" i="16"/>
  <c r="AF19" i="16"/>
  <c r="AG19" i="16"/>
  <c r="AH19" i="16"/>
  <c r="AI19" i="16"/>
  <c r="AJ19" i="16"/>
  <c r="D20" i="16"/>
  <c r="E20" i="16"/>
  <c r="F20" i="16"/>
  <c r="G20" i="16"/>
  <c r="H20" i="16"/>
  <c r="I20" i="16"/>
  <c r="J20" i="16"/>
  <c r="K20" i="16"/>
  <c r="L20" i="16"/>
  <c r="M20" i="16"/>
  <c r="N20" i="16"/>
  <c r="O20" i="16"/>
  <c r="P20" i="16"/>
  <c r="Q20" i="16"/>
  <c r="R20" i="16"/>
  <c r="S20" i="16"/>
  <c r="T20" i="16"/>
  <c r="U20" i="16"/>
  <c r="V20" i="16"/>
  <c r="W20" i="16"/>
  <c r="X20" i="16"/>
  <c r="Y20" i="16"/>
  <c r="Z20" i="16"/>
  <c r="AA20" i="16"/>
  <c r="AB20" i="16"/>
  <c r="AC20" i="16"/>
  <c r="AD20" i="16"/>
  <c r="AE20" i="16"/>
  <c r="AF20" i="16"/>
  <c r="AG20" i="16"/>
  <c r="AH20" i="16"/>
  <c r="AI20" i="16"/>
  <c r="AJ20" i="16"/>
  <c r="D21" i="16"/>
  <c r="E21" i="16"/>
  <c r="F21" i="16"/>
  <c r="G21" i="16"/>
  <c r="H21" i="16"/>
  <c r="I21" i="16"/>
  <c r="J21" i="16"/>
  <c r="K21" i="16"/>
  <c r="L21" i="16"/>
  <c r="M21" i="16"/>
  <c r="N21" i="16"/>
  <c r="O21" i="16"/>
  <c r="P21" i="16"/>
  <c r="Q21" i="16"/>
  <c r="R21" i="16"/>
  <c r="S21" i="16"/>
  <c r="T21" i="16"/>
  <c r="U21" i="16"/>
  <c r="V21" i="16"/>
  <c r="W21" i="16"/>
  <c r="X21" i="16"/>
  <c r="Y21" i="16"/>
  <c r="Z21" i="16"/>
  <c r="AA21" i="16"/>
  <c r="AB21" i="16"/>
  <c r="AC21" i="16"/>
  <c r="AD21" i="16"/>
  <c r="AE21" i="16"/>
  <c r="AF21" i="16"/>
  <c r="AG21" i="16"/>
  <c r="AH21" i="16"/>
  <c r="AI21" i="16"/>
  <c r="AJ21" i="16"/>
  <c r="D22" i="16"/>
  <c r="E22" i="16"/>
  <c r="F22" i="16"/>
  <c r="G22" i="16"/>
  <c r="H22" i="16"/>
  <c r="I22" i="16"/>
  <c r="J22" i="16"/>
  <c r="K22" i="16"/>
  <c r="L22" i="16"/>
  <c r="M22" i="16"/>
  <c r="N22" i="16"/>
  <c r="O22" i="16"/>
  <c r="P22" i="16"/>
  <c r="Q22" i="16"/>
  <c r="R22" i="16"/>
  <c r="S22" i="16"/>
  <c r="T22" i="16"/>
  <c r="U22" i="16"/>
  <c r="V22" i="16"/>
  <c r="W22" i="16"/>
  <c r="X22" i="16"/>
  <c r="Y22" i="16"/>
  <c r="Z22" i="16"/>
  <c r="AA22" i="16"/>
  <c r="AB22" i="16"/>
  <c r="AC22" i="16"/>
  <c r="AD22" i="16"/>
  <c r="AE22" i="16"/>
  <c r="AF22" i="16"/>
  <c r="AG22" i="16"/>
  <c r="AH22" i="16"/>
  <c r="AI22" i="16"/>
  <c r="AJ22" i="16"/>
  <c r="D23" i="16"/>
  <c r="E23" i="16"/>
  <c r="F23" i="16"/>
  <c r="G23" i="16"/>
  <c r="H23" i="16"/>
  <c r="I23" i="16"/>
  <c r="J23" i="16"/>
  <c r="K23" i="16"/>
  <c r="L23" i="16"/>
  <c r="M23" i="16"/>
  <c r="N23" i="16"/>
  <c r="O23" i="16"/>
  <c r="P23" i="16"/>
  <c r="Q23" i="16"/>
  <c r="R23" i="16"/>
  <c r="S23" i="16"/>
  <c r="T23" i="16"/>
  <c r="U23" i="16"/>
  <c r="V23" i="16"/>
  <c r="W23" i="16"/>
  <c r="X23" i="16"/>
  <c r="Y23" i="16"/>
  <c r="Z23" i="16"/>
  <c r="AA23" i="16"/>
  <c r="AB23" i="16"/>
  <c r="AC23" i="16"/>
  <c r="AD23" i="16"/>
  <c r="AE23" i="16"/>
  <c r="AF23" i="16"/>
  <c r="AG23" i="16"/>
  <c r="AH23" i="16"/>
  <c r="AI23" i="16"/>
  <c r="AJ23" i="16"/>
  <c r="D24" i="16"/>
  <c r="E24" i="16"/>
  <c r="F24" i="16"/>
  <c r="G24" i="16"/>
  <c r="H24" i="16"/>
  <c r="I24" i="16"/>
  <c r="J24" i="16"/>
  <c r="K24" i="16"/>
  <c r="L24" i="16"/>
  <c r="M24" i="16"/>
  <c r="N24" i="16"/>
  <c r="O24" i="16"/>
  <c r="P24" i="16"/>
  <c r="Q24" i="16"/>
  <c r="R24" i="16"/>
  <c r="S24" i="16"/>
  <c r="T24" i="16"/>
  <c r="U24" i="16"/>
  <c r="V24" i="16"/>
  <c r="W24" i="16"/>
  <c r="X24" i="16"/>
  <c r="Y24" i="16"/>
  <c r="Z24" i="16"/>
  <c r="AA24" i="16"/>
  <c r="AB24" i="16"/>
  <c r="AC24" i="16"/>
  <c r="AD24" i="16"/>
  <c r="AE24" i="16"/>
  <c r="AF24" i="16"/>
  <c r="AG24" i="16"/>
  <c r="AH24" i="16"/>
  <c r="AI24" i="16"/>
  <c r="AJ24" i="16"/>
  <c r="D25" i="16"/>
  <c r="E25" i="16"/>
  <c r="F25" i="16"/>
  <c r="G25" i="16"/>
  <c r="H25" i="16"/>
  <c r="I25" i="16"/>
  <c r="J25" i="16"/>
  <c r="K25" i="16"/>
  <c r="L25" i="16"/>
  <c r="M25" i="16"/>
  <c r="N25" i="16"/>
  <c r="O25" i="16"/>
  <c r="P25" i="16"/>
  <c r="Q25" i="16"/>
  <c r="R25" i="16"/>
  <c r="S25" i="16"/>
  <c r="T25" i="16"/>
  <c r="U25" i="16"/>
  <c r="V25" i="16"/>
  <c r="W25" i="16"/>
  <c r="X25" i="16"/>
  <c r="Y25" i="16"/>
  <c r="Z25" i="16"/>
  <c r="AA25" i="16"/>
  <c r="AB25" i="16"/>
  <c r="AC25" i="16"/>
  <c r="AD25" i="16"/>
  <c r="AE25" i="16"/>
  <c r="AF25" i="16"/>
  <c r="AG25" i="16"/>
  <c r="AH25" i="16"/>
  <c r="AI25" i="16"/>
  <c r="AJ25" i="16"/>
  <c r="D26" i="16"/>
  <c r="E26" i="16"/>
  <c r="F26" i="16"/>
  <c r="G26" i="16"/>
  <c r="H26" i="16"/>
  <c r="I26" i="16"/>
  <c r="J26" i="16"/>
  <c r="K26" i="16"/>
  <c r="L26" i="16"/>
  <c r="M26" i="16"/>
  <c r="N26" i="16"/>
  <c r="O26" i="16"/>
  <c r="P26" i="16"/>
  <c r="Q26" i="16"/>
  <c r="R26" i="16"/>
  <c r="S26" i="16"/>
  <c r="T26" i="16"/>
  <c r="U26" i="16"/>
  <c r="V26" i="16"/>
  <c r="W26" i="16"/>
  <c r="X26" i="16"/>
  <c r="Y26" i="16"/>
  <c r="Z26" i="16"/>
  <c r="AA26" i="16"/>
  <c r="AB26" i="16"/>
  <c r="AC26" i="16"/>
  <c r="AD26" i="16"/>
  <c r="AE26" i="16"/>
  <c r="AF26" i="16"/>
  <c r="AG26" i="16"/>
  <c r="AH26" i="16"/>
  <c r="AI26" i="16"/>
  <c r="AJ26" i="16"/>
  <c r="D27" i="16"/>
  <c r="E27" i="16"/>
  <c r="F27" i="16"/>
  <c r="G27" i="16"/>
  <c r="H27" i="16"/>
  <c r="I27" i="16"/>
  <c r="J27" i="16"/>
  <c r="K27" i="16"/>
  <c r="L27" i="16"/>
  <c r="M27" i="16"/>
  <c r="N27" i="16"/>
  <c r="O27" i="16"/>
  <c r="P27" i="16"/>
  <c r="Q27" i="16"/>
  <c r="R27" i="16"/>
  <c r="S27" i="16"/>
  <c r="T27" i="16"/>
  <c r="U27" i="16"/>
  <c r="V27" i="16"/>
  <c r="W27" i="16"/>
  <c r="X27" i="16"/>
  <c r="Y27" i="16"/>
  <c r="Z27" i="16"/>
  <c r="AA27" i="16"/>
  <c r="AB27" i="16"/>
  <c r="AC27" i="16"/>
  <c r="AD27" i="16"/>
  <c r="AE27" i="16"/>
  <c r="AF27" i="16"/>
  <c r="AG27" i="16"/>
  <c r="AH27" i="16"/>
  <c r="AI27" i="16"/>
  <c r="AJ27" i="16"/>
  <c r="D28" i="16"/>
  <c r="E28" i="16"/>
  <c r="F28" i="16"/>
  <c r="G28" i="16"/>
  <c r="H28" i="16"/>
  <c r="I28" i="16"/>
  <c r="J28" i="16"/>
  <c r="K28" i="16"/>
  <c r="L28" i="16"/>
  <c r="M28" i="16"/>
  <c r="N28" i="16"/>
  <c r="O28" i="16"/>
  <c r="P28" i="16"/>
  <c r="Q28" i="16"/>
  <c r="R28" i="16"/>
  <c r="S28" i="16"/>
  <c r="T28" i="16"/>
  <c r="U28" i="16"/>
  <c r="V28" i="16"/>
  <c r="W28" i="16"/>
  <c r="X28" i="16"/>
  <c r="Y28" i="16"/>
  <c r="Z28" i="16"/>
  <c r="AA28" i="16"/>
  <c r="AB28" i="16"/>
  <c r="AC28" i="16"/>
  <c r="AD28" i="16"/>
  <c r="AE28" i="16"/>
  <c r="AF28" i="16"/>
  <c r="AG28" i="16"/>
  <c r="AH28" i="16"/>
  <c r="AI28" i="16"/>
  <c r="AJ28" i="16"/>
  <c r="D29" i="16"/>
  <c r="E29" i="16"/>
  <c r="F29" i="16"/>
  <c r="G29" i="16"/>
  <c r="H29" i="16"/>
  <c r="I29" i="16"/>
  <c r="J29" i="16"/>
  <c r="K29" i="16"/>
  <c r="L29" i="16"/>
  <c r="M29" i="16"/>
  <c r="N29" i="16"/>
  <c r="O29" i="16"/>
  <c r="P29" i="16"/>
  <c r="Q29" i="16"/>
  <c r="R29" i="16"/>
  <c r="S29" i="16"/>
  <c r="T29" i="16"/>
  <c r="U29" i="16"/>
  <c r="V29" i="16"/>
  <c r="W29" i="16"/>
  <c r="X29" i="16"/>
  <c r="Y29" i="16"/>
  <c r="Z29" i="16"/>
  <c r="AA29" i="16"/>
  <c r="AB29" i="16"/>
  <c r="AC29" i="16"/>
  <c r="AD29" i="16"/>
  <c r="AE29" i="16"/>
  <c r="AF29" i="16"/>
  <c r="AG29" i="16"/>
  <c r="AH29" i="16"/>
  <c r="AI29" i="16"/>
  <c r="AJ29" i="16"/>
  <c r="D30" i="16"/>
  <c r="E30" i="16"/>
  <c r="F30" i="16"/>
  <c r="G30" i="16"/>
  <c r="H30" i="16"/>
  <c r="I30" i="16"/>
  <c r="J30" i="16"/>
  <c r="K30" i="16"/>
  <c r="L30" i="16"/>
  <c r="M30" i="16"/>
  <c r="N30" i="16"/>
  <c r="O30" i="16"/>
  <c r="P30" i="16"/>
  <c r="Q30" i="16"/>
  <c r="R30" i="16"/>
  <c r="S30" i="16"/>
  <c r="T30" i="16"/>
  <c r="U30" i="16"/>
  <c r="V30" i="16"/>
  <c r="W30" i="16"/>
  <c r="X30" i="16"/>
  <c r="Y30" i="16"/>
  <c r="Z30" i="16"/>
  <c r="AA30" i="16"/>
  <c r="AB30" i="16"/>
  <c r="AC30" i="16"/>
  <c r="AD30" i="16"/>
  <c r="AE30" i="16"/>
  <c r="AF30" i="16"/>
  <c r="AG30" i="16"/>
  <c r="AH30" i="16"/>
  <c r="AI30" i="16"/>
  <c r="AJ30" i="16"/>
  <c r="D31" i="16"/>
  <c r="E31" i="16"/>
  <c r="F31" i="16"/>
  <c r="G31" i="16"/>
  <c r="H31" i="16"/>
  <c r="I31" i="16"/>
  <c r="J31" i="16"/>
  <c r="K31" i="16"/>
  <c r="L31" i="16"/>
  <c r="M31" i="16"/>
  <c r="N31" i="16"/>
  <c r="O31" i="16"/>
  <c r="P31" i="16"/>
  <c r="Q31" i="16"/>
  <c r="R31" i="16"/>
  <c r="S31" i="16"/>
  <c r="T31" i="16"/>
  <c r="U31" i="16"/>
  <c r="V31" i="16"/>
  <c r="W31" i="16"/>
  <c r="X31" i="16"/>
  <c r="Y31" i="16"/>
  <c r="Z31" i="16"/>
  <c r="AA31" i="16"/>
  <c r="AB31" i="16"/>
  <c r="AC31" i="16"/>
  <c r="AD31" i="16"/>
  <c r="AE31" i="16"/>
  <c r="AF31" i="16"/>
  <c r="AG31" i="16"/>
  <c r="AH31" i="16"/>
  <c r="AI31" i="16"/>
  <c r="AJ31" i="16"/>
  <c r="D32" i="16"/>
  <c r="E32" i="16"/>
  <c r="F32" i="16"/>
  <c r="G32" i="16"/>
  <c r="H32" i="16"/>
  <c r="I32" i="16"/>
  <c r="J32" i="16"/>
  <c r="K32" i="16"/>
  <c r="L32" i="16"/>
  <c r="M32" i="16"/>
  <c r="N32" i="16"/>
  <c r="O32" i="16"/>
  <c r="P32" i="16"/>
  <c r="Q32" i="16"/>
  <c r="R32" i="16"/>
  <c r="S32" i="16"/>
  <c r="T32" i="16"/>
  <c r="U32" i="16"/>
  <c r="V32" i="16"/>
  <c r="W32" i="16"/>
  <c r="X32" i="16"/>
  <c r="Y32" i="16"/>
  <c r="Z32" i="16"/>
  <c r="AA32" i="16"/>
  <c r="AB32" i="16"/>
  <c r="AC32" i="16"/>
  <c r="AD32" i="16"/>
  <c r="AE32" i="16"/>
  <c r="AF32" i="16"/>
  <c r="AG32" i="16"/>
  <c r="AH32" i="16"/>
  <c r="AI32" i="16"/>
  <c r="AJ32" i="16"/>
  <c r="D33" i="16"/>
  <c r="E33" i="16"/>
  <c r="F33" i="16"/>
  <c r="G33" i="16"/>
  <c r="H33" i="16"/>
  <c r="I33" i="16"/>
  <c r="J33" i="16"/>
  <c r="K33" i="16"/>
  <c r="L33" i="16"/>
  <c r="M33" i="16"/>
  <c r="N33" i="16"/>
  <c r="O33" i="16"/>
  <c r="P33" i="16"/>
  <c r="Q33" i="16"/>
  <c r="R33" i="16"/>
  <c r="S33" i="16"/>
  <c r="T33" i="16"/>
  <c r="U33" i="16"/>
  <c r="V33" i="16"/>
  <c r="W33" i="16"/>
  <c r="X33" i="16"/>
  <c r="Y33" i="16"/>
  <c r="Z33" i="16"/>
  <c r="AA33" i="16"/>
  <c r="AB33" i="16"/>
  <c r="AC33" i="16"/>
  <c r="AD33" i="16"/>
  <c r="AE33" i="16"/>
  <c r="AF33" i="16"/>
  <c r="AG33" i="16"/>
  <c r="AH33" i="16"/>
  <c r="AI33" i="16"/>
  <c r="AJ33" i="16"/>
  <c r="D34" i="16"/>
  <c r="E34" i="16"/>
  <c r="F34" i="16"/>
  <c r="G34" i="16"/>
  <c r="H34" i="16"/>
  <c r="I34" i="16"/>
  <c r="J34" i="16"/>
  <c r="K34" i="16"/>
  <c r="L34" i="16"/>
  <c r="M34" i="16"/>
  <c r="N34" i="16"/>
  <c r="O34" i="16"/>
  <c r="P34" i="16"/>
  <c r="Q34" i="16"/>
  <c r="R34" i="16"/>
  <c r="S34" i="16"/>
  <c r="T34" i="16"/>
  <c r="U34" i="16"/>
  <c r="V34" i="16"/>
  <c r="W34" i="16"/>
  <c r="X34" i="16"/>
  <c r="Y34" i="16"/>
  <c r="Z34" i="16"/>
  <c r="AA34" i="16"/>
  <c r="AB34" i="16"/>
  <c r="AC34" i="16"/>
  <c r="AD34" i="16"/>
  <c r="AE34" i="16"/>
  <c r="AF34" i="16"/>
  <c r="AG34" i="16"/>
  <c r="AH34" i="16"/>
  <c r="AI34" i="16"/>
  <c r="AJ34" i="16"/>
  <c r="D35" i="16"/>
  <c r="E35" i="16"/>
  <c r="F35" i="16"/>
  <c r="G35" i="16"/>
  <c r="H35" i="16"/>
  <c r="I35" i="16"/>
  <c r="J35" i="16"/>
  <c r="K35" i="16"/>
  <c r="L35" i="16"/>
  <c r="M35" i="16"/>
  <c r="N35" i="16"/>
  <c r="O35" i="16"/>
  <c r="P35" i="16"/>
  <c r="Q35" i="16"/>
  <c r="R35" i="16"/>
  <c r="S35" i="16"/>
  <c r="T35" i="16"/>
  <c r="U35" i="16"/>
  <c r="V35" i="16"/>
  <c r="W35" i="16"/>
  <c r="X35" i="16"/>
  <c r="Y35" i="16"/>
  <c r="Z35" i="16"/>
  <c r="AA35" i="16"/>
  <c r="AB35" i="16"/>
  <c r="AC35" i="16"/>
  <c r="AD35" i="16"/>
  <c r="AE35" i="16"/>
  <c r="AF35" i="16"/>
  <c r="AG35" i="16"/>
  <c r="AH35" i="16"/>
  <c r="AI35" i="16"/>
  <c r="AJ35" i="16"/>
  <c r="D36" i="16"/>
  <c r="E36" i="16"/>
  <c r="F36" i="16"/>
  <c r="G36" i="16"/>
  <c r="H36" i="16"/>
  <c r="I36" i="16"/>
  <c r="J36" i="16"/>
  <c r="K36" i="16"/>
  <c r="L36" i="16"/>
  <c r="M36" i="16"/>
  <c r="N36" i="16"/>
  <c r="O36" i="16"/>
  <c r="P36" i="16"/>
  <c r="Q36" i="16"/>
  <c r="R36" i="16"/>
  <c r="S36" i="16"/>
  <c r="T36" i="16"/>
  <c r="U36" i="16"/>
  <c r="V36" i="16"/>
  <c r="W36" i="16"/>
  <c r="X36" i="16"/>
  <c r="Y36" i="16"/>
  <c r="Z36" i="16"/>
  <c r="AA36" i="16"/>
  <c r="AB36" i="16"/>
  <c r="AC36" i="16"/>
  <c r="AD36" i="16"/>
  <c r="AE36" i="16"/>
  <c r="AF36" i="16"/>
  <c r="AG36" i="16"/>
  <c r="AH36" i="16"/>
  <c r="AI36" i="16"/>
  <c r="AJ36" i="16"/>
  <c r="D37" i="16"/>
  <c r="E37" i="16"/>
  <c r="F37" i="16"/>
  <c r="G37" i="16"/>
  <c r="H37" i="16"/>
  <c r="I37" i="16"/>
  <c r="J37" i="16"/>
  <c r="K37" i="16"/>
  <c r="L37" i="16"/>
  <c r="M37" i="16"/>
  <c r="N37" i="16"/>
  <c r="O37" i="16"/>
  <c r="P37" i="16"/>
  <c r="Q37" i="16"/>
  <c r="R37" i="16"/>
  <c r="S37" i="16"/>
  <c r="T37" i="16"/>
  <c r="U37" i="16"/>
  <c r="V37" i="16"/>
  <c r="W37" i="16"/>
  <c r="X37" i="16"/>
  <c r="Y37" i="16"/>
  <c r="Z37" i="16"/>
  <c r="AA37" i="16"/>
  <c r="AB37" i="16"/>
  <c r="AC37" i="16"/>
  <c r="AD37" i="16"/>
  <c r="AE37" i="16"/>
  <c r="AF37" i="16"/>
  <c r="AG37" i="16"/>
  <c r="AH37" i="16"/>
  <c r="AI37" i="16"/>
  <c r="AJ37" i="16"/>
  <c r="D38" i="16"/>
  <c r="E38" i="16"/>
  <c r="F38" i="16"/>
  <c r="G38" i="16"/>
  <c r="H38" i="16"/>
  <c r="I38" i="16"/>
  <c r="J38" i="16"/>
  <c r="K38" i="16"/>
  <c r="L38" i="16"/>
  <c r="M38" i="16"/>
  <c r="N38" i="16"/>
  <c r="O38" i="16"/>
  <c r="P38" i="16"/>
  <c r="Q38" i="16"/>
  <c r="R38" i="16"/>
  <c r="S38" i="16"/>
  <c r="T38" i="16"/>
  <c r="U38" i="16"/>
  <c r="V38" i="16"/>
  <c r="W38" i="16"/>
  <c r="X38" i="16"/>
  <c r="Y38" i="16"/>
  <c r="Z38" i="16"/>
  <c r="AA38" i="16"/>
  <c r="AB38" i="16"/>
  <c r="AC38" i="16"/>
  <c r="AD38" i="16"/>
  <c r="AE38" i="16"/>
  <c r="AF38" i="16"/>
  <c r="AG38" i="16"/>
  <c r="AH38" i="16"/>
  <c r="AI38" i="16"/>
  <c r="AJ38" i="16"/>
  <c r="D39" i="16"/>
  <c r="E39" i="16"/>
  <c r="F39" i="16"/>
  <c r="G39" i="16"/>
  <c r="H39" i="16"/>
  <c r="I39" i="16"/>
  <c r="J39" i="16"/>
  <c r="K39" i="16"/>
  <c r="L39" i="16"/>
  <c r="M39" i="16"/>
  <c r="N39" i="16"/>
  <c r="O39" i="16"/>
  <c r="P39" i="16"/>
  <c r="Q39" i="16"/>
  <c r="R39" i="16"/>
  <c r="S39" i="16"/>
  <c r="T39" i="16"/>
  <c r="U39" i="16"/>
  <c r="V39" i="16"/>
  <c r="W39" i="16"/>
  <c r="X39" i="16"/>
  <c r="Y39" i="16"/>
  <c r="Z39" i="16"/>
  <c r="AA39" i="16"/>
  <c r="AB39" i="16"/>
  <c r="AC39" i="16"/>
  <c r="AD39" i="16"/>
  <c r="AE39" i="16"/>
  <c r="AF39" i="16"/>
  <c r="AG39" i="16"/>
  <c r="AH39" i="16"/>
  <c r="AI39" i="16"/>
  <c r="AJ39" i="16"/>
  <c r="D40" i="16"/>
  <c r="E40" i="16"/>
  <c r="F40" i="16"/>
  <c r="G40" i="16"/>
  <c r="H40" i="16"/>
  <c r="I40" i="16"/>
  <c r="J40" i="16"/>
  <c r="K40" i="16"/>
  <c r="L40" i="16"/>
  <c r="M40" i="16"/>
  <c r="N40" i="16"/>
  <c r="O40" i="16"/>
  <c r="P40" i="16"/>
  <c r="Q40" i="16"/>
  <c r="R40" i="16"/>
  <c r="S40" i="16"/>
  <c r="T40" i="16"/>
  <c r="U40" i="16"/>
  <c r="V40" i="16"/>
  <c r="W40" i="16"/>
  <c r="X40" i="16"/>
  <c r="Y40" i="16"/>
  <c r="Z40" i="16"/>
  <c r="AA40" i="16"/>
  <c r="AB40" i="16"/>
  <c r="AC40" i="16"/>
  <c r="AD40" i="16"/>
  <c r="AE40" i="16"/>
  <c r="AF40" i="16"/>
  <c r="AG40" i="16"/>
  <c r="AH40" i="16"/>
  <c r="AI40" i="16"/>
  <c r="AJ40" i="16"/>
  <c r="D41" i="16"/>
  <c r="E41" i="16"/>
  <c r="F41" i="16"/>
  <c r="G41" i="16"/>
  <c r="H41" i="16"/>
  <c r="I41" i="16"/>
  <c r="J41" i="16"/>
  <c r="K41" i="16"/>
  <c r="L41" i="16"/>
  <c r="M41" i="16"/>
  <c r="N41" i="16"/>
  <c r="O41" i="16"/>
  <c r="P41" i="16"/>
  <c r="Q41" i="16"/>
  <c r="R41" i="16"/>
  <c r="S41" i="16"/>
  <c r="T41" i="16"/>
  <c r="U41" i="16"/>
  <c r="V41" i="16"/>
  <c r="W41" i="16"/>
  <c r="X41" i="16"/>
  <c r="Y41" i="16"/>
  <c r="Z41" i="16"/>
  <c r="AA41" i="16"/>
  <c r="AB41" i="16"/>
  <c r="AC41" i="16"/>
  <c r="AD41" i="16"/>
  <c r="AE41" i="16"/>
  <c r="AF41" i="16"/>
  <c r="AG41" i="16"/>
  <c r="AH41" i="16"/>
  <c r="AI41" i="16"/>
  <c r="AJ41" i="16"/>
  <c r="D42" i="16"/>
  <c r="E42" i="16"/>
  <c r="F42" i="16"/>
  <c r="G42" i="16"/>
  <c r="H42" i="16"/>
  <c r="I42" i="16"/>
  <c r="J42" i="16"/>
  <c r="K42" i="16"/>
  <c r="L42" i="16"/>
  <c r="M42" i="16"/>
  <c r="N42" i="16"/>
  <c r="O42" i="16"/>
  <c r="P42" i="16"/>
  <c r="Q42" i="16"/>
  <c r="R42" i="16"/>
  <c r="S42" i="16"/>
  <c r="T42" i="16"/>
  <c r="U42" i="16"/>
  <c r="V42" i="16"/>
  <c r="W42" i="16"/>
  <c r="X42" i="16"/>
  <c r="Y42" i="16"/>
  <c r="Z42" i="16"/>
  <c r="AA42" i="16"/>
  <c r="AB42" i="16"/>
  <c r="AC42" i="16"/>
  <c r="AD42" i="16"/>
  <c r="AE42" i="16"/>
  <c r="AF42" i="16"/>
  <c r="AG42" i="16"/>
  <c r="AH42" i="16"/>
  <c r="AI42" i="16"/>
  <c r="AJ42" i="16"/>
  <c r="D43" i="16"/>
  <c r="E43" i="16"/>
  <c r="F43" i="16"/>
  <c r="G43" i="16"/>
  <c r="H43" i="16"/>
  <c r="I43" i="16"/>
  <c r="J43" i="16"/>
  <c r="K43" i="16"/>
  <c r="L43" i="16"/>
  <c r="M43" i="16"/>
  <c r="N43" i="16"/>
  <c r="O43" i="16"/>
  <c r="P43" i="16"/>
  <c r="Q43" i="16"/>
  <c r="R43" i="16"/>
  <c r="S43" i="16"/>
  <c r="T43" i="16"/>
  <c r="U43" i="16"/>
  <c r="V43" i="16"/>
  <c r="W43" i="16"/>
  <c r="X43" i="16"/>
  <c r="Y43" i="16"/>
  <c r="Z43" i="16"/>
  <c r="AA43" i="16"/>
  <c r="AB43" i="16"/>
  <c r="AC43" i="16"/>
  <c r="AD43" i="16"/>
  <c r="AE43" i="16"/>
  <c r="AF43" i="16"/>
  <c r="AG43" i="16"/>
  <c r="AH43" i="16"/>
  <c r="AI43" i="16"/>
  <c r="AJ43" i="16"/>
  <c r="D44" i="16"/>
  <c r="E44" i="16"/>
  <c r="F44" i="16"/>
  <c r="G44" i="16"/>
  <c r="H44" i="16"/>
  <c r="I44" i="16"/>
  <c r="J44" i="16"/>
  <c r="K44" i="16"/>
  <c r="L44" i="16"/>
  <c r="M44" i="16"/>
  <c r="N44" i="16"/>
  <c r="O44" i="16"/>
  <c r="P44" i="16"/>
  <c r="Q44" i="16"/>
  <c r="R44" i="16"/>
  <c r="S44" i="16"/>
  <c r="T44" i="16"/>
  <c r="U44" i="16"/>
  <c r="V44" i="16"/>
  <c r="W44" i="16"/>
  <c r="X44" i="16"/>
  <c r="Y44" i="16"/>
  <c r="Z44" i="16"/>
  <c r="AA44" i="16"/>
  <c r="AB44" i="16"/>
  <c r="AC44" i="16"/>
  <c r="AD44" i="16"/>
  <c r="AE44" i="16"/>
  <c r="AF44" i="16"/>
  <c r="AG44" i="16"/>
  <c r="AH44" i="16"/>
  <c r="AI44" i="16"/>
  <c r="AJ44" i="16"/>
  <c r="D45" i="16"/>
  <c r="E45" i="16"/>
  <c r="F45" i="16"/>
  <c r="G45" i="16"/>
  <c r="H45" i="16"/>
  <c r="I45" i="16"/>
  <c r="J45" i="16"/>
  <c r="K45" i="16"/>
  <c r="L45" i="16"/>
  <c r="M45" i="16"/>
  <c r="N45" i="16"/>
  <c r="O45" i="16"/>
  <c r="P45" i="16"/>
  <c r="Q45" i="16"/>
  <c r="R45" i="16"/>
  <c r="S45" i="16"/>
  <c r="T45" i="16"/>
  <c r="U45" i="16"/>
  <c r="V45" i="16"/>
  <c r="W45" i="16"/>
  <c r="X45" i="16"/>
  <c r="Y45" i="16"/>
  <c r="Z45" i="16"/>
  <c r="AA45" i="16"/>
  <c r="AB45" i="16"/>
  <c r="AC45" i="16"/>
  <c r="AD45" i="16"/>
  <c r="AE45" i="16"/>
  <c r="AF45" i="16"/>
  <c r="AG45" i="16"/>
  <c r="AH45" i="16"/>
  <c r="AI45" i="16"/>
  <c r="AJ45" i="16"/>
  <c r="D46" i="16"/>
  <c r="E46" i="16"/>
  <c r="F46" i="16"/>
  <c r="G46" i="16"/>
  <c r="H46" i="16"/>
  <c r="I46" i="16"/>
  <c r="J46" i="16"/>
  <c r="K46" i="16"/>
  <c r="L46" i="16"/>
  <c r="M46" i="16"/>
  <c r="N46" i="16"/>
  <c r="O46" i="16"/>
  <c r="P46" i="16"/>
  <c r="Q46" i="16"/>
  <c r="R46" i="16"/>
  <c r="S46" i="16"/>
  <c r="T46" i="16"/>
  <c r="U46" i="16"/>
  <c r="V46" i="16"/>
  <c r="W46" i="16"/>
  <c r="X46" i="16"/>
  <c r="Y46" i="16"/>
  <c r="Z46" i="16"/>
  <c r="AA46" i="16"/>
  <c r="AB46" i="16"/>
  <c r="AC46" i="16"/>
  <c r="AD46" i="16"/>
  <c r="AE46" i="16"/>
  <c r="AF46" i="16"/>
  <c r="AG46" i="16"/>
  <c r="AH46" i="16"/>
  <c r="AI46" i="16"/>
  <c r="AJ46" i="16"/>
  <c r="D47" i="16"/>
  <c r="E47" i="16"/>
  <c r="F47" i="16"/>
  <c r="G47" i="16"/>
  <c r="H47" i="16"/>
  <c r="I47" i="16"/>
  <c r="J47" i="16"/>
  <c r="K47" i="16"/>
  <c r="L47" i="16"/>
  <c r="M47" i="16"/>
  <c r="N47" i="16"/>
  <c r="O47" i="16"/>
  <c r="P47" i="16"/>
  <c r="Q47" i="16"/>
  <c r="R47" i="16"/>
  <c r="S47" i="16"/>
  <c r="T47" i="16"/>
  <c r="U47" i="16"/>
  <c r="V47" i="16"/>
  <c r="W47" i="16"/>
  <c r="X47" i="16"/>
  <c r="Y47" i="16"/>
  <c r="Z47" i="16"/>
  <c r="AA47" i="16"/>
  <c r="AB47" i="16"/>
  <c r="AC47" i="16"/>
  <c r="AD47" i="16"/>
  <c r="AE47" i="16"/>
  <c r="AF47" i="16"/>
  <c r="AG47" i="16"/>
  <c r="AH47" i="16"/>
  <c r="AI47" i="16"/>
  <c r="AJ47" i="16"/>
  <c r="D48" i="16"/>
  <c r="E48" i="16"/>
  <c r="F48" i="16"/>
  <c r="G48" i="16"/>
  <c r="H48" i="16"/>
  <c r="I48" i="16"/>
  <c r="J48" i="16"/>
  <c r="K48" i="16"/>
  <c r="L48" i="16"/>
  <c r="M48" i="16"/>
  <c r="N48" i="16"/>
  <c r="O48" i="16"/>
  <c r="P48" i="16"/>
  <c r="Q48" i="16"/>
  <c r="R48" i="16"/>
  <c r="S48" i="16"/>
  <c r="T48" i="16"/>
  <c r="U48" i="16"/>
  <c r="V48" i="16"/>
  <c r="W48" i="16"/>
  <c r="X48" i="16"/>
  <c r="Y48" i="16"/>
  <c r="Z48" i="16"/>
  <c r="AA48" i="16"/>
  <c r="AB48" i="16"/>
  <c r="AC48" i="16"/>
  <c r="AD48" i="16"/>
  <c r="AE48" i="16"/>
  <c r="AF48" i="16"/>
  <c r="AG48" i="16"/>
  <c r="AH48" i="16"/>
  <c r="AI48" i="16"/>
  <c r="AJ48" i="16"/>
  <c r="D49" i="16"/>
  <c r="E49" i="16"/>
  <c r="F49" i="16"/>
  <c r="G49" i="16"/>
  <c r="H49" i="16"/>
  <c r="I49" i="16"/>
  <c r="J49" i="16"/>
  <c r="K49" i="16"/>
  <c r="L49" i="16"/>
  <c r="M49" i="16"/>
  <c r="N49" i="16"/>
  <c r="O49" i="16"/>
  <c r="P49" i="16"/>
  <c r="Q49" i="16"/>
  <c r="R49" i="16"/>
  <c r="S49" i="16"/>
  <c r="T49" i="16"/>
  <c r="U49" i="16"/>
  <c r="V49" i="16"/>
  <c r="W49" i="16"/>
  <c r="X49" i="16"/>
  <c r="Y49" i="16"/>
  <c r="Z49" i="16"/>
  <c r="AA49" i="16"/>
  <c r="AB49" i="16"/>
  <c r="AC49" i="16"/>
  <c r="AD49" i="16"/>
  <c r="AE49" i="16"/>
  <c r="AF49" i="16"/>
  <c r="AG49" i="16"/>
  <c r="AH49" i="16"/>
  <c r="AI49" i="16"/>
  <c r="AJ49" i="16"/>
  <c r="D50" i="16"/>
  <c r="E50" i="16"/>
  <c r="F50" i="16"/>
  <c r="G50" i="16"/>
  <c r="H50" i="16"/>
  <c r="I50" i="16"/>
  <c r="J50" i="16"/>
  <c r="K50" i="16"/>
  <c r="L50" i="16"/>
  <c r="M50" i="16"/>
  <c r="N50" i="16"/>
  <c r="O50" i="16"/>
  <c r="P50" i="16"/>
  <c r="Q50" i="16"/>
  <c r="R50" i="16"/>
  <c r="S50" i="16"/>
  <c r="T50" i="16"/>
  <c r="U50" i="16"/>
  <c r="V50" i="16"/>
  <c r="W50" i="16"/>
  <c r="X50" i="16"/>
  <c r="Y50" i="16"/>
  <c r="Z50" i="16"/>
  <c r="AA50" i="16"/>
  <c r="AB50" i="16"/>
  <c r="AC50" i="16"/>
  <c r="AD50" i="16"/>
  <c r="AE50" i="16"/>
  <c r="AF50" i="16"/>
  <c r="AG50" i="16"/>
  <c r="AH50" i="16"/>
  <c r="AI50" i="16"/>
  <c r="AJ50" i="16"/>
  <c r="D51" i="16"/>
  <c r="E51" i="16"/>
  <c r="F51" i="16"/>
  <c r="G51" i="16"/>
  <c r="H51" i="16"/>
  <c r="I51" i="16"/>
  <c r="J51" i="16"/>
  <c r="K51" i="16"/>
  <c r="L51" i="16"/>
  <c r="M51" i="16"/>
  <c r="N51" i="16"/>
  <c r="O51" i="16"/>
  <c r="P51" i="16"/>
  <c r="Q51" i="16"/>
  <c r="R51" i="16"/>
  <c r="S51" i="16"/>
  <c r="T51" i="16"/>
  <c r="U51" i="16"/>
  <c r="V51" i="16"/>
  <c r="W51" i="16"/>
  <c r="X51" i="16"/>
  <c r="Y51" i="16"/>
  <c r="Z51" i="16"/>
  <c r="AA51" i="16"/>
  <c r="AB51" i="16"/>
  <c r="AC51" i="16"/>
  <c r="AD51" i="16"/>
  <c r="AE51" i="16"/>
  <c r="AF51" i="16"/>
  <c r="AG51" i="16"/>
  <c r="AH51" i="16"/>
  <c r="AI51" i="16"/>
  <c r="AJ51" i="16"/>
  <c r="D52" i="16"/>
  <c r="E52" i="16"/>
  <c r="F52" i="16"/>
  <c r="G52" i="16"/>
  <c r="H52" i="16"/>
  <c r="I52" i="16"/>
  <c r="J52" i="16"/>
  <c r="K52" i="16"/>
  <c r="L52" i="16"/>
  <c r="M52" i="16"/>
  <c r="N52" i="16"/>
  <c r="O52" i="16"/>
  <c r="P52" i="16"/>
  <c r="Q52" i="16"/>
  <c r="R52" i="16"/>
  <c r="S52" i="16"/>
  <c r="T52" i="16"/>
  <c r="U52" i="16"/>
  <c r="V52" i="16"/>
  <c r="W52" i="16"/>
  <c r="X52" i="16"/>
  <c r="Y52" i="16"/>
  <c r="Z52" i="16"/>
  <c r="AA52" i="16"/>
  <c r="AB52" i="16"/>
  <c r="AC52" i="16"/>
  <c r="AD52" i="16"/>
  <c r="AE52" i="16"/>
  <c r="AF52" i="16"/>
  <c r="AG52" i="16"/>
  <c r="AH52" i="16"/>
  <c r="AI52" i="16"/>
  <c r="AJ52" i="16"/>
  <c r="D53" i="16"/>
  <c r="E53" i="16"/>
  <c r="F53" i="16"/>
  <c r="G53" i="16"/>
  <c r="H53" i="16"/>
  <c r="I53" i="16"/>
  <c r="J53" i="16"/>
  <c r="K53" i="16"/>
  <c r="L53" i="16"/>
  <c r="M53" i="16"/>
  <c r="N53" i="16"/>
  <c r="O53" i="16"/>
  <c r="P53" i="16"/>
  <c r="Q53" i="16"/>
  <c r="R53" i="16"/>
  <c r="S53" i="16"/>
  <c r="T53" i="16"/>
  <c r="U53" i="16"/>
  <c r="V53" i="16"/>
  <c r="W53" i="16"/>
  <c r="X53" i="16"/>
  <c r="Y53" i="16"/>
  <c r="Z53" i="16"/>
  <c r="AA53" i="16"/>
  <c r="AB53" i="16"/>
  <c r="AC53" i="16"/>
  <c r="AD53" i="16"/>
  <c r="AE53" i="16"/>
  <c r="AF53" i="16"/>
  <c r="AG53" i="16"/>
  <c r="AH53" i="16"/>
  <c r="AI53" i="16"/>
  <c r="AJ53" i="16"/>
  <c r="D54" i="16"/>
  <c r="E54" i="16"/>
  <c r="F54" i="16"/>
  <c r="G54" i="16"/>
  <c r="H54" i="16"/>
  <c r="I54" i="16"/>
  <c r="J54" i="16"/>
  <c r="K54" i="16"/>
  <c r="L54" i="16"/>
  <c r="M54" i="16"/>
  <c r="N54" i="16"/>
  <c r="O54" i="16"/>
  <c r="P54" i="16"/>
  <c r="Q54" i="16"/>
  <c r="R54" i="16"/>
  <c r="S54" i="16"/>
  <c r="T54" i="16"/>
  <c r="U54" i="16"/>
  <c r="V54" i="16"/>
  <c r="W54" i="16"/>
  <c r="X54" i="16"/>
  <c r="Y54" i="16"/>
  <c r="Z54" i="16"/>
  <c r="AA54" i="16"/>
  <c r="AB54" i="16"/>
  <c r="AC54" i="16"/>
  <c r="AD54" i="16"/>
  <c r="AE54" i="16"/>
  <c r="AF54" i="16"/>
  <c r="AG54" i="16"/>
  <c r="AH54" i="16"/>
  <c r="AI54" i="16"/>
  <c r="AJ54" i="16"/>
  <c r="D55" i="16"/>
  <c r="E55" i="16"/>
  <c r="F55" i="16"/>
  <c r="G55" i="16"/>
  <c r="H55" i="16"/>
  <c r="I55" i="16"/>
  <c r="J55" i="16"/>
  <c r="K55" i="16"/>
  <c r="L55" i="16"/>
  <c r="M55" i="16"/>
  <c r="N55" i="16"/>
  <c r="O55" i="16"/>
  <c r="P55" i="16"/>
  <c r="Q55" i="16"/>
  <c r="R55" i="16"/>
  <c r="S55" i="16"/>
  <c r="T55" i="16"/>
  <c r="U55" i="16"/>
  <c r="V55" i="16"/>
  <c r="W55" i="16"/>
  <c r="X55" i="16"/>
  <c r="Y55" i="16"/>
  <c r="Z55" i="16"/>
  <c r="AA55" i="16"/>
  <c r="AB55" i="16"/>
  <c r="AC55" i="16"/>
  <c r="AD55" i="16"/>
  <c r="AE55" i="16"/>
  <c r="AF55" i="16"/>
  <c r="AG55" i="16"/>
  <c r="AH55" i="16"/>
  <c r="AI55" i="16"/>
  <c r="AJ55" i="16"/>
  <c r="D56" i="16"/>
  <c r="E56" i="16"/>
  <c r="F56" i="16"/>
  <c r="G56" i="16"/>
  <c r="H56" i="16"/>
  <c r="I56" i="16"/>
  <c r="J56" i="16"/>
  <c r="K56" i="16"/>
  <c r="L56" i="16"/>
  <c r="M56" i="16"/>
  <c r="N56" i="16"/>
  <c r="O56" i="16"/>
  <c r="P56" i="16"/>
  <c r="Q56" i="16"/>
  <c r="R56" i="16"/>
  <c r="S56" i="16"/>
  <c r="T56" i="16"/>
  <c r="U56" i="16"/>
  <c r="V56" i="16"/>
  <c r="W56" i="16"/>
  <c r="X56" i="16"/>
  <c r="Y56" i="16"/>
  <c r="Z56" i="16"/>
  <c r="AA56" i="16"/>
  <c r="AB56" i="16"/>
  <c r="AC56" i="16"/>
  <c r="AD56" i="16"/>
  <c r="AE56" i="16"/>
  <c r="AF56" i="16"/>
  <c r="AG56" i="16"/>
  <c r="AH56" i="16"/>
  <c r="AI56" i="16"/>
  <c r="AJ56" i="16"/>
  <c r="D57" i="16"/>
  <c r="E57" i="16"/>
  <c r="F57" i="16"/>
  <c r="G57" i="16"/>
  <c r="H57" i="16"/>
  <c r="I57" i="16"/>
  <c r="J57" i="16"/>
  <c r="K57" i="16"/>
  <c r="L57" i="16"/>
  <c r="M57" i="16"/>
  <c r="N57" i="16"/>
  <c r="O57" i="16"/>
  <c r="P57" i="16"/>
  <c r="Q57" i="16"/>
  <c r="R57" i="16"/>
  <c r="S57" i="16"/>
  <c r="T57" i="16"/>
  <c r="U57" i="16"/>
  <c r="V57" i="16"/>
  <c r="W57" i="16"/>
  <c r="X57" i="16"/>
  <c r="Y57" i="16"/>
  <c r="Z57" i="16"/>
  <c r="AA57" i="16"/>
  <c r="AB57" i="16"/>
  <c r="AC57" i="16"/>
  <c r="AD57" i="16"/>
  <c r="AE57" i="16"/>
  <c r="AF57" i="16"/>
  <c r="AG57" i="16"/>
  <c r="AH57" i="16"/>
  <c r="AI57" i="16"/>
  <c r="AJ57" i="16"/>
  <c r="D58" i="16"/>
  <c r="E58" i="16"/>
  <c r="F58" i="16"/>
  <c r="G58" i="16"/>
  <c r="H58" i="16"/>
  <c r="I58" i="16"/>
  <c r="J58" i="16"/>
  <c r="K58" i="16"/>
  <c r="L58" i="16"/>
  <c r="M58" i="16"/>
  <c r="N58" i="16"/>
  <c r="O58" i="16"/>
  <c r="P58" i="16"/>
  <c r="Q58" i="16"/>
  <c r="R58" i="16"/>
  <c r="S58" i="16"/>
  <c r="T58" i="16"/>
  <c r="U58" i="16"/>
  <c r="V58" i="16"/>
  <c r="W58" i="16"/>
  <c r="X58" i="16"/>
  <c r="Y58" i="16"/>
  <c r="Z58" i="16"/>
  <c r="AA58" i="16"/>
  <c r="AB58" i="16"/>
  <c r="AC58" i="16"/>
  <c r="AD58" i="16"/>
  <c r="AE58" i="16"/>
  <c r="AF58" i="16"/>
  <c r="AG58" i="16"/>
  <c r="AH58" i="16"/>
  <c r="AI58" i="16"/>
  <c r="AJ58" i="16"/>
  <c r="D59" i="16"/>
  <c r="E59" i="16"/>
  <c r="F59" i="16"/>
  <c r="G59" i="16"/>
  <c r="H59" i="16"/>
  <c r="I59" i="16"/>
  <c r="J59" i="16"/>
  <c r="K59" i="16"/>
  <c r="L59" i="16"/>
  <c r="M59" i="16"/>
  <c r="N59" i="16"/>
  <c r="O59" i="16"/>
  <c r="P59" i="16"/>
  <c r="Q59" i="16"/>
  <c r="R59" i="16"/>
  <c r="S59" i="16"/>
  <c r="T59" i="16"/>
  <c r="U59" i="16"/>
  <c r="V59" i="16"/>
  <c r="W59" i="16"/>
  <c r="X59" i="16"/>
  <c r="Y59" i="16"/>
  <c r="Z59" i="16"/>
  <c r="AA59" i="16"/>
  <c r="AB59" i="16"/>
  <c r="AC59" i="16"/>
  <c r="AD59" i="16"/>
  <c r="AE59" i="16"/>
  <c r="AF59" i="16"/>
  <c r="AG59" i="16"/>
  <c r="AH59" i="16"/>
  <c r="AI59" i="16"/>
  <c r="AJ59" i="16"/>
  <c r="D60" i="16"/>
  <c r="E60" i="16"/>
  <c r="F60" i="16"/>
  <c r="G60" i="16"/>
  <c r="H60" i="16"/>
  <c r="I60" i="16"/>
  <c r="J60" i="16"/>
  <c r="K60" i="16"/>
  <c r="L60" i="16"/>
  <c r="M60" i="16"/>
  <c r="N60" i="16"/>
  <c r="O60" i="16"/>
  <c r="P60" i="16"/>
  <c r="Q60" i="16"/>
  <c r="R60" i="16"/>
  <c r="S60" i="16"/>
  <c r="T60" i="16"/>
  <c r="U60" i="16"/>
  <c r="V60" i="16"/>
  <c r="W60" i="16"/>
  <c r="X60" i="16"/>
  <c r="Y60" i="16"/>
  <c r="Z60" i="16"/>
  <c r="AA60" i="16"/>
  <c r="AB60" i="16"/>
  <c r="AC60" i="16"/>
  <c r="AD60" i="16"/>
  <c r="AE60" i="16"/>
  <c r="AF60" i="16"/>
  <c r="AG60" i="16"/>
  <c r="AH60" i="16"/>
  <c r="AI60" i="16"/>
  <c r="AJ60" i="16"/>
  <c r="D61" i="16"/>
  <c r="E61" i="16"/>
  <c r="F61" i="16"/>
  <c r="G61" i="16"/>
  <c r="H61" i="16"/>
  <c r="I61" i="16"/>
  <c r="J61" i="16"/>
  <c r="K61" i="16"/>
  <c r="L61" i="16"/>
  <c r="M61" i="16"/>
  <c r="N61" i="16"/>
  <c r="O61" i="16"/>
  <c r="P61" i="16"/>
  <c r="Q61" i="16"/>
  <c r="R61" i="16"/>
  <c r="S61" i="16"/>
  <c r="T61" i="16"/>
  <c r="U61" i="16"/>
  <c r="V61" i="16"/>
  <c r="W61" i="16"/>
  <c r="X61" i="16"/>
  <c r="Y61" i="16"/>
  <c r="Z61" i="16"/>
  <c r="AA61" i="16"/>
  <c r="AB61" i="16"/>
  <c r="AC61" i="16"/>
  <c r="AD61" i="16"/>
  <c r="AE61" i="16"/>
  <c r="AF61" i="16"/>
  <c r="AG61" i="16"/>
  <c r="AH61" i="16"/>
  <c r="AI61" i="16"/>
  <c r="AJ61" i="16"/>
  <c r="D62" i="16"/>
  <c r="E62" i="16"/>
  <c r="F62" i="16"/>
  <c r="G62" i="16"/>
  <c r="H62" i="16"/>
  <c r="I62" i="16"/>
  <c r="J62" i="16"/>
  <c r="K62" i="16"/>
  <c r="L62" i="16"/>
  <c r="M62" i="16"/>
  <c r="N62" i="16"/>
  <c r="O62" i="16"/>
  <c r="P62" i="16"/>
  <c r="Q62" i="16"/>
  <c r="R62" i="16"/>
  <c r="S62" i="16"/>
  <c r="T62" i="16"/>
  <c r="U62" i="16"/>
  <c r="V62" i="16"/>
  <c r="W62" i="16"/>
  <c r="X62" i="16"/>
  <c r="Y62" i="16"/>
  <c r="Z62" i="16"/>
  <c r="AA62" i="16"/>
  <c r="AB62" i="16"/>
  <c r="AC62" i="16"/>
  <c r="AD62" i="16"/>
  <c r="AE62" i="16"/>
  <c r="AF62" i="16"/>
  <c r="AG62" i="16"/>
  <c r="AH62" i="16"/>
  <c r="AI62" i="16"/>
  <c r="AJ62" i="16"/>
  <c r="D63" i="16"/>
  <c r="E63" i="16"/>
  <c r="F63" i="16"/>
  <c r="G63" i="16"/>
  <c r="H63" i="16"/>
  <c r="I63" i="16"/>
  <c r="J63" i="16"/>
  <c r="K63" i="16"/>
  <c r="L63" i="16"/>
  <c r="M63" i="16"/>
  <c r="N63" i="16"/>
  <c r="O63" i="16"/>
  <c r="P63" i="16"/>
  <c r="Q63" i="16"/>
  <c r="R63" i="16"/>
  <c r="S63" i="16"/>
  <c r="T63" i="16"/>
  <c r="U63" i="16"/>
  <c r="V63" i="16"/>
  <c r="W63" i="16"/>
  <c r="X63" i="16"/>
  <c r="Y63" i="16"/>
  <c r="Z63" i="16"/>
  <c r="AA63" i="16"/>
  <c r="AB63" i="16"/>
  <c r="AC63" i="16"/>
  <c r="AD63" i="16"/>
  <c r="AE63" i="16"/>
  <c r="AF63" i="16"/>
  <c r="AG63" i="16"/>
  <c r="AH63" i="16"/>
  <c r="AI63" i="16"/>
  <c r="AJ63" i="16"/>
  <c r="D64" i="16"/>
  <c r="E64" i="16"/>
  <c r="F64" i="16"/>
  <c r="G64" i="16"/>
  <c r="H64" i="16"/>
  <c r="I64" i="16"/>
  <c r="J64" i="16"/>
  <c r="K64" i="16"/>
  <c r="L64" i="16"/>
  <c r="M64" i="16"/>
  <c r="N64" i="16"/>
  <c r="O64" i="16"/>
  <c r="P64" i="16"/>
  <c r="Q64" i="16"/>
  <c r="R64" i="16"/>
  <c r="S64" i="16"/>
  <c r="T64" i="16"/>
  <c r="U64" i="16"/>
  <c r="V64" i="16"/>
  <c r="W64" i="16"/>
  <c r="X64" i="16"/>
  <c r="Y64" i="16"/>
  <c r="Z64" i="16"/>
  <c r="AA64" i="16"/>
  <c r="AB64" i="16"/>
  <c r="AC64" i="16"/>
  <c r="AD64" i="16"/>
  <c r="AE64" i="16"/>
  <c r="AF64" i="16"/>
  <c r="AG64" i="16"/>
  <c r="AH64" i="16"/>
  <c r="AI64" i="16"/>
  <c r="AJ64" i="16"/>
  <c r="D65" i="16"/>
  <c r="E65" i="16"/>
  <c r="F65" i="16"/>
  <c r="G65" i="16"/>
  <c r="H65" i="16"/>
  <c r="I65" i="16"/>
  <c r="J65" i="16"/>
  <c r="K65" i="16"/>
  <c r="L65" i="16"/>
  <c r="M65" i="16"/>
  <c r="N65" i="16"/>
  <c r="O65" i="16"/>
  <c r="P65" i="16"/>
  <c r="Q65" i="16"/>
  <c r="R65" i="16"/>
  <c r="S65" i="16"/>
  <c r="T65" i="16"/>
  <c r="U65" i="16"/>
  <c r="V65" i="16"/>
  <c r="W65" i="16"/>
  <c r="X65" i="16"/>
  <c r="Y65" i="16"/>
  <c r="Z65" i="16"/>
  <c r="AA65" i="16"/>
  <c r="AB65" i="16"/>
  <c r="AC65" i="16"/>
  <c r="AD65" i="16"/>
  <c r="AE65" i="16"/>
  <c r="AF65" i="16"/>
  <c r="AG65" i="16"/>
  <c r="AH65" i="16"/>
  <c r="AI65" i="16"/>
  <c r="AJ65" i="16"/>
  <c r="D66" i="16"/>
  <c r="E66" i="16"/>
  <c r="F66" i="16"/>
  <c r="G66" i="16"/>
  <c r="H66" i="16"/>
  <c r="I66" i="16"/>
  <c r="J66" i="16"/>
  <c r="K66" i="16"/>
  <c r="L66" i="16"/>
  <c r="M66" i="16"/>
  <c r="N66" i="16"/>
  <c r="O66" i="16"/>
  <c r="P66" i="16"/>
  <c r="Q66" i="16"/>
  <c r="R66" i="16"/>
  <c r="S66" i="16"/>
  <c r="T66" i="16"/>
  <c r="U66" i="16"/>
  <c r="V66" i="16"/>
  <c r="W66" i="16"/>
  <c r="X66" i="16"/>
  <c r="Y66" i="16"/>
  <c r="Z66" i="16"/>
  <c r="AA66" i="16"/>
  <c r="AB66" i="16"/>
  <c r="AC66" i="16"/>
  <c r="AD66" i="16"/>
  <c r="AE66" i="16"/>
  <c r="AF66" i="16"/>
  <c r="AG66" i="16"/>
  <c r="AH66" i="16"/>
  <c r="AI66" i="16"/>
  <c r="AJ66" i="16"/>
  <c r="D67" i="16"/>
  <c r="E67" i="16"/>
  <c r="F67" i="16"/>
  <c r="G67" i="16"/>
  <c r="H67" i="16"/>
  <c r="I67" i="16"/>
  <c r="J67" i="16"/>
  <c r="K67" i="16"/>
  <c r="L67" i="16"/>
  <c r="M67" i="16"/>
  <c r="N67" i="16"/>
  <c r="O67" i="16"/>
  <c r="P67" i="16"/>
  <c r="Q67" i="16"/>
  <c r="R67" i="16"/>
  <c r="S67" i="16"/>
  <c r="T67" i="16"/>
  <c r="U67" i="16"/>
  <c r="V67" i="16"/>
  <c r="W67" i="16"/>
  <c r="X67" i="16"/>
  <c r="Y67" i="16"/>
  <c r="Z67" i="16"/>
  <c r="AA67" i="16"/>
  <c r="AB67" i="16"/>
  <c r="AC67" i="16"/>
  <c r="AD67" i="16"/>
  <c r="AE67" i="16"/>
  <c r="AF67" i="16"/>
  <c r="AG67" i="16"/>
  <c r="AH67" i="16"/>
  <c r="AI67" i="16"/>
  <c r="AJ67" i="16"/>
  <c r="D68" i="16"/>
  <c r="E68" i="16"/>
  <c r="F68" i="16"/>
  <c r="G68" i="16"/>
  <c r="H68" i="16"/>
  <c r="I68" i="16"/>
  <c r="J68" i="16"/>
  <c r="K68" i="16"/>
  <c r="L68" i="16"/>
  <c r="M68" i="16"/>
  <c r="N68" i="16"/>
  <c r="O68" i="16"/>
  <c r="P68" i="16"/>
  <c r="Q68" i="16"/>
  <c r="R68" i="16"/>
  <c r="S68" i="16"/>
  <c r="T68" i="16"/>
  <c r="U68" i="16"/>
  <c r="V68" i="16"/>
  <c r="W68" i="16"/>
  <c r="X68" i="16"/>
  <c r="Y68" i="16"/>
  <c r="Z68" i="16"/>
  <c r="AA68" i="16"/>
  <c r="AB68" i="16"/>
  <c r="AC68" i="16"/>
  <c r="AD68" i="16"/>
  <c r="AE68" i="16"/>
  <c r="AF68" i="16"/>
  <c r="AG68" i="16"/>
  <c r="AH68" i="16"/>
  <c r="AI68" i="16"/>
  <c r="AJ68" i="16"/>
  <c r="D69" i="16"/>
  <c r="E69" i="16"/>
  <c r="F69" i="16"/>
  <c r="G69" i="16"/>
  <c r="H69" i="16"/>
  <c r="I69" i="16"/>
  <c r="J69" i="16"/>
  <c r="K69" i="16"/>
  <c r="L69" i="16"/>
  <c r="M69" i="16"/>
  <c r="N69" i="16"/>
  <c r="O69" i="16"/>
  <c r="P69" i="16"/>
  <c r="Q69" i="16"/>
  <c r="R69" i="16"/>
  <c r="S69" i="16"/>
  <c r="T69" i="16"/>
  <c r="U69" i="16"/>
  <c r="V69" i="16"/>
  <c r="W69" i="16"/>
  <c r="X69" i="16"/>
  <c r="Y69" i="16"/>
  <c r="Z69" i="16"/>
  <c r="AA69" i="16"/>
  <c r="AB69" i="16"/>
  <c r="AC69" i="16"/>
  <c r="AD69" i="16"/>
  <c r="AE69" i="16"/>
  <c r="AF69" i="16"/>
  <c r="AG69" i="16"/>
  <c r="AH69" i="16"/>
  <c r="AI69" i="16"/>
  <c r="AJ69" i="16"/>
  <c r="D70" i="16"/>
  <c r="E70" i="16"/>
  <c r="F70" i="16"/>
  <c r="G70" i="16"/>
  <c r="H70" i="16"/>
  <c r="I70" i="16"/>
  <c r="J70" i="16"/>
  <c r="K70" i="16"/>
  <c r="L70" i="16"/>
  <c r="M70" i="16"/>
  <c r="N70" i="16"/>
  <c r="O70" i="16"/>
  <c r="P70" i="16"/>
  <c r="Q70" i="16"/>
  <c r="R70" i="16"/>
  <c r="S70" i="16"/>
  <c r="T70" i="16"/>
  <c r="U70" i="16"/>
  <c r="V70" i="16"/>
  <c r="W70" i="16"/>
  <c r="X70" i="16"/>
  <c r="Y70" i="16"/>
  <c r="Z70" i="16"/>
  <c r="AA70" i="16"/>
  <c r="AB70" i="16"/>
  <c r="AC70" i="16"/>
  <c r="AD70" i="16"/>
  <c r="AE70" i="16"/>
  <c r="AF70" i="16"/>
  <c r="AG70" i="16"/>
  <c r="AH70" i="16"/>
  <c r="AI70" i="16"/>
  <c r="AJ70" i="16"/>
  <c r="D71" i="16"/>
  <c r="E71" i="16"/>
  <c r="F71" i="16"/>
  <c r="G71" i="16"/>
  <c r="H71" i="16"/>
  <c r="I71" i="16"/>
  <c r="J71" i="16"/>
  <c r="K71" i="16"/>
  <c r="L71" i="16"/>
  <c r="M71" i="16"/>
  <c r="N71" i="16"/>
  <c r="O71" i="16"/>
  <c r="P71" i="16"/>
  <c r="Q71" i="16"/>
  <c r="R71" i="16"/>
  <c r="S71" i="16"/>
  <c r="T71" i="16"/>
  <c r="U71" i="16"/>
  <c r="V71" i="16"/>
  <c r="W71" i="16"/>
  <c r="X71" i="16"/>
  <c r="Y71" i="16"/>
  <c r="Z71" i="16"/>
  <c r="AA71" i="16"/>
  <c r="AB71" i="16"/>
  <c r="AC71" i="16"/>
  <c r="AD71" i="16"/>
  <c r="AE71" i="16"/>
  <c r="AF71" i="16"/>
  <c r="AG71" i="16"/>
  <c r="AH71" i="16"/>
  <c r="AI71" i="16"/>
  <c r="AJ71" i="16"/>
  <c r="D72" i="16"/>
  <c r="E72" i="16"/>
  <c r="F72" i="16"/>
  <c r="G72" i="16"/>
  <c r="H72" i="16"/>
  <c r="I72" i="16"/>
  <c r="J72" i="16"/>
  <c r="K72" i="16"/>
  <c r="L72" i="16"/>
  <c r="M72" i="16"/>
  <c r="N72" i="16"/>
  <c r="O72" i="16"/>
  <c r="P72" i="16"/>
  <c r="Q72" i="16"/>
  <c r="R72" i="16"/>
  <c r="S72" i="16"/>
  <c r="T72" i="16"/>
  <c r="U72" i="16"/>
  <c r="V72" i="16"/>
  <c r="W72" i="16"/>
  <c r="X72" i="16"/>
  <c r="Y72" i="16"/>
  <c r="Z72" i="16"/>
  <c r="AA72" i="16"/>
  <c r="AB72" i="16"/>
  <c r="AC72" i="16"/>
  <c r="AD72" i="16"/>
  <c r="AE72" i="16"/>
  <c r="AF72" i="16"/>
  <c r="AG72" i="16"/>
  <c r="AH72" i="16"/>
  <c r="AI72" i="16"/>
  <c r="AJ72" i="16"/>
  <c r="D73" i="16"/>
  <c r="E73" i="16"/>
  <c r="F73" i="16"/>
  <c r="G73" i="16"/>
  <c r="H73" i="16"/>
  <c r="I73" i="16"/>
  <c r="J73" i="16"/>
  <c r="K73" i="16"/>
  <c r="L73" i="16"/>
  <c r="M73" i="16"/>
  <c r="N73" i="16"/>
  <c r="O73" i="16"/>
  <c r="P73" i="16"/>
  <c r="Q73" i="16"/>
  <c r="R73" i="16"/>
  <c r="S73" i="16"/>
  <c r="T73" i="16"/>
  <c r="U73" i="16"/>
  <c r="V73" i="16"/>
  <c r="W73" i="16"/>
  <c r="X73" i="16"/>
  <c r="Y73" i="16"/>
  <c r="Z73" i="16"/>
  <c r="AA73" i="16"/>
  <c r="AB73" i="16"/>
  <c r="AC73" i="16"/>
  <c r="AD73" i="16"/>
  <c r="AE73" i="16"/>
  <c r="AF73" i="16"/>
  <c r="AG73" i="16"/>
  <c r="AH73" i="16"/>
  <c r="AI73" i="16"/>
  <c r="AJ73" i="16"/>
  <c r="D74" i="16"/>
  <c r="E74" i="16"/>
  <c r="F74" i="16"/>
  <c r="G74" i="16"/>
  <c r="H74" i="16"/>
  <c r="I74" i="16"/>
  <c r="J74" i="16"/>
  <c r="K74" i="16"/>
  <c r="L74" i="16"/>
  <c r="M74" i="16"/>
  <c r="N74" i="16"/>
  <c r="O74" i="16"/>
  <c r="P74" i="16"/>
  <c r="Q74" i="16"/>
  <c r="R74" i="16"/>
  <c r="S74" i="16"/>
  <c r="T74" i="16"/>
  <c r="U74" i="16"/>
  <c r="V74" i="16"/>
  <c r="W74" i="16"/>
  <c r="X74" i="16"/>
  <c r="Y74" i="16"/>
  <c r="Z74" i="16"/>
  <c r="AA74" i="16"/>
  <c r="AB74" i="16"/>
  <c r="AC74" i="16"/>
  <c r="AD74" i="16"/>
  <c r="AE74" i="16"/>
  <c r="AF74" i="16"/>
  <c r="AG74" i="16"/>
  <c r="AH74" i="16"/>
  <c r="AI74" i="16"/>
  <c r="AJ74" i="16"/>
  <c r="D75" i="16"/>
  <c r="E75" i="16"/>
  <c r="F75" i="16"/>
  <c r="G75" i="16"/>
  <c r="H75" i="16"/>
  <c r="I75" i="16"/>
  <c r="J75" i="16"/>
  <c r="K75" i="16"/>
  <c r="L75" i="16"/>
  <c r="M75" i="16"/>
  <c r="N75" i="16"/>
  <c r="O75" i="16"/>
  <c r="P75" i="16"/>
  <c r="Q75" i="16"/>
  <c r="R75" i="16"/>
  <c r="S75" i="16"/>
  <c r="T75" i="16"/>
  <c r="U75" i="16"/>
  <c r="V75" i="16"/>
  <c r="W75" i="16"/>
  <c r="X75" i="16"/>
  <c r="Y75" i="16"/>
  <c r="Z75" i="16"/>
  <c r="AA75" i="16"/>
  <c r="AB75" i="16"/>
  <c r="AC75" i="16"/>
  <c r="AD75" i="16"/>
  <c r="AE75" i="16"/>
  <c r="AF75" i="16"/>
  <c r="AG75" i="16"/>
  <c r="AH75" i="16"/>
  <c r="AI75" i="16"/>
  <c r="AJ75" i="16"/>
  <c r="D76" i="16"/>
  <c r="E76" i="16"/>
  <c r="F76" i="16"/>
  <c r="G76" i="16"/>
  <c r="H76" i="16"/>
  <c r="I76" i="16"/>
  <c r="J76" i="16"/>
  <c r="K76" i="16"/>
  <c r="L76" i="16"/>
  <c r="M76" i="16"/>
  <c r="N76" i="16"/>
  <c r="O76" i="16"/>
  <c r="P76" i="16"/>
  <c r="Q76" i="16"/>
  <c r="R76" i="16"/>
  <c r="S76" i="16"/>
  <c r="T76" i="16"/>
  <c r="U76" i="16"/>
  <c r="V76" i="16"/>
  <c r="W76" i="16"/>
  <c r="X76" i="16"/>
  <c r="Y76" i="16"/>
  <c r="Z76" i="16"/>
  <c r="AA76" i="16"/>
  <c r="AB76" i="16"/>
  <c r="AC76" i="16"/>
  <c r="AD76" i="16"/>
  <c r="AE76" i="16"/>
  <c r="AF76" i="16"/>
  <c r="AG76" i="16"/>
  <c r="AH76" i="16"/>
  <c r="AI76" i="16"/>
  <c r="AJ76" i="16"/>
  <c r="D77" i="16"/>
  <c r="E77" i="16"/>
  <c r="F77" i="16"/>
  <c r="G77" i="16"/>
  <c r="H77" i="16"/>
  <c r="I77" i="16"/>
  <c r="J77" i="16"/>
  <c r="K77" i="16"/>
  <c r="L77" i="16"/>
  <c r="M77" i="16"/>
  <c r="N77" i="16"/>
  <c r="O77" i="16"/>
  <c r="P77" i="16"/>
  <c r="Q77" i="16"/>
  <c r="R77" i="16"/>
  <c r="S77" i="16"/>
  <c r="T77" i="16"/>
  <c r="U77" i="16"/>
  <c r="V77" i="16"/>
  <c r="W77" i="16"/>
  <c r="X77" i="16"/>
  <c r="Y77" i="16"/>
  <c r="Z77" i="16"/>
  <c r="AA77" i="16"/>
  <c r="AB77" i="16"/>
  <c r="AC77" i="16"/>
  <c r="AD77" i="16"/>
  <c r="AE77" i="16"/>
  <c r="AF77" i="16"/>
  <c r="AG77" i="16"/>
  <c r="AH77" i="16"/>
  <c r="AI77" i="16"/>
  <c r="AJ77" i="16"/>
  <c r="D78" i="16"/>
  <c r="E78" i="16"/>
  <c r="F78" i="16"/>
  <c r="G78" i="16"/>
  <c r="H78" i="16"/>
  <c r="I78" i="16"/>
  <c r="J78" i="16"/>
  <c r="K78" i="16"/>
  <c r="L78" i="16"/>
  <c r="M78" i="16"/>
  <c r="N78" i="16"/>
  <c r="O78" i="16"/>
  <c r="P78" i="16"/>
  <c r="Q78" i="16"/>
  <c r="R78" i="16"/>
  <c r="S78" i="16"/>
  <c r="T78" i="16"/>
  <c r="U78" i="16"/>
  <c r="V78" i="16"/>
  <c r="W78" i="16"/>
  <c r="X78" i="16"/>
  <c r="Y78" i="16"/>
  <c r="Z78" i="16"/>
  <c r="AA78" i="16"/>
  <c r="AB78" i="16"/>
  <c r="AC78" i="16"/>
  <c r="AD78" i="16"/>
  <c r="AE78" i="16"/>
  <c r="AF78" i="16"/>
  <c r="AG78" i="16"/>
  <c r="AH78" i="16"/>
  <c r="AI78" i="16"/>
  <c r="AJ78" i="16"/>
  <c r="D79" i="16"/>
  <c r="E79" i="16"/>
  <c r="F79" i="16"/>
  <c r="G79" i="16"/>
  <c r="H79" i="16"/>
  <c r="I79" i="16"/>
  <c r="J79" i="16"/>
  <c r="K79" i="16"/>
  <c r="L79" i="16"/>
  <c r="M79" i="16"/>
  <c r="N79" i="16"/>
  <c r="O79" i="16"/>
  <c r="P79" i="16"/>
  <c r="Q79" i="16"/>
  <c r="R79" i="16"/>
  <c r="S79" i="16"/>
  <c r="T79" i="16"/>
  <c r="U79" i="16"/>
  <c r="V79" i="16"/>
  <c r="W79" i="16"/>
  <c r="X79" i="16"/>
  <c r="Y79" i="16"/>
  <c r="Z79" i="16"/>
  <c r="AA79" i="16"/>
  <c r="AB79" i="16"/>
  <c r="AC79" i="16"/>
  <c r="AD79" i="16"/>
  <c r="AE79" i="16"/>
  <c r="AF79" i="16"/>
  <c r="AG79" i="16"/>
  <c r="AH79" i="16"/>
  <c r="AI79" i="16"/>
  <c r="AJ79" i="16"/>
  <c r="D80" i="16"/>
  <c r="E80" i="16"/>
  <c r="F80" i="16"/>
  <c r="G80" i="16"/>
  <c r="H80" i="16"/>
  <c r="I80" i="16"/>
  <c r="J80" i="16"/>
  <c r="K80" i="16"/>
  <c r="L80" i="16"/>
  <c r="M80" i="16"/>
  <c r="N80" i="16"/>
  <c r="O80" i="16"/>
  <c r="P80" i="16"/>
  <c r="Q80" i="16"/>
  <c r="R80" i="16"/>
  <c r="S80" i="16"/>
  <c r="T80" i="16"/>
  <c r="U80" i="16"/>
  <c r="V80" i="16"/>
  <c r="W80" i="16"/>
  <c r="X80" i="16"/>
  <c r="Y80" i="16"/>
  <c r="Z80" i="16"/>
  <c r="AA80" i="16"/>
  <c r="AB80" i="16"/>
  <c r="AC80" i="16"/>
  <c r="AD80" i="16"/>
  <c r="AE80" i="16"/>
  <c r="AF80" i="16"/>
  <c r="AG80" i="16"/>
  <c r="AH80" i="16"/>
  <c r="AI80" i="16"/>
  <c r="AJ80" i="16"/>
  <c r="D81" i="16"/>
  <c r="E81" i="16"/>
  <c r="F81" i="16"/>
  <c r="G81" i="16"/>
  <c r="H81" i="16"/>
  <c r="I81" i="16"/>
  <c r="J81" i="16"/>
  <c r="K81" i="16"/>
  <c r="L81" i="16"/>
  <c r="M81" i="16"/>
  <c r="N81" i="16"/>
  <c r="O81" i="16"/>
  <c r="P81" i="16"/>
  <c r="Q81" i="16"/>
  <c r="R81" i="16"/>
  <c r="S81" i="16"/>
  <c r="T81" i="16"/>
  <c r="U81" i="16"/>
  <c r="V81" i="16"/>
  <c r="W81" i="16"/>
  <c r="X81" i="16"/>
  <c r="Y81" i="16"/>
  <c r="Z81" i="16"/>
  <c r="AA81" i="16"/>
  <c r="AB81" i="16"/>
  <c r="AC81" i="16"/>
  <c r="AD81" i="16"/>
  <c r="AE81" i="16"/>
  <c r="AF81" i="16"/>
  <c r="AG81" i="16"/>
  <c r="AH81" i="16"/>
  <c r="AI81" i="16"/>
  <c r="AJ81" i="16"/>
  <c r="D82" i="16"/>
  <c r="E82" i="16"/>
  <c r="F82" i="16"/>
  <c r="G82" i="16"/>
  <c r="H82" i="16"/>
  <c r="I82" i="16"/>
  <c r="J82" i="16"/>
  <c r="K82" i="16"/>
  <c r="L82" i="16"/>
  <c r="M82" i="16"/>
  <c r="N82" i="16"/>
  <c r="O82" i="16"/>
  <c r="P82" i="16"/>
  <c r="Q82" i="16"/>
  <c r="R82" i="16"/>
  <c r="S82" i="16"/>
  <c r="T82" i="16"/>
  <c r="U82" i="16"/>
  <c r="V82" i="16"/>
  <c r="W82" i="16"/>
  <c r="X82" i="16"/>
  <c r="Y82" i="16"/>
  <c r="Z82" i="16"/>
  <c r="AA82" i="16"/>
  <c r="AB82" i="16"/>
  <c r="AC82" i="16"/>
  <c r="AD82" i="16"/>
  <c r="AE82" i="16"/>
  <c r="AF82" i="16"/>
  <c r="AG82" i="16"/>
  <c r="AH82" i="16"/>
  <c r="AI82" i="16"/>
  <c r="AJ82" i="16"/>
  <c r="D83" i="16"/>
  <c r="E83" i="16"/>
  <c r="F83" i="16"/>
  <c r="G83" i="16"/>
  <c r="H83" i="16"/>
  <c r="I83" i="16"/>
  <c r="J83" i="16"/>
  <c r="K83" i="16"/>
  <c r="L83" i="16"/>
  <c r="M83" i="16"/>
  <c r="N83" i="16"/>
  <c r="O83" i="16"/>
  <c r="P83" i="16"/>
  <c r="Q83" i="16"/>
  <c r="R83" i="16"/>
  <c r="S83" i="16"/>
  <c r="T83" i="16"/>
  <c r="U83" i="16"/>
  <c r="V83" i="16"/>
  <c r="W83" i="16"/>
  <c r="X83" i="16"/>
  <c r="Y83" i="16"/>
  <c r="Z83" i="16"/>
  <c r="AA83" i="16"/>
  <c r="AB83" i="16"/>
  <c r="AC83" i="16"/>
  <c r="AD83" i="16"/>
  <c r="AE83" i="16"/>
  <c r="AF83" i="16"/>
  <c r="AG83" i="16"/>
  <c r="AH83" i="16"/>
  <c r="AI83" i="16"/>
  <c r="AJ83" i="16"/>
  <c r="D84" i="16"/>
  <c r="E84" i="16"/>
  <c r="F84" i="16"/>
  <c r="G84" i="16"/>
  <c r="H84" i="16"/>
  <c r="I84" i="16"/>
  <c r="J84" i="16"/>
  <c r="K84" i="16"/>
  <c r="L84" i="16"/>
  <c r="M84" i="16"/>
  <c r="N84" i="16"/>
  <c r="O84" i="16"/>
  <c r="P84" i="16"/>
  <c r="Q84" i="16"/>
  <c r="R84" i="16"/>
  <c r="S84" i="16"/>
  <c r="T84" i="16"/>
  <c r="U84" i="16"/>
  <c r="V84" i="16"/>
  <c r="W84" i="16"/>
  <c r="X84" i="16"/>
  <c r="Y84" i="16"/>
  <c r="Z84" i="16"/>
  <c r="AA84" i="16"/>
  <c r="AB84" i="16"/>
  <c r="AC84" i="16"/>
  <c r="AD84" i="16"/>
  <c r="AE84" i="16"/>
  <c r="AF84" i="16"/>
  <c r="AG84" i="16"/>
  <c r="AH84" i="16"/>
  <c r="AI84" i="16"/>
  <c r="AJ84" i="16"/>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3" i="16"/>
  <c r="B91" i="18"/>
  <c r="AL90" i="18"/>
  <c r="AK90" i="18"/>
  <c r="B89" i="18"/>
  <c r="CE85" i="18"/>
  <c r="CD85" i="18"/>
  <c r="CC85" i="18"/>
  <c r="CB85" i="18"/>
  <c r="CA85" i="18"/>
  <c r="BZ85" i="18"/>
  <c r="BR85" i="18"/>
  <c r="BQ85" i="18"/>
  <c r="BP85" i="18"/>
  <c r="BO85" i="18"/>
  <c r="BN85" i="18"/>
  <c r="BM85" i="18"/>
  <c r="BL85" i="18"/>
  <c r="BK85" i="18"/>
  <c r="BJ85" i="18"/>
  <c r="BI85" i="18"/>
  <c r="BH85" i="18"/>
  <c r="BG85" i="18"/>
  <c r="BF85" i="18"/>
  <c r="BE85" i="18"/>
  <c r="BD85" i="18"/>
  <c r="BC85" i="18"/>
  <c r="BB85" i="18"/>
  <c r="BA85" i="18"/>
  <c r="AZ85" i="18"/>
  <c r="AY85" i="18"/>
  <c r="AX85" i="18"/>
  <c r="AW85" i="18"/>
  <c r="AV85" i="18"/>
  <c r="AU85" i="18"/>
  <c r="AT85" i="18"/>
  <c r="AS85" i="18"/>
  <c r="AR85" i="18"/>
  <c r="AQ85" i="18"/>
  <c r="AP85" i="18"/>
  <c r="AO85" i="18"/>
  <c r="AN85" i="18"/>
  <c r="AM85" i="18"/>
  <c r="AL85" i="18"/>
  <c r="AK85" i="18"/>
  <c r="AJ85" i="18"/>
  <c r="AI85" i="18"/>
  <c r="AH85" i="18"/>
  <c r="AG85" i="18"/>
  <c r="AF85" i="18"/>
  <c r="AE85" i="18"/>
  <c r="AD85" i="18"/>
  <c r="AC85" i="18"/>
  <c r="AB85" i="18"/>
  <c r="AA85" i="18"/>
  <c r="Z85" i="18"/>
  <c r="Y85" i="18"/>
  <c r="X85" i="18"/>
  <c r="W85" i="18"/>
  <c r="V85" i="18"/>
  <c r="U85" i="18"/>
  <c r="T85" i="18"/>
  <c r="S85" i="18"/>
  <c r="R85" i="18"/>
  <c r="Q85" i="18"/>
  <c r="P85" i="18"/>
  <c r="O85" i="18"/>
  <c r="N85" i="18"/>
  <c r="M85" i="18"/>
  <c r="L85" i="18"/>
  <c r="K85" i="18"/>
  <c r="J85" i="18"/>
  <c r="I85" i="18"/>
  <c r="H85" i="18"/>
  <c r="G85" i="18"/>
  <c r="F85" i="18"/>
  <c r="E85" i="18"/>
  <c r="D85" i="18"/>
  <c r="C85" i="18"/>
  <c r="A85" i="18"/>
  <c r="BX84" i="18"/>
  <c r="BX84" i="16" s="1"/>
  <c r="BV84" i="18"/>
  <c r="A84" i="18"/>
  <c r="BY83" i="18"/>
  <c r="BY83" i="16" s="1"/>
  <c r="BX83" i="18"/>
  <c r="BX83" i="16" s="1"/>
  <c r="BV83" i="18"/>
  <c r="BV83" i="16" s="1"/>
  <c r="BX82" i="18"/>
  <c r="BX82" i="16" s="1"/>
  <c r="BW82" i="18"/>
  <c r="BW82" i="16" s="1"/>
  <c r="BV82" i="18"/>
  <c r="BV82" i="16" s="1"/>
  <c r="BU82" i="18"/>
  <c r="BU82" i="16" s="1"/>
  <c r="A82" i="18"/>
  <c r="CG81" i="18"/>
  <c r="CG80" i="18"/>
  <c r="CB86" i="18" s="1"/>
  <c r="A80" i="18"/>
  <c r="CG79" i="18"/>
  <c r="CH79" i="18" s="1"/>
  <c r="A79" i="18"/>
  <c r="CG78" i="18"/>
  <c r="CH78" i="18" s="1"/>
  <c r="A78" i="18"/>
  <c r="BX77" i="18"/>
  <c r="BX77" i="16" s="1"/>
  <c r="BV77" i="18"/>
  <c r="A77" i="18"/>
  <c r="CF76" i="18"/>
  <c r="CF76" i="16" s="1"/>
  <c r="BY76" i="18"/>
  <c r="BY76" i="16" s="1"/>
  <c r="BT76" i="18"/>
  <c r="BT76" i="16" s="1"/>
  <c r="BS76" i="18"/>
  <c r="CF75" i="18"/>
  <c r="CF75" i="16" s="1"/>
  <c r="BY75" i="18"/>
  <c r="BY75" i="16" s="1"/>
  <c r="BT75" i="18"/>
  <c r="CF74" i="18"/>
  <c r="CF74" i="16" s="1"/>
  <c r="BY74" i="18"/>
  <c r="BY74" i="16" s="1"/>
  <c r="BT74" i="18"/>
  <c r="BT74" i="16" s="1"/>
  <c r="BS74" i="18"/>
  <c r="CI73" i="18"/>
  <c r="CF73" i="18"/>
  <c r="BY73" i="18"/>
  <c r="BT73" i="18"/>
  <c r="BT73" i="16" s="1"/>
  <c r="CG72" i="18"/>
  <c r="CH72" i="18" s="1"/>
  <c r="A72" i="18"/>
  <c r="CG71" i="18"/>
  <c r="CH71" i="18" s="1"/>
  <c r="A71" i="18"/>
  <c r="BX70" i="18"/>
  <c r="BX70" i="16" s="1"/>
  <c r="BW70" i="18"/>
  <c r="BW70" i="16" s="1"/>
  <c r="BV70" i="18"/>
  <c r="BV70" i="16" s="1"/>
  <c r="BU70" i="18"/>
  <c r="BU70" i="16" s="1"/>
  <c r="BX69" i="18"/>
  <c r="BX69" i="16" s="1"/>
  <c r="BW69" i="18"/>
  <c r="BW69" i="16" s="1"/>
  <c r="BV69" i="18"/>
  <c r="BV69" i="16" s="1"/>
  <c r="BU69" i="18"/>
  <c r="BU69" i="16" s="1"/>
  <c r="BX68" i="18"/>
  <c r="BX68" i="16" s="1"/>
  <c r="BW68" i="18"/>
  <c r="BW68" i="16" s="1"/>
  <c r="BV68" i="18"/>
  <c r="BV68" i="16" s="1"/>
  <c r="BU68" i="18"/>
  <c r="BU68" i="16" s="1"/>
  <c r="BX67" i="18"/>
  <c r="BX67" i="16" s="1"/>
  <c r="BW67" i="18"/>
  <c r="BW67" i="16" s="1"/>
  <c r="BV67" i="18"/>
  <c r="BV67" i="16" s="1"/>
  <c r="BU67" i="18"/>
  <c r="BU67" i="16" s="1"/>
  <c r="BX66" i="18"/>
  <c r="BX66" i="16" s="1"/>
  <c r="BW66" i="18"/>
  <c r="BW66" i="16" s="1"/>
  <c r="BV66" i="18"/>
  <c r="BV66" i="16" s="1"/>
  <c r="BU66" i="18"/>
  <c r="BU66" i="16" s="1"/>
  <c r="BX65" i="18"/>
  <c r="BX65" i="16" s="1"/>
  <c r="BW65" i="18"/>
  <c r="BW65" i="16" s="1"/>
  <c r="BV65" i="18"/>
  <c r="BV65" i="16" s="1"/>
  <c r="BU65" i="18"/>
  <c r="BU65" i="16" s="1"/>
  <c r="BX64" i="18"/>
  <c r="BX64" i="16" s="1"/>
  <c r="BW64" i="18"/>
  <c r="BW64" i="16" s="1"/>
  <c r="BV64" i="18"/>
  <c r="BV64" i="16" s="1"/>
  <c r="BU64" i="18"/>
  <c r="BU64" i="16" s="1"/>
  <c r="BX63" i="18"/>
  <c r="BX63" i="16" s="1"/>
  <c r="BW63" i="18"/>
  <c r="BV63" i="18"/>
  <c r="BV63" i="16" s="1"/>
  <c r="BU63" i="18"/>
  <c r="BU63" i="16" s="1"/>
  <c r="BX62" i="18"/>
  <c r="BX62" i="16" s="1"/>
  <c r="BW62" i="18"/>
  <c r="BW62" i="16" s="1"/>
  <c r="BV62" i="18"/>
  <c r="BV62" i="16" s="1"/>
  <c r="BU62" i="18"/>
  <c r="BU62" i="16" s="1"/>
  <c r="BX61" i="18"/>
  <c r="BX61" i="16" s="1"/>
  <c r="BW61" i="18"/>
  <c r="BW61" i="16" s="1"/>
  <c r="BV61" i="18"/>
  <c r="BV61" i="16" s="1"/>
  <c r="BU61" i="18"/>
  <c r="BU61" i="16" s="1"/>
  <c r="BX60" i="18"/>
  <c r="BX60" i="16" s="1"/>
  <c r="BW60" i="18"/>
  <c r="BW60" i="16" s="1"/>
  <c r="BV60" i="18"/>
  <c r="BV60" i="16" s="1"/>
  <c r="BU60" i="18"/>
  <c r="BU60" i="16" s="1"/>
  <c r="BX59" i="18"/>
  <c r="BX59" i="16" s="1"/>
  <c r="BW59" i="18"/>
  <c r="BW59" i="16" s="1"/>
  <c r="BV59" i="18"/>
  <c r="BV59" i="16" s="1"/>
  <c r="BU59" i="18"/>
  <c r="BU59" i="16" s="1"/>
  <c r="BX58" i="18"/>
  <c r="BX58" i="16" s="1"/>
  <c r="BW58" i="18"/>
  <c r="BW58" i="16" s="1"/>
  <c r="BV58" i="18"/>
  <c r="BV58" i="16" s="1"/>
  <c r="BU58" i="18"/>
  <c r="BU58" i="16" s="1"/>
  <c r="BX57" i="18"/>
  <c r="BX57" i="16" s="1"/>
  <c r="BW57" i="18"/>
  <c r="BW57" i="16" s="1"/>
  <c r="BV57" i="18"/>
  <c r="BV57" i="16" s="1"/>
  <c r="BU57" i="18"/>
  <c r="BU57" i="16" s="1"/>
  <c r="BX56" i="18"/>
  <c r="BX56" i="16" s="1"/>
  <c r="BW56" i="18"/>
  <c r="BW56" i="16" s="1"/>
  <c r="BV56" i="18"/>
  <c r="BV56" i="16" s="1"/>
  <c r="BU56" i="18"/>
  <c r="BU56" i="16" s="1"/>
  <c r="BX55" i="18"/>
  <c r="BX55" i="16" s="1"/>
  <c r="BW55" i="18"/>
  <c r="BW55" i="16" s="1"/>
  <c r="BV55" i="18"/>
  <c r="BV55" i="16" s="1"/>
  <c r="BU55" i="18"/>
  <c r="BU55" i="16" s="1"/>
  <c r="BX54" i="18"/>
  <c r="BX54" i="16" s="1"/>
  <c r="BW54" i="18"/>
  <c r="BW54" i="16" s="1"/>
  <c r="BV54" i="18"/>
  <c r="BV54" i="16" s="1"/>
  <c r="BU54" i="18"/>
  <c r="BU54" i="16" s="1"/>
  <c r="BX53" i="18"/>
  <c r="BX53" i="16" s="1"/>
  <c r="BW53" i="18"/>
  <c r="BW53" i="16" s="1"/>
  <c r="BV53" i="18"/>
  <c r="BV53" i="16" s="1"/>
  <c r="BU53" i="18"/>
  <c r="BU53" i="16" s="1"/>
  <c r="BX52" i="18"/>
  <c r="BX52" i="16" s="1"/>
  <c r="BW52" i="18"/>
  <c r="BW52" i="16" s="1"/>
  <c r="BV52" i="18"/>
  <c r="BV52" i="16" s="1"/>
  <c r="BU52" i="18"/>
  <c r="BU52" i="16" s="1"/>
  <c r="BX51" i="18"/>
  <c r="BX51" i="16" s="1"/>
  <c r="BW51" i="18"/>
  <c r="BW51" i="16" s="1"/>
  <c r="BV51" i="18"/>
  <c r="BV51" i="16" s="1"/>
  <c r="BU51" i="18"/>
  <c r="BU51" i="16" s="1"/>
  <c r="BX50" i="18"/>
  <c r="BX50" i="16" s="1"/>
  <c r="BW50" i="18"/>
  <c r="BW50" i="16" s="1"/>
  <c r="BV50" i="18"/>
  <c r="BV50" i="16" s="1"/>
  <c r="BU50" i="18"/>
  <c r="BU50" i="16" s="1"/>
  <c r="BX49" i="18"/>
  <c r="BX49" i="16" s="1"/>
  <c r="BW49" i="18"/>
  <c r="BW49" i="16" s="1"/>
  <c r="BV49" i="18"/>
  <c r="BV49" i="16" s="1"/>
  <c r="BU49" i="18"/>
  <c r="CG49" i="18" s="1"/>
  <c r="CH49" i="18" s="1"/>
  <c r="BX48" i="18"/>
  <c r="BX48" i="16" s="1"/>
  <c r="BW48" i="18"/>
  <c r="BW48" i="16" s="1"/>
  <c r="BV48" i="18"/>
  <c r="BV48" i="16" s="1"/>
  <c r="BU48" i="18"/>
  <c r="BU48" i="16" s="1"/>
  <c r="BX47" i="18"/>
  <c r="BX47" i="16" s="1"/>
  <c r="BW47" i="18"/>
  <c r="BW47" i="16" s="1"/>
  <c r="BV47" i="18"/>
  <c r="BV47" i="16" s="1"/>
  <c r="BU47" i="18"/>
  <c r="CG47" i="18" s="1"/>
  <c r="CH47" i="18" s="1"/>
  <c r="BX46" i="18"/>
  <c r="BX46" i="16" s="1"/>
  <c r="BW46" i="18"/>
  <c r="BW46" i="16" s="1"/>
  <c r="BV46" i="18"/>
  <c r="BV46" i="16" s="1"/>
  <c r="BU46" i="18"/>
  <c r="BU46" i="16" s="1"/>
  <c r="BX45" i="18"/>
  <c r="BX45" i="16" s="1"/>
  <c r="BW45" i="18"/>
  <c r="BW45" i="16" s="1"/>
  <c r="BV45" i="18"/>
  <c r="BV45" i="16" s="1"/>
  <c r="BU45" i="18"/>
  <c r="BU45" i="16" s="1"/>
  <c r="BX44" i="18"/>
  <c r="BX44" i="16" s="1"/>
  <c r="BW44" i="18"/>
  <c r="BW44" i="16" s="1"/>
  <c r="BV44" i="18"/>
  <c r="BV44" i="16" s="1"/>
  <c r="BU44" i="18"/>
  <c r="BX43" i="18"/>
  <c r="BX43" i="16" s="1"/>
  <c r="BW43" i="18"/>
  <c r="BW43" i="16" s="1"/>
  <c r="BV43" i="18"/>
  <c r="BV43" i="16" s="1"/>
  <c r="BU43" i="18"/>
  <c r="BU43" i="16" s="1"/>
  <c r="BX42" i="18"/>
  <c r="BX42" i="16" s="1"/>
  <c r="BW42" i="18"/>
  <c r="BW42" i="16" s="1"/>
  <c r="BV42" i="18"/>
  <c r="BV42" i="16" s="1"/>
  <c r="BU42" i="18"/>
  <c r="BX41" i="18"/>
  <c r="BX41" i="16" s="1"/>
  <c r="BW41" i="18"/>
  <c r="BW41" i="16" s="1"/>
  <c r="BV41" i="18"/>
  <c r="BV41" i="16" s="1"/>
  <c r="BU41" i="18"/>
  <c r="BX40" i="18"/>
  <c r="BX40" i="16" s="1"/>
  <c r="BW40" i="18"/>
  <c r="BW40" i="16" s="1"/>
  <c r="BV40" i="18"/>
  <c r="BV40" i="16" s="1"/>
  <c r="BU40" i="18"/>
  <c r="BX39" i="18"/>
  <c r="BX39" i="16" s="1"/>
  <c r="BW39" i="18"/>
  <c r="BW39" i="16" s="1"/>
  <c r="BV39" i="18"/>
  <c r="BV39" i="16" s="1"/>
  <c r="BU39" i="18"/>
  <c r="BU39" i="16" s="1"/>
  <c r="BX38" i="18"/>
  <c r="BX38" i="16" s="1"/>
  <c r="BW38" i="18"/>
  <c r="BW38" i="16" s="1"/>
  <c r="BV38" i="18"/>
  <c r="BV38" i="16" s="1"/>
  <c r="BU38" i="18"/>
  <c r="BX37" i="18"/>
  <c r="BX37" i="16" s="1"/>
  <c r="BW37" i="18"/>
  <c r="BV37" i="18"/>
  <c r="BU37" i="18"/>
  <c r="BU85" i="18" s="1"/>
  <c r="A37" i="18"/>
  <c r="CG36" i="18"/>
  <c r="CG35" i="18"/>
  <c r="AI86" i="18" s="1"/>
  <c r="CG34" i="18"/>
  <c r="CG33" i="18"/>
  <c r="AG86" i="18" s="1"/>
  <c r="CG32" i="18"/>
  <c r="CG31" i="18"/>
  <c r="AE86" i="18" s="1"/>
  <c r="CG30" i="18"/>
  <c r="AD86" i="18" s="1"/>
  <c r="CG29" i="18"/>
  <c r="AC86" i="18" s="1"/>
  <c r="CG28" i="18"/>
  <c r="CG27" i="18"/>
  <c r="AA86" i="18" s="1"/>
  <c r="CG26" i="18"/>
  <c r="CG25" i="18"/>
  <c r="Y86" i="18" s="1"/>
  <c r="CG24" i="18"/>
  <c r="CG23" i="18"/>
  <c r="W86" i="18" s="1"/>
  <c r="CG22" i="18"/>
  <c r="V86" i="18" s="1"/>
  <c r="CG21" i="18"/>
  <c r="U86" i="18" s="1"/>
  <c r="CG20" i="18"/>
  <c r="CG19" i="18"/>
  <c r="S86" i="18" s="1"/>
  <c r="CG18" i="18"/>
  <c r="CG17" i="18"/>
  <c r="Q86" i="18" s="1"/>
  <c r="CG16" i="18"/>
  <c r="CG15" i="18"/>
  <c r="O86" i="18" s="1"/>
  <c r="CG14" i="18"/>
  <c r="N86" i="18" s="1"/>
  <c r="CG13" i="18"/>
  <c r="M86" i="18" s="1"/>
  <c r="CG12" i="18"/>
  <c r="CG11" i="18"/>
  <c r="K86" i="18" s="1"/>
  <c r="CG10" i="18"/>
  <c r="CG9" i="18"/>
  <c r="I86" i="18" s="1"/>
  <c r="CG8" i="18"/>
  <c r="CG7" i="18"/>
  <c r="G86" i="18" s="1"/>
  <c r="CG6" i="18"/>
  <c r="F86" i="18" s="1"/>
  <c r="CG5" i="18"/>
  <c r="E86" i="18" s="1"/>
  <c r="CG4" i="18"/>
  <c r="CG3" i="18"/>
  <c r="C86" i="18" s="1"/>
  <c r="A3" i="18"/>
  <c r="CA86" i="18" l="1"/>
  <c r="J86" i="18"/>
  <c r="Z86" i="18"/>
  <c r="AH86" i="18"/>
  <c r="CG75" i="18"/>
  <c r="BS85" i="18"/>
  <c r="R86" i="18"/>
  <c r="CG38" i="18"/>
  <c r="CH38" i="18" s="1"/>
  <c r="BY89" i="18"/>
  <c r="D9" i="20"/>
  <c r="C7" i="20"/>
  <c r="D7" i="20"/>
  <c r="G7" i="20"/>
  <c r="I13" i="20"/>
  <c r="P7" i="20"/>
  <c r="R13" i="20"/>
  <c r="CF85" i="18"/>
  <c r="CG84" i="18"/>
  <c r="CH84" i="18" s="1"/>
  <c r="CG40" i="18"/>
  <c r="CG41" i="18"/>
  <c r="CH41" i="18" s="1"/>
  <c r="CG42" i="18"/>
  <c r="CH42" i="18" s="1"/>
  <c r="CG44" i="18"/>
  <c r="CG45" i="18"/>
  <c r="CH45" i="18" s="1"/>
  <c r="CG76" i="18"/>
  <c r="BY73" i="16"/>
  <c r="G9" i="20"/>
  <c r="BU49" i="16"/>
  <c r="BU47" i="16"/>
  <c r="BU44" i="16"/>
  <c r="BU42" i="16"/>
  <c r="BU41" i="16"/>
  <c r="BU40" i="16"/>
  <c r="BU38" i="16"/>
  <c r="BU37" i="16"/>
  <c r="BV85" i="18"/>
  <c r="CG46" i="18"/>
  <c r="CH46" i="18" s="1"/>
  <c r="CG63" i="18"/>
  <c r="CH63" i="18" s="1"/>
  <c r="CG77" i="18"/>
  <c r="AS86" i="18"/>
  <c r="AW86" i="18"/>
  <c r="BT75" i="16"/>
  <c r="CF73" i="16"/>
  <c r="BS86" i="18"/>
  <c r="D86" i="18"/>
  <c r="H86" i="18"/>
  <c r="L86" i="18"/>
  <c r="P86" i="18"/>
  <c r="T86" i="18"/>
  <c r="X86" i="18"/>
  <c r="AB86" i="18"/>
  <c r="AF86" i="18"/>
  <c r="AJ86" i="18"/>
  <c r="BW85" i="18"/>
  <c r="BW86" i="18" s="1"/>
  <c r="BW90" i="18" s="1"/>
  <c r="CG48" i="18"/>
  <c r="CF86" i="18"/>
  <c r="CG83" i="18"/>
  <c r="CH83" i="18" s="1"/>
  <c r="AL86" i="18"/>
  <c r="AP86" i="18"/>
  <c r="CC86" i="18"/>
  <c r="BS76" i="16"/>
  <c r="BS74" i="16"/>
  <c r="BW63" i="16"/>
  <c r="BW37" i="16"/>
  <c r="BT88" i="18"/>
  <c r="CG37" i="18"/>
  <c r="CH37" i="18" s="1"/>
  <c r="CG39" i="18"/>
  <c r="CH39" i="18" s="1"/>
  <c r="CG43" i="18"/>
  <c r="CH43" i="18" s="1"/>
  <c r="CG50" i="18"/>
  <c r="CH50" i="18" s="1"/>
  <c r="CG51" i="18"/>
  <c r="CH51" i="18" s="1"/>
  <c r="CG52" i="18"/>
  <c r="CG53" i="18"/>
  <c r="CH53" i="18" s="1"/>
  <c r="CG54" i="18"/>
  <c r="CH54" i="18" s="1"/>
  <c r="CG55" i="18"/>
  <c r="CH55" i="18" s="1"/>
  <c r="CG56" i="18"/>
  <c r="CG57" i="18"/>
  <c r="CJ57" i="18" s="1"/>
  <c r="CG58" i="18"/>
  <c r="CH58" i="18" s="1"/>
  <c r="CG59" i="18"/>
  <c r="CH59" i="18" s="1"/>
  <c r="CG60" i="18"/>
  <c r="CH60" i="18" s="1"/>
  <c r="CG61" i="18"/>
  <c r="CH61" i="18" s="1"/>
  <c r="CG62" i="18"/>
  <c r="CH62" i="18" s="1"/>
  <c r="CG64" i="18"/>
  <c r="BL86" i="18" s="1"/>
  <c r="CG65" i="18"/>
  <c r="CG66" i="18"/>
  <c r="CH66" i="18" s="1"/>
  <c r="CG67" i="18"/>
  <c r="CH67" i="18" s="1"/>
  <c r="CG68" i="18"/>
  <c r="CH68" i="18" s="1"/>
  <c r="CG69" i="18"/>
  <c r="CH69" i="18" s="1"/>
  <c r="CG70" i="18"/>
  <c r="CH70" i="18" s="1"/>
  <c r="CG82" i="18"/>
  <c r="CH82" i="18" s="1"/>
  <c r="C87" i="18"/>
  <c r="AU86" i="18"/>
  <c r="BK86" i="18"/>
  <c r="BZ86" i="18"/>
  <c r="BV84" i="16"/>
  <c r="BV77" i="16"/>
  <c r="BV37" i="16"/>
  <c r="AZ86" i="18"/>
  <c r="CH52" i="18"/>
  <c r="BD86" i="18"/>
  <c r="CH56" i="18"/>
  <c r="BH86" i="18"/>
  <c r="BP86" i="18"/>
  <c r="AM86" i="18"/>
  <c r="AY86" i="18"/>
  <c r="AN86" i="18"/>
  <c r="CH40" i="18"/>
  <c r="AR86" i="18"/>
  <c r="CH44" i="18"/>
  <c r="CJ77" i="18"/>
  <c r="CH77" i="18"/>
  <c r="AK86" i="18"/>
  <c r="AO86" i="18"/>
  <c r="BM86" i="18"/>
  <c r="BQ86" i="18"/>
  <c r="CJ65" i="18"/>
  <c r="CH65" i="18"/>
  <c r="AV86" i="18"/>
  <c r="CH48" i="18"/>
  <c r="BT85" i="18"/>
  <c r="BT86" i="18" s="1"/>
  <c r="BX85" i="18"/>
  <c r="BX86" i="18" s="1"/>
  <c r="BX90" i="18" s="1"/>
  <c r="B90" i="18"/>
  <c r="CG73" i="18"/>
  <c r="CG74" i="18"/>
  <c r="BV86" i="18" s="1"/>
  <c r="BV90" i="18" s="1"/>
  <c r="BY85" i="18"/>
  <c r="BY86" i="18" s="1"/>
  <c r="BS88" i="18"/>
  <c r="CH80" i="18"/>
  <c r="BY88" i="18"/>
  <c r="CH64" i="18" l="1"/>
  <c r="AX86" i="18"/>
  <c r="CJ83" i="18"/>
  <c r="BC86" i="18"/>
  <c r="S13" i="20"/>
  <c r="Q7" i="20"/>
  <c r="J13" i="20"/>
  <c r="H7" i="20"/>
  <c r="BG86" i="18"/>
  <c r="CH57" i="18"/>
  <c r="BE86" i="18"/>
  <c r="BA86" i="18"/>
  <c r="AQ86" i="18"/>
  <c r="H9" i="20"/>
  <c r="BJ86" i="18"/>
  <c r="BF86" i="18"/>
  <c r="AK87" i="18"/>
  <c r="BB86" i="18"/>
  <c r="BI86" i="18"/>
  <c r="CD86" i="18"/>
  <c r="BR86" i="18"/>
  <c r="AT86" i="18"/>
  <c r="BO86" i="18"/>
  <c r="BN86" i="18"/>
  <c r="CE86" i="18"/>
  <c r="CH74" i="18"/>
  <c r="CH73" i="18"/>
  <c r="D89" i="18"/>
  <c r="C89" i="18"/>
  <c r="BU86" i="18"/>
  <c r="BU90" i="18" s="1"/>
  <c r="CJ73" i="18"/>
  <c r="K13" i="20" l="1"/>
  <c r="I7" i="20"/>
  <c r="T13" i="20"/>
  <c r="R7" i="20"/>
  <c r="I9" i="20"/>
  <c r="U13" i="20" l="1"/>
  <c r="S7" i="20"/>
  <c r="L13" i="20"/>
  <c r="J7" i="20"/>
  <c r="J9" i="20"/>
  <c r="BY81" i="8"/>
  <c r="V13" i="20" l="1"/>
  <c r="T7" i="20"/>
  <c r="M13" i="20"/>
  <c r="K7" i="20"/>
  <c r="K9" i="20"/>
  <c r="BX80" i="13"/>
  <c r="N89" i="16"/>
  <c r="CC37" i="8"/>
  <c r="CB36" i="13" s="1"/>
  <c r="CC38" i="8"/>
  <c r="CB37" i="13" s="1"/>
  <c r="CC39" i="8"/>
  <c r="CB38" i="13" s="1"/>
  <c r="CC40" i="8"/>
  <c r="CB39" i="13" s="1"/>
  <c r="CC41" i="8"/>
  <c r="CB40" i="13" s="1"/>
  <c r="CC42" i="8"/>
  <c r="CB41" i="13" s="1"/>
  <c r="CC43" i="8"/>
  <c r="CB42" i="13" s="1"/>
  <c r="CC44" i="8"/>
  <c r="CB43" i="13" s="1"/>
  <c r="CC45" i="8"/>
  <c r="CB44" i="13" s="1"/>
  <c r="CC46" i="8"/>
  <c r="CB45" i="13" s="1"/>
  <c r="CC47" i="8"/>
  <c r="CB46" i="13" s="1"/>
  <c r="CC48" i="8"/>
  <c r="CB47" i="13" s="1"/>
  <c r="CC49" i="8"/>
  <c r="CB48" i="13" s="1"/>
  <c r="CC50" i="8"/>
  <c r="CB49" i="13" s="1"/>
  <c r="CC51" i="8"/>
  <c r="CB50" i="13" s="1"/>
  <c r="CC52" i="8"/>
  <c r="CB51" i="13" s="1"/>
  <c r="CC53" i="8"/>
  <c r="CB52" i="13" s="1"/>
  <c r="CC54" i="8"/>
  <c r="CB53" i="13" s="1"/>
  <c r="CC55" i="8"/>
  <c r="CB54" i="13" s="1"/>
  <c r="CC56" i="8"/>
  <c r="CB55" i="13" s="1"/>
  <c r="CC57" i="8"/>
  <c r="CB56" i="13" s="1"/>
  <c r="CC58" i="8"/>
  <c r="CB57" i="13" s="1"/>
  <c r="CC59" i="8"/>
  <c r="CB58" i="13" s="1"/>
  <c r="CC60" i="8"/>
  <c r="CB59" i="13" s="1"/>
  <c r="CC61" i="8"/>
  <c r="CB60" i="13" s="1"/>
  <c r="CC62" i="8"/>
  <c r="CB61" i="13" s="1"/>
  <c r="CC63" i="8"/>
  <c r="CB62" i="13" s="1"/>
  <c r="CC64" i="8"/>
  <c r="CB63" i="13" s="1"/>
  <c r="CC65" i="8"/>
  <c r="CB64" i="13" s="1"/>
  <c r="CC66" i="8"/>
  <c r="CB65" i="13" s="1"/>
  <c r="CC67" i="8"/>
  <c r="CB66" i="13" s="1"/>
  <c r="CC68" i="8"/>
  <c r="CB67" i="13" s="1"/>
  <c r="CC69" i="8"/>
  <c r="CB68" i="13" s="1"/>
  <c r="CC70" i="8"/>
  <c r="CB69" i="13" s="1"/>
  <c r="R63" i="8"/>
  <c r="Q62" i="13" s="1"/>
  <c r="CE83" i="8"/>
  <c r="CD82" i="13" s="1"/>
  <c r="CD83" i="8"/>
  <c r="CC82" i="13" s="1"/>
  <c r="CC83" i="8"/>
  <c r="CB82" i="13" s="1"/>
  <c r="CB83" i="8"/>
  <c r="CA82" i="13" s="1"/>
  <c r="CA83" i="8"/>
  <c r="BZ82" i="13" s="1"/>
  <c r="BZ83" i="8"/>
  <c r="BY82" i="13" s="1"/>
  <c r="BY83" i="8"/>
  <c r="BX82" i="13" s="1"/>
  <c r="BX83" i="8"/>
  <c r="BW82" i="13" s="1"/>
  <c r="BW83" i="8"/>
  <c r="BV82" i="13" s="1"/>
  <c r="BV83" i="8"/>
  <c r="BU82" i="13" s="1"/>
  <c r="BU83" i="8"/>
  <c r="BT82" i="13" s="1"/>
  <c r="BT83" i="8"/>
  <c r="BS82" i="13" s="1"/>
  <c r="BS83" i="8"/>
  <c r="BR82" i="13" s="1"/>
  <c r="BR83" i="8"/>
  <c r="BQ82" i="13" s="1"/>
  <c r="BQ83" i="8"/>
  <c r="BP82" i="13" s="1"/>
  <c r="BP83" i="8"/>
  <c r="BO82" i="13" s="1"/>
  <c r="BO83" i="8"/>
  <c r="BN82" i="13" s="1"/>
  <c r="BN83" i="8"/>
  <c r="BM82" i="13" s="1"/>
  <c r="BM83" i="8"/>
  <c r="BL82" i="13" s="1"/>
  <c r="BL83" i="8"/>
  <c r="BK82" i="13" s="1"/>
  <c r="BK83" i="8"/>
  <c r="BJ82" i="13" s="1"/>
  <c r="BJ83" i="8"/>
  <c r="BI82" i="13" s="1"/>
  <c r="BI83" i="8"/>
  <c r="BH82" i="13" s="1"/>
  <c r="BH83" i="8"/>
  <c r="BG82" i="13" s="1"/>
  <c r="BG83" i="8"/>
  <c r="BF82" i="13" s="1"/>
  <c r="BF83" i="8"/>
  <c r="BE82" i="13" s="1"/>
  <c r="BE83" i="8"/>
  <c r="BD82" i="13" s="1"/>
  <c r="BD83" i="8"/>
  <c r="BC82" i="13" s="1"/>
  <c r="BC83" i="8"/>
  <c r="BB82" i="13" s="1"/>
  <c r="BB83" i="8"/>
  <c r="BA82" i="13" s="1"/>
  <c r="BA83" i="8"/>
  <c r="AZ82" i="13" s="1"/>
  <c r="AZ83" i="8"/>
  <c r="AY82" i="13" s="1"/>
  <c r="AY83" i="8"/>
  <c r="AX82" i="13" s="1"/>
  <c r="AX83" i="8"/>
  <c r="AW82" i="13" s="1"/>
  <c r="AW83" i="8"/>
  <c r="AV82" i="13" s="1"/>
  <c r="AV83" i="8"/>
  <c r="AU82" i="13" s="1"/>
  <c r="AU83" i="8"/>
  <c r="AT82" i="13" s="1"/>
  <c r="AT83" i="8"/>
  <c r="AS82" i="13" s="1"/>
  <c r="AS83" i="8"/>
  <c r="AR82" i="13" s="1"/>
  <c r="AR83" i="8"/>
  <c r="AQ82" i="13" s="1"/>
  <c r="AQ83" i="8"/>
  <c r="AP82" i="13" s="1"/>
  <c r="AP83" i="8"/>
  <c r="AO82" i="13" s="1"/>
  <c r="AO83" i="8"/>
  <c r="AN82" i="13" s="1"/>
  <c r="AM82" i="13"/>
  <c r="AM83" i="8"/>
  <c r="AL82" i="13" s="1"/>
  <c r="AL83" i="8"/>
  <c r="AK82" i="13" s="1"/>
  <c r="AK83" i="8"/>
  <c r="AJ82" i="13" s="1"/>
  <c r="AJ83" i="8"/>
  <c r="AI82" i="13" s="1"/>
  <c r="AI83" i="8"/>
  <c r="AH82" i="13" s="1"/>
  <c r="AH83" i="8"/>
  <c r="AG82" i="13" s="1"/>
  <c r="AG83" i="8"/>
  <c r="AF82" i="13" s="1"/>
  <c r="AF83" i="8"/>
  <c r="AE82" i="13" s="1"/>
  <c r="AE83" i="8"/>
  <c r="AD82" i="13" s="1"/>
  <c r="AD83" i="8"/>
  <c r="AC82" i="13" s="1"/>
  <c r="AC83" i="8"/>
  <c r="AB82" i="13" s="1"/>
  <c r="AB83" i="8"/>
  <c r="AA82" i="13" s="1"/>
  <c r="AA83" i="8"/>
  <c r="Z82" i="13" s="1"/>
  <c r="Z83" i="8"/>
  <c r="Y82" i="13" s="1"/>
  <c r="Y83" i="8"/>
  <c r="X82" i="13" s="1"/>
  <c r="X83" i="8"/>
  <c r="W82" i="13" s="1"/>
  <c r="W83" i="8"/>
  <c r="V82" i="13" s="1"/>
  <c r="V83" i="8"/>
  <c r="U82" i="13" s="1"/>
  <c r="U83" i="8"/>
  <c r="T82" i="13" s="1"/>
  <c r="T83" i="8"/>
  <c r="S82" i="13" s="1"/>
  <c r="S83" i="8"/>
  <c r="R82" i="13" s="1"/>
  <c r="R83" i="8"/>
  <c r="Q82" i="13" s="1"/>
  <c r="Q83" i="8"/>
  <c r="P82" i="13" s="1"/>
  <c r="P83" i="8"/>
  <c r="O82" i="13" s="1"/>
  <c r="O83" i="8"/>
  <c r="N82" i="13" s="1"/>
  <c r="N83" i="8"/>
  <c r="M82" i="13" s="1"/>
  <c r="M83" i="8"/>
  <c r="L82" i="13" s="1"/>
  <c r="L83" i="8"/>
  <c r="K82" i="13" s="1"/>
  <c r="K83" i="8"/>
  <c r="J82" i="13" s="1"/>
  <c r="J83" i="8"/>
  <c r="I82" i="13" s="1"/>
  <c r="I83" i="8"/>
  <c r="H82" i="13" s="1"/>
  <c r="H83" i="8"/>
  <c r="G82" i="13" s="1"/>
  <c r="G83" i="8"/>
  <c r="F82" i="13" s="1"/>
  <c r="F83" i="8"/>
  <c r="E82" i="13" s="1"/>
  <c r="E83" i="8"/>
  <c r="D82" i="13" s="1"/>
  <c r="D83" i="8"/>
  <c r="C82" i="13" s="1"/>
  <c r="C83" i="8"/>
  <c r="B82" i="13" s="1"/>
  <c r="CE82" i="8"/>
  <c r="CD81" i="13" s="1"/>
  <c r="CD82" i="8"/>
  <c r="CC81" i="13" s="1"/>
  <c r="CC82" i="8"/>
  <c r="CB81" i="13" s="1"/>
  <c r="CB82" i="8"/>
  <c r="CA81" i="13" s="1"/>
  <c r="CA82" i="8"/>
  <c r="BZ81" i="13" s="1"/>
  <c r="BZ82" i="8"/>
  <c r="BY81" i="13" s="1"/>
  <c r="BY82" i="8"/>
  <c r="BX81" i="13" s="1"/>
  <c r="BX82" i="8"/>
  <c r="BW81" i="13" s="1"/>
  <c r="BW82" i="8"/>
  <c r="BV81" i="13" s="1"/>
  <c r="BV82" i="8"/>
  <c r="BU81" i="13" s="1"/>
  <c r="BT81" i="13"/>
  <c r="BT82" i="8"/>
  <c r="BS81" i="13" s="1"/>
  <c r="BS82" i="8"/>
  <c r="BR81" i="13" s="1"/>
  <c r="BR82" i="8"/>
  <c r="BQ81" i="13" s="1"/>
  <c r="BQ82" i="8"/>
  <c r="BP81" i="13" s="1"/>
  <c r="BP82" i="8"/>
  <c r="BO81" i="13" s="1"/>
  <c r="BO82" i="8"/>
  <c r="BN81" i="13" s="1"/>
  <c r="BN82" i="8"/>
  <c r="BM81" i="13" s="1"/>
  <c r="BM82" i="8"/>
  <c r="BL81" i="13" s="1"/>
  <c r="BL82" i="8"/>
  <c r="BK81" i="13" s="1"/>
  <c r="BK82" i="8"/>
  <c r="BJ81" i="13" s="1"/>
  <c r="BJ82" i="8"/>
  <c r="BI81" i="13" s="1"/>
  <c r="BI82" i="8"/>
  <c r="BH81" i="13" s="1"/>
  <c r="BH82" i="8"/>
  <c r="BG81" i="13" s="1"/>
  <c r="BG82" i="8"/>
  <c r="BF81" i="13" s="1"/>
  <c r="BF82" i="8"/>
  <c r="BE81" i="13" s="1"/>
  <c r="BE82" i="8"/>
  <c r="BD81" i="13" s="1"/>
  <c r="BD82" i="8"/>
  <c r="BC81" i="13" s="1"/>
  <c r="BC82" i="8"/>
  <c r="BB81" i="13" s="1"/>
  <c r="BB82" i="8"/>
  <c r="BA81" i="13" s="1"/>
  <c r="BA82" i="8"/>
  <c r="AZ81" i="13" s="1"/>
  <c r="AZ82" i="8"/>
  <c r="AY81" i="13" s="1"/>
  <c r="AY82" i="8"/>
  <c r="AX81" i="13" s="1"/>
  <c r="AX82" i="8"/>
  <c r="AW81" i="13" s="1"/>
  <c r="AW82" i="8"/>
  <c r="AV81" i="13" s="1"/>
  <c r="AV82" i="8"/>
  <c r="AU81" i="13" s="1"/>
  <c r="AU82" i="8"/>
  <c r="AT81" i="13" s="1"/>
  <c r="AT82" i="8"/>
  <c r="AS81" i="13" s="1"/>
  <c r="AS82" i="8"/>
  <c r="AR81" i="13" s="1"/>
  <c r="AR82" i="8"/>
  <c r="AQ81" i="13" s="1"/>
  <c r="AQ82" i="8"/>
  <c r="AP81" i="13" s="1"/>
  <c r="AP82" i="8"/>
  <c r="AO81" i="13" s="1"/>
  <c r="AO82" i="8"/>
  <c r="AN81" i="13" s="1"/>
  <c r="AN82" i="8"/>
  <c r="AM81" i="13" s="1"/>
  <c r="AM82" i="8"/>
  <c r="AL81" i="13" s="1"/>
  <c r="AL82" i="8"/>
  <c r="AK81" i="13" s="1"/>
  <c r="AK82" i="8"/>
  <c r="AJ81" i="13" s="1"/>
  <c r="AJ82" i="8"/>
  <c r="AI81" i="13" s="1"/>
  <c r="AI82" i="8"/>
  <c r="AH81" i="13" s="1"/>
  <c r="AH82" i="8"/>
  <c r="AG81" i="13" s="1"/>
  <c r="AG82" i="8"/>
  <c r="AF81" i="13" s="1"/>
  <c r="AF82" i="8"/>
  <c r="AE81" i="13" s="1"/>
  <c r="AE82" i="8"/>
  <c r="AD81" i="13" s="1"/>
  <c r="AD82" i="8"/>
  <c r="AC81" i="13" s="1"/>
  <c r="AC82" i="8"/>
  <c r="AB81" i="13" s="1"/>
  <c r="AB82" i="8"/>
  <c r="AA81" i="13" s="1"/>
  <c r="AA82" i="8"/>
  <c r="Z81" i="13" s="1"/>
  <c r="Z82" i="8"/>
  <c r="Y81" i="13" s="1"/>
  <c r="Y82" i="8"/>
  <c r="X81" i="13" s="1"/>
  <c r="X82" i="8"/>
  <c r="W81" i="13" s="1"/>
  <c r="W82" i="8"/>
  <c r="V81" i="13" s="1"/>
  <c r="V82" i="8"/>
  <c r="U81" i="13" s="1"/>
  <c r="U82" i="8"/>
  <c r="T81" i="13" s="1"/>
  <c r="T82" i="8"/>
  <c r="S81" i="13" s="1"/>
  <c r="S82" i="8"/>
  <c r="R81" i="13" s="1"/>
  <c r="R82" i="8"/>
  <c r="Q81" i="13" s="1"/>
  <c r="Q82" i="8"/>
  <c r="P81" i="13" s="1"/>
  <c r="P82" i="8"/>
  <c r="O81" i="13" s="1"/>
  <c r="O82" i="8"/>
  <c r="N81" i="13" s="1"/>
  <c r="N82" i="8"/>
  <c r="M81" i="13" s="1"/>
  <c r="M82" i="8"/>
  <c r="L81" i="13" s="1"/>
  <c r="L82" i="8"/>
  <c r="K81" i="13" s="1"/>
  <c r="K82" i="8"/>
  <c r="J81" i="13" s="1"/>
  <c r="J82" i="8"/>
  <c r="I81" i="13" s="1"/>
  <c r="I82" i="8"/>
  <c r="H81" i="13" s="1"/>
  <c r="H82" i="8"/>
  <c r="G81" i="13" s="1"/>
  <c r="G82" i="8"/>
  <c r="F81" i="13" s="1"/>
  <c r="F82" i="8"/>
  <c r="E81" i="13" s="1"/>
  <c r="E82" i="8"/>
  <c r="D81" i="13" s="1"/>
  <c r="D82" i="8"/>
  <c r="C81" i="13" s="1"/>
  <c r="C82" i="8"/>
  <c r="B81" i="13" s="1"/>
  <c r="CE81" i="8"/>
  <c r="CD80" i="13" s="1"/>
  <c r="CD81" i="8"/>
  <c r="CC80" i="13" s="1"/>
  <c r="CC81" i="8"/>
  <c r="CB80" i="13" s="1"/>
  <c r="CB81" i="8"/>
  <c r="CA80" i="13" s="1"/>
  <c r="CA81" i="8"/>
  <c r="BZ80" i="13" s="1"/>
  <c r="BZ81" i="8"/>
  <c r="BY80" i="13" s="1"/>
  <c r="BX81" i="8"/>
  <c r="BW80" i="13" s="1"/>
  <c r="BW81" i="8"/>
  <c r="BV80" i="13" s="1"/>
  <c r="BV81" i="8"/>
  <c r="BU80" i="13" s="1"/>
  <c r="BU81" i="8"/>
  <c r="BT80" i="13" s="1"/>
  <c r="BT81" i="8"/>
  <c r="BS80" i="13" s="1"/>
  <c r="BS81" i="8"/>
  <c r="BR80" i="13" s="1"/>
  <c r="BR81" i="8"/>
  <c r="BQ80" i="13" s="1"/>
  <c r="BQ81" i="8"/>
  <c r="BP80" i="13" s="1"/>
  <c r="BP81" i="8"/>
  <c r="BO80" i="13" s="1"/>
  <c r="BO81" i="8"/>
  <c r="BN80" i="13" s="1"/>
  <c r="BN81" i="8"/>
  <c r="BM80" i="13" s="1"/>
  <c r="BM81" i="8"/>
  <c r="BL80" i="13" s="1"/>
  <c r="BL81" i="8"/>
  <c r="BK80" i="13" s="1"/>
  <c r="BK81" i="8"/>
  <c r="BJ80" i="13" s="1"/>
  <c r="BJ81" i="8"/>
  <c r="BI80" i="13" s="1"/>
  <c r="BI81" i="8"/>
  <c r="BH80" i="13" s="1"/>
  <c r="BH81" i="8"/>
  <c r="BG80" i="13" s="1"/>
  <c r="BG81" i="8"/>
  <c r="BF80" i="13" s="1"/>
  <c r="BF81" i="8"/>
  <c r="BE80" i="13" s="1"/>
  <c r="BE81" i="8"/>
  <c r="BD80" i="13" s="1"/>
  <c r="BD81" i="8"/>
  <c r="BC80" i="13" s="1"/>
  <c r="BC81" i="8"/>
  <c r="BB80" i="13" s="1"/>
  <c r="BB81" i="8"/>
  <c r="BA80" i="13" s="1"/>
  <c r="BA81" i="8"/>
  <c r="AZ80" i="13" s="1"/>
  <c r="AZ81" i="8"/>
  <c r="AY80" i="13" s="1"/>
  <c r="AY81" i="8"/>
  <c r="AX80" i="13" s="1"/>
  <c r="AX81" i="8"/>
  <c r="AW80" i="13" s="1"/>
  <c r="AW81" i="8"/>
  <c r="AV80" i="13" s="1"/>
  <c r="AV81" i="8"/>
  <c r="AU80" i="13" s="1"/>
  <c r="AU81" i="8"/>
  <c r="AT80" i="13" s="1"/>
  <c r="AT81" i="8"/>
  <c r="AS80" i="13" s="1"/>
  <c r="AS81" i="8"/>
  <c r="AR80" i="13" s="1"/>
  <c r="AR81" i="8"/>
  <c r="AQ80" i="13" s="1"/>
  <c r="AQ81" i="8"/>
  <c r="AP80" i="13" s="1"/>
  <c r="AP81" i="8"/>
  <c r="AO80" i="13" s="1"/>
  <c r="AO81" i="8"/>
  <c r="AN80" i="13" s="1"/>
  <c r="AN81" i="8"/>
  <c r="AM80" i="13" s="1"/>
  <c r="AM81" i="8"/>
  <c r="AL80" i="13" s="1"/>
  <c r="AL81" i="8"/>
  <c r="AK80" i="13" s="1"/>
  <c r="AK81" i="8"/>
  <c r="AJ80" i="13" s="1"/>
  <c r="AJ81" i="8"/>
  <c r="AI80" i="13" s="1"/>
  <c r="AI81" i="8"/>
  <c r="AH80" i="13" s="1"/>
  <c r="AH81" i="8"/>
  <c r="AG80" i="13" s="1"/>
  <c r="AG81" i="8"/>
  <c r="AF80" i="13" s="1"/>
  <c r="AF81" i="8"/>
  <c r="AE80" i="13" s="1"/>
  <c r="AE81" i="8"/>
  <c r="AD80" i="13" s="1"/>
  <c r="AD81" i="8"/>
  <c r="AC80" i="13" s="1"/>
  <c r="AC81" i="8"/>
  <c r="AB80" i="13" s="1"/>
  <c r="AB81" i="8"/>
  <c r="AA80" i="13" s="1"/>
  <c r="AA81" i="8"/>
  <c r="Z80" i="13" s="1"/>
  <c r="Z81" i="8"/>
  <c r="Y80" i="13" s="1"/>
  <c r="Y81" i="8"/>
  <c r="X80" i="13" s="1"/>
  <c r="X81" i="8"/>
  <c r="W80" i="13" s="1"/>
  <c r="W81" i="8"/>
  <c r="V80" i="13" s="1"/>
  <c r="V81" i="8"/>
  <c r="U80" i="13" s="1"/>
  <c r="U81" i="8"/>
  <c r="T80" i="13" s="1"/>
  <c r="T81" i="8"/>
  <c r="S80" i="13" s="1"/>
  <c r="S81" i="8"/>
  <c r="R80" i="13" s="1"/>
  <c r="R81" i="8"/>
  <c r="Q80" i="13" s="1"/>
  <c r="Q81" i="8"/>
  <c r="P80" i="13" s="1"/>
  <c r="P81" i="8"/>
  <c r="O80" i="13" s="1"/>
  <c r="O81" i="8"/>
  <c r="N80" i="13" s="1"/>
  <c r="N81" i="8"/>
  <c r="M80" i="13" s="1"/>
  <c r="M81" i="8"/>
  <c r="L80" i="13" s="1"/>
  <c r="L81" i="8"/>
  <c r="K80" i="13" s="1"/>
  <c r="K81" i="8"/>
  <c r="J80" i="13" s="1"/>
  <c r="J81" i="8"/>
  <c r="I80" i="13" s="1"/>
  <c r="I81" i="8"/>
  <c r="H80" i="13" s="1"/>
  <c r="H81" i="8"/>
  <c r="G80" i="13" s="1"/>
  <c r="G81" i="8"/>
  <c r="F80" i="13" s="1"/>
  <c r="F81" i="8"/>
  <c r="E80" i="13" s="1"/>
  <c r="E81" i="8"/>
  <c r="D80" i="13" s="1"/>
  <c r="D81" i="8"/>
  <c r="C80" i="13" s="1"/>
  <c r="C81" i="8"/>
  <c r="B80" i="13" s="1"/>
  <c r="CE80" i="8"/>
  <c r="CD79" i="13" s="1"/>
  <c r="CD80" i="8"/>
  <c r="CC79" i="13" s="1"/>
  <c r="CC80" i="8"/>
  <c r="CB79" i="13" s="1"/>
  <c r="CB80" i="8"/>
  <c r="CA79" i="13" s="1"/>
  <c r="CA80" i="8"/>
  <c r="BZ79" i="13" s="1"/>
  <c r="BZ80" i="8"/>
  <c r="BY79" i="13" s="1"/>
  <c r="BY80" i="8"/>
  <c r="BX79" i="13" s="1"/>
  <c r="BX80" i="8"/>
  <c r="BW79" i="13" s="1"/>
  <c r="BW80" i="8"/>
  <c r="BV79" i="13" s="1"/>
  <c r="BV80" i="8"/>
  <c r="BU79" i="13" s="1"/>
  <c r="BU80" i="8"/>
  <c r="BT79" i="13" s="1"/>
  <c r="BT80" i="8"/>
  <c r="BS79" i="13" s="1"/>
  <c r="BS80" i="8"/>
  <c r="BR79" i="13" s="1"/>
  <c r="BR80" i="8"/>
  <c r="BQ79" i="13" s="1"/>
  <c r="BQ80" i="8"/>
  <c r="BP79" i="13" s="1"/>
  <c r="BP80" i="8"/>
  <c r="BO79" i="13" s="1"/>
  <c r="BO80" i="8"/>
  <c r="BN79" i="13" s="1"/>
  <c r="BN80" i="8"/>
  <c r="BM79" i="13" s="1"/>
  <c r="BM80" i="8"/>
  <c r="BL79" i="13" s="1"/>
  <c r="BL80" i="8"/>
  <c r="BK79" i="13" s="1"/>
  <c r="BK80" i="8"/>
  <c r="BJ79" i="13" s="1"/>
  <c r="BJ80" i="8"/>
  <c r="BI79" i="13" s="1"/>
  <c r="BI80" i="8"/>
  <c r="BH79" i="13" s="1"/>
  <c r="BH80" i="8"/>
  <c r="BG79" i="13" s="1"/>
  <c r="BG80" i="8"/>
  <c r="BF79" i="13" s="1"/>
  <c r="BF80" i="8"/>
  <c r="BE79" i="13" s="1"/>
  <c r="BE80" i="8"/>
  <c r="BD79" i="13" s="1"/>
  <c r="BD80" i="8"/>
  <c r="BC79" i="13" s="1"/>
  <c r="BC80" i="8"/>
  <c r="BB79" i="13" s="1"/>
  <c r="BB80" i="8"/>
  <c r="BA79" i="13" s="1"/>
  <c r="BA80" i="8"/>
  <c r="AZ79" i="13" s="1"/>
  <c r="AZ80" i="8"/>
  <c r="AY79" i="13" s="1"/>
  <c r="AY80" i="8"/>
  <c r="AX79" i="13" s="1"/>
  <c r="AX80" i="8"/>
  <c r="AW79" i="13" s="1"/>
  <c r="AW80" i="8"/>
  <c r="AV79" i="13" s="1"/>
  <c r="AV80" i="8"/>
  <c r="AU79" i="13" s="1"/>
  <c r="AU80" i="8"/>
  <c r="AT79" i="13" s="1"/>
  <c r="AT80" i="8"/>
  <c r="AS79" i="13" s="1"/>
  <c r="AS80" i="8"/>
  <c r="AR79" i="13" s="1"/>
  <c r="AR80" i="8"/>
  <c r="AQ79" i="13" s="1"/>
  <c r="AQ80" i="8"/>
  <c r="AP79" i="13" s="1"/>
  <c r="AP80" i="8"/>
  <c r="AO79" i="13" s="1"/>
  <c r="AO80" i="8"/>
  <c r="AN79" i="13" s="1"/>
  <c r="AN80" i="8"/>
  <c r="AM79" i="13" s="1"/>
  <c r="AM80" i="8"/>
  <c r="AL79" i="13" s="1"/>
  <c r="AL80" i="8"/>
  <c r="AK79" i="13" s="1"/>
  <c r="AK80" i="8"/>
  <c r="AJ79" i="13" s="1"/>
  <c r="AJ80" i="8"/>
  <c r="AI79" i="13" s="1"/>
  <c r="AI80" i="8"/>
  <c r="AH79" i="13" s="1"/>
  <c r="AH80" i="8"/>
  <c r="AG79" i="13" s="1"/>
  <c r="AG80" i="8"/>
  <c r="AF79" i="13" s="1"/>
  <c r="AF80" i="8"/>
  <c r="AE79" i="13" s="1"/>
  <c r="AE80" i="8"/>
  <c r="AD79" i="13" s="1"/>
  <c r="AD80" i="8"/>
  <c r="AC79" i="13" s="1"/>
  <c r="AC80" i="8"/>
  <c r="AB79" i="13" s="1"/>
  <c r="AB80" i="8"/>
  <c r="AA79" i="13" s="1"/>
  <c r="AA80" i="8"/>
  <c r="Z79" i="13" s="1"/>
  <c r="Z80" i="8"/>
  <c r="Y79" i="13" s="1"/>
  <c r="Y80" i="8"/>
  <c r="X79" i="13" s="1"/>
  <c r="X80" i="8"/>
  <c r="W79" i="13" s="1"/>
  <c r="W80" i="8"/>
  <c r="V79" i="13" s="1"/>
  <c r="V80" i="8"/>
  <c r="U79" i="13" s="1"/>
  <c r="U80" i="8"/>
  <c r="T79" i="13" s="1"/>
  <c r="T80" i="8"/>
  <c r="S79" i="13" s="1"/>
  <c r="S80" i="8"/>
  <c r="R79" i="13" s="1"/>
  <c r="R80" i="8"/>
  <c r="Q79" i="13" s="1"/>
  <c r="Q80" i="8"/>
  <c r="P79" i="13" s="1"/>
  <c r="P80" i="8"/>
  <c r="O79" i="13" s="1"/>
  <c r="O80" i="8"/>
  <c r="N79" i="13" s="1"/>
  <c r="N80" i="8"/>
  <c r="M79" i="13" s="1"/>
  <c r="M80" i="8"/>
  <c r="L79" i="13" s="1"/>
  <c r="L80" i="8"/>
  <c r="K79" i="13" s="1"/>
  <c r="K80" i="8"/>
  <c r="J79" i="13" s="1"/>
  <c r="J80" i="8"/>
  <c r="I79" i="13" s="1"/>
  <c r="I80" i="8"/>
  <c r="H79" i="13" s="1"/>
  <c r="H80" i="8"/>
  <c r="G79" i="13" s="1"/>
  <c r="G80" i="8"/>
  <c r="F79" i="13" s="1"/>
  <c r="F80" i="8"/>
  <c r="E79" i="13" s="1"/>
  <c r="E80" i="8"/>
  <c r="D79" i="13" s="1"/>
  <c r="D80" i="8"/>
  <c r="C79" i="13" s="1"/>
  <c r="C80" i="8"/>
  <c r="CE79" i="8"/>
  <c r="CD79" i="8"/>
  <c r="CC78" i="13" s="1"/>
  <c r="CC79" i="8"/>
  <c r="CB78" i="13" s="1"/>
  <c r="CB79" i="8"/>
  <c r="CA78" i="13" s="1"/>
  <c r="CA79" i="8"/>
  <c r="BZ78" i="13" s="1"/>
  <c r="BZ79" i="8"/>
  <c r="BY78" i="13" s="1"/>
  <c r="BY79" i="8"/>
  <c r="BX78" i="13" s="1"/>
  <c r="BX79" i="8"/>
  <c r="BW78" i="13" s="1"/>
  <c r="BW79" i="8"/>
  <c r="BV78" i="13" s="1"/>
  <c r="BV79" i="8"/>
  <c r="BU78" i="13" s="1"/>
  <c r="BU79" i="8"/>
  <c r="BT78" i="13" s="1"/>
  <c r="BT79" i="8"/>
  <c r="BS78" i="13" s="1"/>
  <c r="BS79" i="8"/>
  <c r="BR78" i="13" s="1"/>
  <c r="BR79" i="8"/>
  <c r="BQ78" i="13" s="1"/>
  <c r="BQ79" i="8"/>
  <c r="BP78" i="13" s="1"/>
  <c r="BP79" i="8"/>
  <c r="BO78" i="13" s="1"/>
  <c r="BO79" i="8"/>
  <c r="BN78" i="13" s="1"/>
  <c r="BN79" i="8"/>
  <c r="BM78" i="13" s="1"/>
  <c r="BM79" i="8"/>
  <c r="BL78" i="13" s="1"/>
  <c r="BL79" i="8"/>
  <c r="BK78" i="13" s="1"/>
  <c r="BK79" i="8"/>
  <c r="BJ78" i="13" s="1"/>
  <c r="BJ79" i="8"/>
  <c r="BI78" i="13" s="1"/>
  <c r="BI79" i="8"/>
  <c r="BH78" i="13" s="1"/>
  <c r="BH79" i="8"/>
  <c r="BG78" i="13" s="1"/>
  <c r="BG79" i="8"/>
  <c r="BF78" i="13" s="1"/>
  <c r="BF79" i="8"/>
  <c r="BE78" i="13" s="1"/>
  <c r="BE79" i="8"/>
  <c r="BD78" i="13" s="1"/>
  <c r="BD79" i="8"/>
  <c r="BC78" i="13" s="1"/>
  <c r="BC79" i="8"/>
  <c r="BB78" i="13" s="1"/>
  <c r="BB79" i="8"/>
  <c r="BA78" i="13" s="1"/>
  <c r="BA79" i="8"/>
  <c r="AZ78" i="13" s="1"/>
  <c r="AZ79" i="8"/>
  <c r="AY78" i="13" s="1"/>
  <c r="AY79" i="8"/>
  <c r="AX78" i="13" s="1"/>
  <c r="AX79" i="8"/>
  <c r="AW78" i="13" s="1"/>
  <c r="AW79" i="8"/>
  <c r="AV78" i="13" s="1"/>
  <c r="AV79" i="8"/>
  <c r="AU78" i="13" s="1"/>
  <c r="AU79" i="8"/>
  <c r="AT78" i="13" s="1"/>
  <c r="AT79" i="8"/>
  <c r="AS78" i="13" s="1"/>
  <c r="AS79" i="8"/>
  <c r="AR78" i="13" s="1"/>
  <c r="AR79" i="8"/>
  <c r="AQ78" i="13" s="1"/>
  <c r="AQ79" i="8"/>
  <c r="AP78" i="13" s="1"/>
  <c r="AP79" i="8"/>
  <c r="AO78" i="13" s="1"/>
  <c r="AO79" i="8"/>
  <c r="AN78" i="13" s="1"/>
  <c r="AN79" i="8"/>
  <c r="AM78" i="13" s="1"/>
  <c r="AM79" i="8"/>
  <c r="AL78" i="13" s="1"/>
  <c r="AL79" i="8"/>
  <c r="AK78" i="13" s="1"/>
  <c r="AK79" i="8"/>
  <c r="AJ78" i="13" s="1"/>
  <c r="AJ79" i="8"/>
  <c r="AI78" i="13" s="1"/>
  <c r="AI79" i="8"/>
  <c r="AH78" i="13" s="1"/>
  <c r="AH79" i="8"/>
  <c r="AG78" i="13" s="1"/>
  <c r="AG79" i="8"/>
  <c r="AF78" i="13" s="1"/>
  <c r="AF79" i="8"/>
  <c r="AE78" i="13" s="1"/>
  <c r="AE79" i="8"/>
  <c r="AD78" i="13" s="1"/>
  <c r="AD79" i="8"/>
  <c r="AC78" i="13" s="1"/>
  <c r="AC79" i="8"/>
  <c r="AB78" i="13" s="1"/>
  <c r="AB79" i="8"/>
  <c r="AA78" i="13" s="1"/>
  <c r="AA79" i="8"/>
  <c r="Z78" i="13" s="1"/>
  <c r="Z79" i="8"/>
  <c r="Y78" i="13" s="1"/>
  <c r="Y79" i="8"/>
  <c r="X78" i="13" s="1"/>
  <c r="X79" i="8"/>
  <c r="W78" i="13" s="1"/>
  <c r="W79" i="8"/>
  <c r="V78" i="13" s="1"/>
  <c r="V79" i="8"/>
  <c r="U78" i="13" s="1"/>
  <c r="U79" i="8"/>
  <c r="T78" i="13" s="1"/>
  <c r="T79" i="8"/>
  <c r="S78" i="13" s="1"/>
  <c r="S79" i="8"/>
  <c r="R78" i="13" s="1"/>
  <c r="R79" i="8"/>
  <c r="Q78" i="13" s="1"/>
  <c r="Q79" i="8"/>
  <c r="P78" i="13" s="1"/>
  <c r="P79" i="8"/>
  <c r="O78" i="13" s="1"/>
  <c r="O79" i="8"/>
  <c r="N78" i="13" s="1"/>
  <c r="N79" i="8"/>
  <c r="M78" i="13" s="1"/>
  <c r="M79" i="8"/>
  <c r="L78" i="13" s="1"/>
  <c r="L79" i="8"/>
  <c r="K78" i="13" s="1"/>
  <c r="K79" i="8"/>
  <c r="J78" i="13" s="1"/>
  <c r="J79" i="8"/>
  <c r="I78" i="13" s="1"/>
  <c r="I79" i="8"/>
  <c r="H78" i="13" s="1"/>
  <c r="H79" i="8"/>
  <c r="G78" i="13" s="1"/>
  <c r="G79" i="8"/>
  <c r="F78" i="13" s="1"/>
  <c r="F79" i="8"/>
  <c r="E78" i="13" s="1"/>
  <c r="E79" i="8"/>
  <c r="D78" i="13" s="1"/>
  <c r="D79" i="8"/>
  <c r="C78" i="13" s="1"/>
  <c r="C79" i="8"/>
  <c r="B78" i="13" s="1"/>
  <c r="CE78" i="8"/>
  <c r="CD77" i="13" s="1"/>
  <c r="CD78" i="8"/>
  <c r="CC77" i="13" s="1"/>
  <c r="CC78" i="8"/>
  <c r="CB77" i="13" s="1"/>
  <c r="CB78" i="8"/>
  <c r="CA77" i="13" s="1"/>
  <c r="CA78" i="8"/>
  <c r="BZ77" i="13" s="1"/>
  <c r="BZ78" i="8"/>
  <c r="BY77" i="13" s="1"/>
  <c r="BY78" i="8"/>
  <c r="BX77" i="13" s="1"/>
  <c r="BX78" i="8"/>
  <c r="BW77" i="13" s="1"/>
  <c r="BV77" i="13"/>
  <c r="BV78" i="8"/>
  <c r="BU77" i="13" s="1"/>
  <c r="BU78" i="8"/>
  <c r="BT77" i="13" s="1"/>
  <c r="BT78" i="8"/>
  <c r="BS77" i="13" s="1"/>
  <c r="BS78" i="8"/>
  <c r="BR77" i="13" s="1"/>
  <c r="BR78" i="8"/>
  <c r="BQ77" i="13" s="1"/>
  <c r="BQ78" i="8"/>
  <c r="BP77" i="13" s="1"/>
  <c r="BP78" i="8"/>
  <c r="BO77" i="13" s="1"/>
  <c r="BO78" i="8"/>
  <c r="BN77" i="13" s="1"/>
  <c r="BN78" i="8"/>
  <c r="BM77" i="13" s="1"/>
  <c r="BM78" i="8"/>
  <c r="BL77" i="13" s="1"/>
  <c r="BL78" i="8"/>
  <c r="BK77" i="13" s="1"/>
  <c r="BK78" i="8"/>
  <c r="BJ77" i="13" s="1"/>
  <c r="BJ78" i="8"/>
  <c r="BI77" i="13" s="1"/>
  <c r="BI78" i="8"/>
  <c r="BH77" i="13" s="1"/>
  <c r="BH78" i="8"/>
  <c r="BG77" i="13" s="1"/>
  <c r="BG78" i="8"/>
  <c r="BF77" i="13" s="1"/>
  <c r="BF78" i="8"/>
  <c r="BE77" i="13" s="1"/>
  <c r="BE78" i="8"/>
  <c r="BD77" i="13" s="1"/>
  <c r="BD78" i="8"/>
  <c r="BC77" i="13" s="1"/>
  <c r="BC78" i="8"/>
  <c r="BB77" i="13" s="1"/>
  <c r="BB78" i="8"/>
  <c r="BA77" i="13" s="1"/>
  <c r="BA78" i="8"/>
  <c r="AZ77" i="13" s="1"/>
  <c r="AZ78" i="8"/>
  <c r="AY77" i="13" s="1"/>
  <c r="AY78" i="8"/>
  <c r="AX77" i="13" s="1"/>
  <c r="AX78" i="8"/>
  <c r="AW77" i="13" s="1"/>
  <c r="AW78" i="8"/>
  <c r="AV77" i="13" s="1"/>
  <c r="AV78" i="8"/>
  <c r="AU77" i="13" s="1"/>
  <c r="AU78" i="8"/>
  <c r="AT77" i="13" s="1"/>
  <c r="AT78" i="8"/>
  <c r="AS77" i="13" s="1"/>
  <c r="AS78" i="8"/>
  <c r="AR77" i="13" s="1"/>
  <c r="AR78" i="8"/>
  <c r="AQ77" i="13" s="1"/>
  <c r="AQ78" i="8"/>
  <c r="AP77" i="13" s="1"/>
  <c r="AP78" i="8"/>
  <c r="AO77" i="13" s="1"/>
  <c r="AO78" i="8"/>
  <c r="AN77" i="13" s="1"/>
  <c r="AN78" i="8"/>
  <c r="AM77" i="13" s="1"/>
  <c r="AM78" i="8"/>
  <c r="AL77" i="13" s="1"/>
  <c r="AL78" i="8"/>
  <c r="AK77" i="13" s="1"/>
  <c r="AK78" i="8"/>
  <c r="AJ77" i="13" s="1"/>
  <c r="AJ78" i="8"/>
  <c r="AI77" i="13" s="1"/>
  <c r="AI78" i="8"/>
  <c r="AH77" i="13" s="1"/>
  <c r="AH78" i="8"/>
  <c r="AG77" i="13" s="1"/>
  <c r="AG78" i="8"/>
  <c r="AF77" i="13" s="1"/>
  <c r="AF78" i="8"/>
  <c r="AE77" i="13" s="1"/>
  <c r="AE78" i="8"/>
  <c r="AD77" i="13" s="1"/>
  <c r="AD78" i="8"/>
  <c r="AC77" i="13" s="1"/>
  <c r="AC78" i="8"/>
  <c r="AB77" i="13" s="1"/>
  <c r="AB78" i="8"/>
  <c r="AA77" i="13" s="1"/>
  <c r="AA78" i="8"/>
  <c r="Z77" i="13" s="1"/>
  <c r="Z78" i="8"/>
  <c r="Y77" i="13" s="1"/>
  <c r="Y78" i="8"/>
  <c r="X77" i="13" s="1"/>
  <c r="X78" i="8"/>
  <c r="W77" i="13" s="1"/>
  <c r="W78" i="8"/>
  <c r="V77" i="13" s="1"/>
  <c r="V78" i="8"/>
  <c r="U77" i="13" s="1"/>
  <c r="U78" i="8"/>
  <c r="T77" i="13" s="1"/>
  <c r="T78" i="8"/>
  <c r="S77" i="13" s="1"/>
  <c r="S78" i="8"/>
  <c r="R77" i="13" s="1"/>
  <c r="R78" i="8"/>
  <c r="Q77" i="13" s="1"/>
  <c r="Q78" i="8"/>
  <c r="P77" i="13" s="1"/>
  <c r="P78" i="8"/>
  <c r="O77" i="13" s="1"/>
  <c r="O78" i="8"/>
  <c r="N77" i="13" s="1"/>
  <c r="N78" i="8"/>
  <c r="M77" i="13" s="1"/>
  <c r="M78" i="8"/>
  <c r="L77" i="13" s="1"/>
  <c r="L78" i="8"/>
  <c r="K77" i="13" s="1"/>
  <c r="K78" i="8"/>
  <c r="J77" i="13" s="1"/>
  <c r="J78" i="8"/>
  <c r="I77" i="13" s="1"/>
  <c r="I78" i="8"/>
  <c r="H77" i="13" s="1"/>
  <c r="H78" i="8"/>
  <c r="G77" i="13" s="1"/>
  <c r="G78" i="8"/>
  <c r="F77" i="13" s="1"/>
  <c r="F78" i="8"/>
  <c r="E77" i="13" s="1"/>
  <c r="E78" i="8"/>
  <c r="D77" i="13" s="1"/>
  <c r="D78" i="8"/>
  <c r="C77" i="13" s="1"/>
  <c r="C78" i="8"/>
  <c r="B77" i="13" s="1"/>
  <c r="CE77" i="8"/>
  <c r="CD77" i="8"/>
  <c r="CC76" i="13" s="1"/>
  <c r="CC77" i="8"/>
  <c r="BS93" i="8" s="1"/>
  <c r="CB77" i="8"/>
  <c r="CA76" i="13" s="1"/>
  <c r="CA77" i="8"/>
  <c r="BZ76" i="13" s="1"/>
  <c r="BZ77" i="8"/>
  <c r="B92" i="8" s="1"/>
  <c r="BY77" i="8"/>
  <c r="BX76" i="13" s="1"/>
  <c r="BX77" i="8"/>
  <c r="BW76" i="13" s="1"/>
  <c r="BV76" i="13"/>
  <c r="BV77" i="8"/>
  <c r="BU76" i="13" s="1"/>
  <c r="BT76" i="13"/>
  <c r="BT77" i="8"/>
  <c r="BS76" i="13" s="1"/>
  <c r="BS77" i="8"/>
  <c r="BR76" i="13" s="1"/>
  <c r="BR77" i="8"/>
  <c r="BQ76" i="13" s="1"/>
  <c r="BQ77" i="8"/>
  <c r="BP76" i="13" s="1"/>
  <c r="BP77" i="8"/>
  <c r="BO76" i="13" s="1"/>
  <c r="BO77" i="8"/>
  <c r="BN76" i="13" s="1"/>
  <c r="BN77" i="8"/>
  <c r="BM76" i="13" s="1"/>
  <c r="BM77" i="8"/>
  <c r="BL76" i="13" s="1"/>
  <c r="BL77" i="8"/>
  <c r="BK76" i="13" s="1"/>
  <c r="BK77" i="8"/>
  <c r="BJ76" i="13" s="1"/>
  <c r="BJ77" i="8"/>
  <c r="BI76" i="13" s="1"/>
  <c r="BI77" i="8"/>
  <c r="BH76" i="13" s="1"/>
  <c r="BH77" i="8"/>
  <c r="BG76" i="13" s="1"/>
  <c r="BG77" i="8"/>
  <c r="BF76" i="13" s="1"/>
  <c r="BF77" i="8"/>
  <c r="BE76" i="13" s="1"/>
  <c r="BE77" i="8"/>
  <c r="BD76" i="13" s="1"/>
  <c r="BD77" i="8"/>
  <c r="BC76" i="13" s="1"/>
  <c r="BC77" i="8"/>
  <c r="BB76" i="13" s="1"/>
  <c r="BB77" i="8"/>
  <c r="BA76" i="13" s="1"/>
  <c r="BA77" i="8"/>
  <c r="AZ76" i="13" s="1"/>
  <c r="AZ77" i="8"/>
  <c r="AY76" i="13" s="1"/>
  <c r="AY77" i="8"/>
  <c r="AX76" i="13" s="1"/>
  <c r="AX77" i="8"/>
  <c r="AW76" i="13" s="1"/>
  <c r="AW77" i="8"/>
  <c r="AV76" i="13" s="1"/>
  <c r="AV77" i="8"/>
  <c r="AU76" i="13" s="1"/>
  <c r="AU77" i="8"/>
  <c r="AT76" i="13" s="1"/>
  <c r="AT77" i="8"/>
  <c r="AS76" i="13" s="1"/>
  <c r="AS77" i="8"/>
  <c r="AR76" i="13" s="1"/>
  <c r="AR77" i="8"/>
  <c r="AQ76" i="13" s="1"/>
  <c r="AQ77" i="8"/>
  <c r="AP76" i="13" s="1"/>
  <c r="AP77" i="8"/>
  <c r="AO76" i="13" s="1"/>
  <c r="AO77" i="8"/>
  <c r="AN76" i="13" s="1"/>
  <c r="AN77" i="8"/>
  <c r="AM76" i="13" s="1"/>
  <c r="AM77" i="8"/>
  <c r="AL76" i="13" s="1"/>
  <c r="AL77" i="8"/>
  <c r="AK76" i="13" s="1"/>
  <c r="AK77" i="8"/>
  <c r="AJ76" i="13" s="1"/>
  <c r="AJ77" i="8"/>
  <c r="AI76" i="13" s="1"/>
  <c r="AI77" i="8"/>
  <c r="AH76" i="13" s="1"/>
  <c r="AH77" i="8"/>
  <c r="AG76" i="13" s="1"/>
  <c r="AG77" i="8"/>
  <c r="AF76" i="13" s="1"/>
  <c r="AF77" i="8"/>
  <c r="AE76" i="13" s="1"/>
  <c r="AE77" i="8"/>
  <c r="AD76" i="13" s="1"/>
  <c r="AD77" i="8"/>
  <c r="AC76" i="13" s="1"/>
  <c r="AC77" i="8"/>
  <c r="AB76" i="13" s="1"/>
  <c r="AB77" i="8"/>
  <c r="AA76" i="13" s="1"/>
  <c r="AA77" i="8"/>
  <c r="Z76" i="13" s="1"/>
  <c r="Z77" i="8"/>
  <c r="Y76" i="13" s="1"/>
  <c r="Y77" i="8"/>
  <c r="X76" i="13" s="1"/>
  <c r="X77" i="8"/>
  <c r="W76" i="13" s="1"/>
  <c r="W77" i="8"/>
  <c r="V76" i="13" s="1"/>
  <c r="V77" i="8"/>
  <c r="U76" i="13" s="1"/>
  <c r="U77" i="8"/>
  <c r="T76" i="13" s="1"/>
  <c r="T77" i="8"/>
  <c r="S76" i="13" s="1"/>
  <c r="S77" i="8"/>
  <c r="R76" i="13" s="1"/>
  <c r="R77" i="8"/>
  <c r="Q76" i="13" s="1"/>
  <c r="Q77" i="8"/>
  <c r="P76" i="13" s="1"/>
  <c r="P77" i="8"/>
  <c r="O76" i="13" s="1"/>
  <c r="O77" i="8"/>
  <c r="N76" i="13" s="1"/>
  <c r="N77" i="8"/>
  <c r="M76" i="13" s="1"/>
  <c r="M77" i="8"/>
  <c r="L76" i="13" s="1"/>
  <c r="L77" i="8"/>
  <c r="K76" i="13" s="1"/>
  <c r="K77" i="8"/>
  <c r="J76" i="13" s="1"/>
  <c r="J77" i="8"/>
  <c r="I76" i="13" s="1"/>
  <c r="I77" i="8"/>
  <c r="H76" i="13" s="1"/>
  <c r="H77" i="8"/>
  <c r="G76" i="13" s="1"/>
  <c r="G77" i="8"/>
  <c r="F76" i="13" s="1"/>
  <c r="F77" i="8"/>
  <c r="E76" i="13" s="1"/>
  <c r="E77" i="8"/>
  <c r="D76" i="13" s="1"/>
  <c r="D77" i="8"/>
  <c r="C76" i="13" s="1"/>
  <c r="C77" i="8"/>
  <c r="B76" i="13" s="1"/>
  <c r="CE76" i="8"/>
  <c r="CD76" i="8"/>
  <c r="CC75" i="13" s="1"/>
  <c r="CC76" i="8"/>
  <c r="CB75" i="13" s="1"/>
  <c r="CB76" i="8"/>
  <c r="CA75" i="13" s="1"/>
  <c r="CA76" i="8"/>
  <c r="BZ75" i="13" s="1"/>
  <c r="BZ76" i="8"/>
  <c r="BY75" i="13" s="1"/>
  <c r="BY76" i="8"/>
  <c r="BX75" i="13" s="1"/>
  <c r="BX76" i="8"/>
  <c r="BW75" i="13" s="1"/>
  <c r="BW76" i="8"/>
  <c r="BV75" i="13" s="1"/>
  <c r="BV76" i="8"/>
  <c r="BU75" i="13" s="1"/>
  <c r="BU76" i="8"/>
  <c r="BT75" i="13" s="1"/>
  <c r="BT76" i="8"/>
  <c r="BS75" i="13" s="1"/>
  <c r="BS76" i="8"/>
  <c r="BR75" i="13" s="1"/>
  <c r="BR76" i="8"/>
  <c r="BQ75" i="13" s="1"/>
  <c r="BQ76" i="8"/>
  <c r="BP75" i="13" s="1"/>
  <c r="BP76" i="8"/>
  <c r="BO75" i="13" s="1"/>
  <c r="BO76" i="8"/>
  <c r="BN75" i="13" s="1"/>
  <c r="BN76" i="8"/>
  <c r="BM75" i="13" s="1"/>
  <c r="BM76" i="8"/>
  <c r="BL75" i="13" s="1"/>
  <c r="BL76" i="8"/>
  <c r="BK75" i="13" s="1"/>
  <c r="BK76" i="8"/>
  <c r="BJ75" i="13" s="1"/>
  <c r="BJ76" i="8"/>
  <c r="BI75" i="13" s="1"/>
  <c r="BI76" i="8"/>
  <c r="BH75" i="13" s="1"/>
  <c r="BH76" i="8"/>
  <c r="BG75" i="13" s="1"/>
  <c r="BG76" i="8"/>
  <c r="BF75" i="13" s="1"/>
  <c r="BF76" i="8"/>
  <c r="BE75" i="13" s="1"/>
  <c r="BE76" i="8"/>
  <c r="BD75" i="13" s="1"/>
  <c r="BD76" i="8"/>
  <c r="BC75" i="13" s="1"/>
  <c r="BC76" i="8"/>
  <c r="BB75" i="13" s="1"/>
  <c r="BB76" i="8"/>
  <c r="BA75" i="13" s="1"/>
  <c r="BA76" i="8"/>
  <c r="AZ75" i="13" s="1"/>
  <c r="AZ76" i="8"/>
  <c r="AY75" i="13" s="1"/>
  <c r="AY76" i="8"/>
  <c r="AX75" i="13" s="1"/>
  <c r="AX76" i="8"/>
  <c r="AW75" i="13" s="1"/>
  <c r="AW76" i="8"/>
  <c r="AV75" i="13" s="1"/>
  <c r="AV76" i="8"/>
  <c r="AU75" i="13" s="1"/>
  <c r="AU76" i="8"/>
  <c r="AT75" i="13" s="1"/>
  <c r="AT76" i="8"/>
  <c r="AS75" i="13" s="1"/>
  <c r="AS76" i="8"/>
  <c r="AR75" i="13" s="1"/>
  <c r="AR76" i="8"/>
  <c r="AQ75" i="13" s="1"/>
  <c r="AQ76" i="8"/>
  <c r="AP75" i="13" s="1"/>
  <c r="AP76" i="8"/>
  <c r="AO75" i="13" s="1"/>
  <c r="AO76" i="8"/>
  <c r="AN75" i="13" s="1"/>
  <c r="AN76" i="8"/>
  <c r="AM75" i="13" s="1"/>
  <c r="AM76" i="8"/>
  <c r="AL75" i="13" s="1"/>
  <c r="AL76" i="8"/>
  <c r="AK75" i="13" s="1"/>
  <c r="AK76" i="8"/>
  <c r="AJ75" i="13" s="1"/>
  <c r="AJ76" i="8"/>
  <c r="AI75" i="13" s="1"/>
  <c r="AI76" i="8"/>
  <c r="AH75" i="13" s="1"/>
  <c r="AH76" i="8"/>
  <c r="AG75" i="13" s="1"/>
  <c r="AG76" i="8"/>
  <c r="AF75" i="13" s="1"/>
  <c r="AF76" i="8"/>
  <c r="AE75" i="13" s="1"/>
  <c r="AE76" i="8"/>
  <c r="AD75" i="13" s="1"/>
  <c r="AD76" i="8"/>
  <c r="AC75" i="13" s="1"/>
  <c r="AC76" i="8"/>
  <c r="AB75" i="13" s="1"/>
  <c r="AB76" i="8"/>
  <c r="AA75" i="13" s="1"/>
  <c r="AA76" i="8"/>
  <c r="Z75" i="13" s="1"/>
  <c r="Z76" i="8"/>
  <c r="Y75" i="13" s="1"/>
  <c r="Y76" i="8"/>
  <c r="X75" i="13" s="1"/>
  <c r="X76" i="8"/>
  <c r="W75" i="13" s="1"/>
  <c r="W76" i="8"/>
  <c r="V75" i="13" s="1"/>
  <c r="V76" i="8"/>
  <c r="U75" i="13" s="1"/>
  <c r="U76" i="8"/>
  <c r="T75" i="13" s="1"/>
  <c r="T76" i="8"/>
  <c r="S75" i="13" s="1"/>
  <c r="S76" i="8"/>
  <c r="R75" i="13" s="1"/>
  <c r="R76" i="8"/>
  <c r="Q75" i="13" s="1"/>
  <c r="Q76" i="8"/>
  <c r="P75" i="13" s="1"/>
  <c r="P76" i="8"/>
  <c r="O75" i="13" s="1"/>
  <c r="O76" i="8"/>
  <c r="N75" i="13" s="1"/>
  <c r="N76" i="8"/>
  <c r="M75" i="13" s="1"/>
  <c r="M76" i="8"/>
  <c r="L75" i="13" s="1"/>
  <c r="L76" i="8"/>
  <c r="K75" i="13" s="1"/>
  <c r="K76" i="8"/>
  <c r="J75" i="13" s="1"/>
  <c r="J76" i="8"/>
  <c r="I75" i="13" s="1"/>
  <c r="I76" i="8"/>
  <c r="H75" i="13" s="1"/>
  <c r="H76" i="8"/>
  <c r="G75" i="13" s="1"/>
  <c r="G76" i="8"/>
  <c r="F75" i="13" s="1"/>
  <c r="F76" i="8"/>
  <c r="E75" i="13" s="1"/>
  <c r="E76" i="8"/>
  <c r="D75" i="13" s="1"/>
  <c r="D76" i="8"/>
  <c r="C75" i="13" s="1"/>
  <c r="C76" i="8"/>
  <c r="B75" i="13" s="1"/>
  <c r="CE75" i="8"/>
  <c r="CD75" i="8"/>
  <c r="CC74" i="13" s="1"/>
  <c r="CC75" i="8"/>
  <c r="CB74" i="13" s="1"/>
  <c r="CB75" i="8"/>
  <c r="CA74" i="13" s="1"/>
  <c r="CA75" i="8"/>
  <c r="BZ74" i="13" s="1"/>
  <c r="BZ75" i="8"/>
  <c r="BY74" i="13" s="1"/>
  <c r="BY75" i="8"/>
  <c r="BX74" i="13" s="1"/>
  <c r="BX75" i="8"/>
  <c r="BW74" i="13" s="1"/>
  <c r="BW75" i="8"/>
  <c r="BV74" i="13" s="1"/>
  <c r="BV75" i="8"/>
  <c r="BU74" i="13" s="1"/>
  <c r="BU75" i="8"/>
  <c r="BT74" i="13" s="1"/>
  <c r="BT75" i="8"/>
  <c r="BS74" i="13" s="1"/>
  <c r="BR74" i="13"/>
  <c r="BR75" i="8"/>
  <c r="BQ74" i="13" s="1"/>
  <c r="BQ75" i="8"/>
  <c r="BP74" i="13" s="1"/>
  <c r="BP75" i="8"/>
  <c r="BO74" i="13" s="1"/>
  <c r="BO75" i="8"/>
  <c r="BN74" i="13" s="1"/>
  <c r="BN75" i="8"/>
  <c r="BM74" i="13" s="1"/>
  <c r="BM75" i="8"/>
  <c r="BL74" i="13" s="1"/>
  <c r="BL75" i="8"/>
  <c r="BK74" i="13" s="1"/>
  <c r="BK75" i="8"/>
  <c r="BJ74" i="13" s="1"/>
  <c r="BJ75" i="8"/>
  <c r="BI74" i="13" s="1"/>
  <c r="BI75" i="8"/>
  <c r="BH74" i="13" s="1"/>
  <c r="BH75" i="8"/>
  <c r="BG74" i="13" s="1"/>
  <c r="BG75" i="8"/>
  <c r="BF74" i="13" s="1"/>
  <c r="BF75" i="8"/>
  <c r="BE74" i="13" s="1"/>
  <c r="BE75" i="8"/>
  <c r="BD74" i="13" s="1"/>
  <c r="BD75" i="8"/>
  <c r="BC74" i="13" s="1"/>
  <c r="BC75" i="8"/>
  <c r="BB74" i="13" s="1"/>
  <c r="BB75" i="8"/>
  <c r="BA74" i="13" s="1"/>
  <c r="BA75" i="8"/>
  <c r="AZ74" i="13" s="1"/>
  <c r="AZ75" i="8"/>
  <c r="AY74" i="13" s="1"/>
  <c r="AY75" i="8"/>
  <c r="AX74" i="13" s="1"/>
  <c r="AX75" i="8"/>
  <c r="AW74" i="13" s="1"/>
  <c r="AW75" i="8"/>
  <c r="AV74" i="13" s="1"/>
  <c r="AV75" i="8"/>
  <c r="AU74" i="13" s="1"/>
  <c r="AU75" i="8"/>
  <c r="AT74" i="13" s="1"/>
  <c r="AT75" i="8"/>
  <c r="AS74" i="13" s="1"/>
  <c r="AS75" i="8"/>
  <c r="AR74" i="13" s="1"/>
  <c r="AR75" i="8"/>
  <c r="AQ74" i="13" s="1"/>
  <c r="AQ75" i="8"/>
  <c r="AP74" i="13" s="1"/>
  <c r="AP75" i="8"/>
  <c r="AO74" i="13" s="1"/>
  <c r="AO75" i="8"/>
  <c r="AN74" i="13" s="1"/>
  <c r="AN75" i="8"/>
  <c r="AM74" i="13" s="1"/>
  <c r="AM75" i="8"/>
  <c r="AL74" i="13" s="1"/>
  <c r="AL75" i="8"/>
  <c r="AK74" i="13" s="1"/>
  <c r="AK75" i="8"/>
  <c r="AJ74" i="13" s="1"/>
  <c r="AJ75" i="8"/>
  <c r="AI74" i="13" s="1"/>
  <c r="AI75" i="8"/>
  <c r="AH74" i="13" s="1"/>
  <c r="AH75" i="8"/>
  <c r="AG74" i="13" s="1"/>
  <c r="AG75" i="8"/>
  <c r="AF74" i="13" s="1"/>
  <c r="AF75" i="8"/>
  <c r="AE74" i="13" s="1"/>
  <c r="AE75" i="8"/>
  <c r="AD74" i="13" s="1"/>
  <c r="AD75" i="8"/>
  <c r="AC74" i="13" s="1"/>
  <c r="AC75" i="8"/>
  <c r="AB74" i="13" s="1"/>
  <c r="AB75" i="8"/>
  <c r="AA74" i="13" s="1"/>
  <c r="AA75" i="8"/>
  <c r="Z74" i="13" s="1"/>
  <c r="Z75" i="8"/>
  <c r="Y74" i="13" s="1"/>
  <c r="Y75" i="8"/>
  <c r="X74" i="13" s="1"/>
  <c r="X75" i="8"/>
  <c r="W74" i="13" s="1"/>
  <c r="W75" i="8"/>
  <c r="V74" i="13" s="1"/>
  <c r="V75" i="8"/>
  <c r="U74" i="13" s="1"/>
  <c r="U75" i="8"/>
  <c r="T74" i="13" s="1"/>
  <c r="T75" i="8"/>
  <c r="S74" i="13" s="1"/>
  <c r="S75" i="8"/>
  <c r="R74" i="13" s="1"/>
  <c r="R75" i="8"/>
  <c r="Q74" i="13" s="1"/>
  <c r="Q75" i="8"/>
  <c r="P74" i="13" s="1"/>
  <c r="P75" i="8"/>
  <c r="O74" i="13" s="1"/>
  <c r="O75" i="8"/>
  <c r="N74" i="13" s="1"/>
  <c r="N75" i="8"/>
  <c r="M74" i="13" s="1"/>
  <c r="M75" i="8"/>
  <c r="L74" i="13" s="1"/>
  <c r="L75" i="8"/>
  <c r="K74" i="13" s="1"/>
  <c r="K75" i="8"/>
  <c r="J74" i="13" s="1"/>
  <c r="J75" i="8"/>
  <c r="I74" i="13" s="1"/>
  <c r="I75" i="8"/>
  <c r="H74" i="13" s="1"/>
  <c r="H75" i="8"/>
  <c r="G74" i="13" s="1"/>
  <c r="G75" i="8"/>
  <c r="F74" i="13" s="1"/>
  <c r="F75" i="8"/>
  <c r="E74" i="13" s="1"/>
  <c r="E75" i="8"/>
  <c r="D74" i="13" s="1"/>
  <c r="D75" i="8"/>
  <c r="C74" i="13" s="1"/>
  <c r="C75" i="8"/>
  <c r="B74" i="13" s="1"/>
  <c r="CE74" i="8"/>
  <c r="CD74" i="8"/>
  <c r="CC73" i="13" s="1"/>
  <c r="CC74" i="8"/>
  <c r="CB73" i="13" s="1"/>
  <c r="CB74" i="8"/>
  <c r="CA73" i="13" s="1"/>
  <c r="CA74" i="8"/>
  <c r="BZ73" i="13" s="1"/>
  <c r="BZ74" i="8"/>
  <c r="BY73" i="13" s="1"/>
  <c r="BY74" i="8"/>
  <c r="BX73" i="13" s="1"/>
  <c r="BX74" i="8"/>
  <c r="BW73" i="13" s="1"/>
  <c r="BW74" i="8"/>
  <c r="BV73" i="13" s="1"/>
  <c r="BV74" i="8"/>
  <c r="BU73" i="13" s="1"/>
  <c r="BU74" i="8"/>
  <c r="BT73" i="13" s="1"/>
  <c r="BT74" i="8"/>
  <c r="BS73" i="13" s="1"/>
  <c r="BS74" i="8"/>
  <c r="BR74" i="8"/>
  <c r="BQ73" i="13" s="1"/>
  <c r="BQ74" i="8"/>
  <c r="BP73" i="13" s="1"/>
  <c r="BP74" i="8"/>
  <c r="BO73" i="13" s="1"/>
  <c r="BO74" i="8"/>
  <c r="BN73" i="13" s="1"/>
  <c r="BN74" i="8"/>
  <c r="BM73" i="13" s="1"/>
  <c r="BM74" i="8"/>
  <c r="BL73" i="13" s="1"/>
  <c r="BL74" i="8"/>
  <c r="BK73" i="13" s="1"/>
  <c r="BK74" i="8"/>
  <c r="BJ73" i="13" s="1"/>
  <c r="BJ74" i="8"/>
  <c r="BI73" i="13" s="1"/>
  <c r="BI74" i="8"/>
  <c r="BH73" i="13" s="1"/>
  <c r="BH74" i="8"/>
  <c r="BG73" i="13" s="1"/>
  <c r="BG74" i="8"/>
  <c r="BF73" i="13" s="1"/>
  <c r="BF74" i="8"/>
  <c r="BE73" i="13" s="1"/>
  <c r="BE74" i="8"/>
  <c r="BD73" i="13" s="1"/>
  <c r="BD74" i="8"/>
  <c r="BC73" i="13" s="1"/>
  <c r="BC74" i="8"/>
  <c r="BB73" i="13" s="1"/>
  <c r="BB74" i="8"/>
  <c r="BA73" i="13" s="1"/>
  <c r="BA74" i="8"/>
  <c r="AZ73" i="13" s="1"/>
  <c r="AZ74" i="8"/>
  <c r="AY73" i="13" s="1"/>
  <c r="AY74" i="8"/>
  <c r="AX73" i="13" s="1"/>
  <c r="AX74" i="8"/>
  <c r="AW73" i="13" s="1"/>
  <c r="AW74" i="8"/>
  <c r="AV73" i="13" s="1"/>
  <c r="AV74" i="8"/>
  <c r="AU73" i="13" s="1"/>
  <c r="AU74" i="8"/>
  <c r="AT73" i="13" s="1"/>
  <c r="AT74" i="8"/>
  <c r="AS73" i="13" s="1"/>
  <c r="AS74" i="8"/>
  <c r="AR73" i="13" s="1"/>
  <c r="AR74" i="8"/>
  <c r="AQ73" i="13" s="1"/>
  <c r="AQ74" i="8"/>
  <c r="AP73" i="13" s="1"/>
  <c r="AP74" i="8"/>
  <c r="AO73" i="13" s="1"/>
  <c r="AO74" i="8"/>
  <c r="AN73" i="13" s="1"/>
  <c r="AN74" i="8"/>
  <c r="AM73" i="13" s="1"/>
  <c r="AM74" i="8"/>
  <c r="AL73" i="13" s="1"/>
  <c r="AL74" i="8"/>
  <c r="AK73" i="13" s="1"/>
  <c r="AK74" i="8"/>
  <c r="AJ73" i="13" s="1"/>
  <c r="AJ74" i="8"/>
  <c r="AI73" i="13" s="1"/>
  <c r="AI74" i="8"/>
  <c r="AH73" i="13" s="1"/>
  <c r="AH74" i="8"/>
  <c r="AG73" i="13" s="1"/>
  <c r="AG74" i="8"/>
  <c r="AF73" i="13" s="1"/>
  <c r="AF74" i="8"/>
  <c r="AE73" i="13" s="1"/>
  <c r="AE74" i="8"/>
  <c r="AD73" i="13" s="1"/>
  <c r="AD74" i="8"/>
  <c r="AC73" i="13" s="1"/>
  <c r="AC74" i="8"/>
  <c r="AB73" i="13" s="1"/>
  <c r="AB74" i="8"/>
  <c r="AA73" i="13" s="1"/>
  <c r="AA74" i="8"/>
  <c r="Z73" i="13" s="1"/>
  <c r="Z74" i="8"/>
  <c r="Y73" i="13" s="1"/>
  <c r="Y74" i="8"/>
  <c r="X73" i="13" s="1"/>
  <c r="X74" i="8"/>
  <c r="W73" i="13" s="1"/>
  <c r="W74" i="8"/>
  <c r="V73" i="13" s="1"/>
  <c r="V74" i="8"/>
  <c r="U73" i="13" s="1"/>
  <c r="U74" i="8"/>
  <c r="T73" i="13" s="1"/>
  <c r="T74" i="8"/>
  <c r="S73" i="13" s="1"/>
  <c r="S74" i="8"/>
  <c r="R73" i="13" s="1"/>
  <c r="R74" i="8"/>
  <c r="Q73" i="13" s="1"/>
  <c r="Q74" i="8"/>
  <c r="P73" i="13" s="1"/>
  <c r="P74" i="8"/>
  <c r="O73" i="13" s="1"/>
  <c r="O74" i="8"/>
  <c r="N73" i="13" s="1"/>
  <c r="N74" i="8"/>
  <c r="M73" i="13" s="1"/>
  <c r="M74" i="8"/>
  <c r="L73" i="13" s="1"/>
  <c r="L74" i="8"/>
  <c r="K73" i="13" s="1"/>
  <c r="K74" i="8"/>
  <c r="J73" i="13" s="1"/>
  <c r="J74" i="8"/>
  <c r="I73" i="13" s="1"/>
  <c r="I74" i="8"/>
  <c r="H73" i="13" s="1"/>
  <c r="H74" i="8"/>
  <c r="G73" i="13" s="1"/>
  <c r="G74" i="8"/>
  <c r="F73" i="13" s="1"/>
  <c r="F74" i="8"/>
  <c r="E73" i="13" s="1"/>
  <c r="E74" i="8"/>
  <c r="D73" i="13" s="1"/>
  <c r="D74" i="8"/>
  <c r="C73" i="13" s="1"/>
  <c r="C74" i="8"/>
  <c r="B73" i="13" s="1"/>
  <c r="CE73" i="8"/>
  <c r="CD73" i="8"/>
  <c r="CC72" i="13" s="1"/>
  <c r="CC73" i="8"/>
  <c r="CB72" i="13" s="1"/>
  <c r="CB73" i="8"/>
  <c r="CA72" i="13" s="1"/>
  <c r="CA73" i="8"/>
  <c r="BZ72" i="13" s="1"/>
  <c r="BZ73" i="8"/>
  <c r="BY72" i="13" s="1"/>
  <c r="BY73" i="8"/>
  <c r="BX72" i="13" s="1"/>
  <c r="BX73" i="8"/>
  <c r="BW72" i="13" s="1"/>
  <c r="BW73" i="8"/>
  <c r="BV72" i="13" s="1"/>
  <c r="BV73" i="8"/>
  <c r="BU72" i="13" s="1"/>
  <c r="BU73" i="8"/>
  <c r="BT72" i="13" s="1"/>
  <c r="BT73" i="8"/>
  <c r="BS72" i="13" s="1"/>
  <c r="BR72" i="13"/>
  <c r="BR73" i="8"/>
  <c r="BQ72" i="13" s="1"/>
  <c r="BQ73" i="8"/>
  <c r="BP72" i="13" s="1"/>
  <c r="BP73" i="8"/>
  <c r="BO72" i="13" s="1"/>
  <c r="BO73" i="8"/>
  <c r="BN72" i="13" s="1"/>
  <c r="BN73" i="8"/>
  <c r="BM72" i="13" s="1"/>
  <c r="BM73" i="8"/>
  <c r="BL72" i="13" s="1"/>
  <c r="BL73" i="8"/>
  <c r="BK72" i="13" s="1"/>
  <c r="BK73" i="8"/>
  <c r="BJ72" i="13" s="1"/>
  <c r="BJ73" i="8"/>
  <c r="BI72" i="13" s="1"/>
  <c r="BI73" i="8"/>
  <c r="BH72" i="13" s="1"/>
  <c r="BH73" i="8"/>
  <c r="BG72" i="13" s="1"/>
  <c r="BG73" i="8"/>
  <c r="BF72" i="13" s="1"/>
  <c r="BF73" i="8"/>
  <c r="BE72" i="13" s="1"/>
  <c r="BE73" i="8"/>
  <c r="BD72" i="13" s="1"/>
  <c r="BD73" i="8"/>
  <c r="BC72" i="13" s="1"/>
  <c r="BC73" i="8"/>
  <c r="BB72" i="13" s="1"/>
  <c r="BB73" i="8"/>
  <c r="BA72" i="13" s="1"/>
  <c r="BA73" i="8"/>
  <c r="AZ72" i="13" s="1"/>
  <c r="AZ73" i="8"/>
  <c r="AY72" i="13" s="1"/>
  <c r="AY73" i="8"/>
  <c r="AX72" i="13" s="1"/>
  <c r="AX73" i="8"/>
  <c r="AW72" i="13" s="1"/>
  <c r="AW73" i="8"/>
  <c r="AV72" i="13" s="1"/>
  <c r="AV73" i="8"/>
  <c r="AU72" i="13" s="1"/>
  <c r="AU73" i="8"/>
  <c r="AT72" i="13" s="1"/>
  <c r="AT73" i="8"/>
  <c r="AS72" i="13" s="1"/>
  <c r="AS73" i="8"/>
  <c r="AR72" i="13" s="1"/>
  <c r="AR73" i="8"/>
  <c r="AQ72" i="13" s="1"/>
  <c r="AQ73" i="8"/>
  <c r="AP72" i="13" s="1"/>
  <c r="AP73" i="8"/>
  <c r="AO72" i="13" s="1"/>
  <c r="AO73" i="8"/>
  <c r="AN72" i="13" s="1"/>
  <c r="AN73" i="8"/>
  <c r="AM72" i="13" s="1"/>
  <c r="AM73" i="8"/>
  <c r="AL72" i="13" s="1"/>
  <c r="AL73" i="8"/>
  <c r="AK72" i="13" s="1"/>
  <c r="AK73" i="8"/>
  <c r="AJ72" i="13" s="1"/>
  <c r="AJ73" i="8"/>
  <c r="AI72" i="13" s="1"/>
  <c r="AI73" i="8"/>
  <c r="AH72" i="13" s="1"/>
  <c r="AH73" i="8"/>
  <c r="AG72" i="13" s="1"/>
  <c r="AG73" i="8"/>
  <c r="AF72" i="13" s="1"/>
  <c r="AF73" i="8"/>
  <c r="AE72" i="13" s="1"/>
  <c r="AE73" i="8"/>
  <c r="AD72" i="13" s="1"/>
  <c r="AD73" i="8"/>
  <c r="AC72" i="13" s="1"/>
  <c r="AC73" i="8"/>
  <c r="AB72" i="13" s="1"/>
  <c r="AB73" i="8"/>
  <c r="AA72" i="13" s="1"/>
  <c r="AA73" i="8"/>
  <c r="Z72" i="13" s="1"/>
  <c r="Z73" i="8"/>
  <c r="Y72" i="13" s="1"/>
  <c r="Y73" i="8"/>
  <c r="X72" i="13" s="1"/>
  <c r="X73" i="8"/>
  <c r="W72" i="13" s="1"/>
  <c r="W73" i="8"/>
  <c r="V72" i="13" s="1"/>
  <c r="V73" i="8"/>
  <c r="U72" i="13" s="1"/>
  <c r="U73" i="8"/>
  <c r="T72" i="13" s="1"/>
  <c r="T73" i="8"/>
  <c r="S72" i="13" s="1"/>
  <c r="S73" i="8"/>
  <c r="R72" i="13" s="1"/>
  <c r="R73" i="8"/>
  <c r="Q72" i="13" s="1"/>
  <c r="Q73" i="8"/>
  <c r="P72" i="13" s="1"/>
  <c r="P73" i="8"/>
  <c r="O72" i="13" s="1"/>
  <c r="O73" i="8"/>
  <c r="N72" i="13" s="1"/>
  <c r="N73" i="8"/>
  <c r="M72" i="13" s="1"/>
  <c r="M73" i="8"/>
  <c r="L72" i="13" s="1"/>
  <c r="L73" i="8"/>
  <c r="K72" i="13" s="1"/>
  <c r="K73" i="8"/>
  <c r="J72" i="13" s="1"/>
  <c r="J73" i="8"/>
  <c r="I72" i="13" s="1"/>
  <c r="I73" i="8"/>
  <c r="H72" i="13" s="1"/>
  <c r="H73" i="8"/>
  <c r="G72" i="13" s="1"/>
  <c r="G73" i="8"/>
  <c r="F72" i="13" s="1"/>
  <c r="F73" i="8"/>
  <c r="E72" i="13" s="1"/>
  <c r="E73" i="8"/>
  <c r="D72" i="13" s="1"/>
  <c r="D73" i="8"/>
  <c r="C72" i="13" s="1"/>
  <c r="C73" i="8"/>
  <c r="B72" i="13" s="1"/>
  <c r="CE72" i="8"/>
  <c r="CD71" i="13" s="1"/>
  <c r="CD72" i="8"/>
  <c r="CC71" i="13" s="1"/>
  <c r="CC72" i="8"/>
  <c r="CB71" i="13" s="1"/>
  <c r="CB72" i="8"/>
  <c r="CA71" i="13" s="1"/>
  <c r="CA72" i="8"/>
  <c r="BZ71" i="13" s="1"/>
  <c r="BZ72" i="8"/>
  <c r="BY71" i="13" s="1"/>
  <c r="BY72" i="8"/>
  <c r="BX71" i="13" s="1"/>
  <c r="BX72" i="8"/>
  <c r="BW71" i="13" s="1"/>
  <c r="BW72" i="8"/>
  <c r="BV71" i="13" s="1"/>
  <c r="BV72" i="8"/>
  <c r="BU71" i="13" s="1"/>
  <c r="BU72" i="8"/>
  <c r="BT71" i="13" s="1"/>
  <c r="BT72" i="8"/>
  <c r="BS71" i="13" s="1"/>
  <c r="BS72" i="8"/>
  <c r="BR71" i="13" s="1"/>
  <c r="BR72" i="8"/>
  <c r="BQ71" i="13" s="1"/>
  <c r="BQ72" i="8"/>
  <c r="BP71" i="13" s="1"/>
  <c r="BP72" i="8"/>
  <c r="BO71" i="13" s="1"/>
  <c r="BO72" i="8"/>
  <c r="BN71" i="13" s="1"/>
  <c r="BN72" i="8"/>
  <c r="BM71" i="13" s="1"/>
  <c r="BM72" i="8"/>
  <c r="BL71" i="13" s="1"/>
  <c r="BL72" i="8"/>
  <c r="BK71" i="13" s="1"/>
  <c r="BK72" i="8"/>
  <c r="BJ71" i="13" s="1"/>
  <c r="BJ72" i="8"/>
  <c r="BI71" i="13" s="1"/>
  <c r="BI72" i="8"/>
  <c r="BH71" i="13" s="1"/>
  <c r="BH72" i="8"/>
  <c r="BG71" i="13" s="1"/>
  <c r="BG72" i="8"/>
  <c r="BF71" i="13" s="1"/>
  <c r="BF72" i="8"/>
  <c r="BE71" i="13" s="1"/>
  <c r="BE72" i="8"/>
  <c r="BD71" i="13" s="1"/>
  <c r="BD72" i="8"/>
  <c r="BC71" i="13" s="1"/>
  <c r="BC72" i="8"/>
  <c r="BB71" i="13" s="1"/>
  <c r="BB72" i="8"/>
  <c r="BA71" i="13" s="1"/>
  <c r="BA72" i="8"/>
  <c r="AZ71" i="13" s="1"/>
  <c r="AZ72" i="8"/>
  <c r="AY71" i="13" s="1"/>
  <c r="AY72" i="8"/>
  <c r="AX71" i="13" s="1"/>
  <c r="AX72" i="8"/>
  <c r="AW71" i="13" s="1"/>
  <c r="AW72" i="8"/>
  <c r="AV71" i="13" s="1"/>
  <c r="AV72" i="8"/>
  <c r="AU71" i="13" s="1"/>
  <c r="AU72" i="8"/>
  <c r="AT71" i="13" s="1"/>
  <c r="AT72" i="8"/>
  <c r="AS71" i="13" s="1"/>
  <c r="AS72" i="8"/>
  <c r="AR71" i="13" s="1"/>
  <c r="AR72" i="8"/>
  <c r="AQ71" i="13" s="1"/>
  <c r="AQ72" i="8"/>
  <c r="AP71" i="13" s="1"/>
  <c r="AP72" i="8"/>
  <c r="AO71" i="13" s="1"/>
  <c r="AO72" i="8"/>
  <c r="AN71" i="13" s="1"/>
  <c r="AN72" i="8"/>
  <c r="AM71" i="13" s="1"/>
  <c r="AM72" i="8"/>
  <c r="AL71" i="13" s="1"/>
  <c r="AL72" i="8"/>
  <c r="AK71" i="13" s="1"/>
  <c r="AK72" i="8"/>
  <c r="AJ71" i="13" s="1"/>
  <c r="AJ72" i="8"/>
  <c r="AI71" i="13" s="1"/>
  <c r="AI72" i="8"/>
  <c r="AH71" i="13" s="1"/>
  <c r="AH72" i="8"/>
  <c r="AG71" i="13" s="1"/>
  <c r="AG72" i="8"/>
  <c r="AF71" i="13" s="1"/>
  <c r="AF72" i="8"/>
  <c r="AE71" i="13" s="1"/>
  <c r="AE72" i="8"/>
  <c r="AD71" i="13" s="1"/>
  <c r="AD72" i="8"/>
  <c r="AC71" i="13" s="1"/>
  <c r="AC72" i="8"/>
  <c r="AB71" i="13" s="1"/>
  <c r="AB72" i="8"/>
  <c r="AA71" i="13" s="1"/>
  <c r="AA72" i="8"/>
  <c r="Z71" i="13" s="1"/>
  <c r="Z72" i="8"/>
  <c r="Y71" i="13" s="1"/>
  <c r="Y72" i="8"/>
  <c r="X71" i="13" s="1"/>
  <c r="X72" i="8"/>
  <c r="W71" i="13" s="1"/>
  <c r="W72" i="8"/>
  <c r="V71" i="13" s="1"/>
  <c r="V72" i="8"/>
  <c r="U71" i="13" s="1"/>
  <c r="U72" i="8"/>
  <c r="T71" i="13" s="1"/>
  <c r="T72" i="8"/>
  <c r="S71" i="13" s="1"/>
  <c r="S72" i="8"/>
  <c r="R71" i="13" s="1"/>
  <c r="R72" i="8"/>
  <c r="Q71" i="13" s="1"/>
  <c r="Q72" i="8"/>
  <c r="P71" i="13" s="1"/>
  <c r="P72" i="8"/>
  <c r="O71" i="13" s="1"/>
  <c r="O72" i="8"/>
  <c r="N71" i="13" s="1"/>
  <c r="N72" i="8"/>
  <c r="M71" i="13" s="1"/>
  <c r="M72" i="8"/>
  <c r="L71" i="13" s="1"/>
  <c r="L72" i="8"/>
  <c r="K71" i="13" s="1"/>
  <c r="K72" i="8"/>
  <c r="J71" i="13" s="1"/>
  <c r="J72" i="8"/>
  <c r="I71" i="13" s="1"/>
  <c r="I72" i="8"/>
  <c r="H71" i="13" s="1"/>
  <c r="H72" i="8"/>
  <c r="G71" i="13" s="1"/>
  <c r="G72" i="8"/>
  <c r="F71" i="13" s="1"/>
  <c r="F72" i="8"/>
  <c r="E71" i="13" s="1"/>
  <c r="E72" i="8"/>
  <c r="D71" i="13" s="1"/>
  <c r="D72" i="8"/>
  <c r="C71" i="13" s="1"/>
  <c r="C72" i="8"/>
  <c r="B71" i="13" s="1"/>
  <c r="CE71" i="8"/>
  <c r="CD70" i="13" s="1"/>
  <c r="CD71" i="8"/>
  <c r="CC70" i="13" s="1"/>
  <c r="CC71" i="8"/>
  <c r="CB70" i="13" s="1"/>
  <c r="CB71" i="8"/>
  <c r="CA70" i="13" s="1"/>
  <c r="CA71" i="8"/>
  <c r="BZ70" i="13" s="1"/>
  <c r="BZ71" i="8"/>
  <c r="BY70" i="13" s="1"/>
  <c r="BY71" i="8"/>
  <c r="BX70" i="13" s="1"/>
  <c r="BX71" i="8"/>
  <c r="BW70" i="13" s="1"/>
  <c r="BW71" i="8"/>
  <c r="BV70" i="13" s="1"/>
  <c r="BV71" i="8"/>
  <c r="BU70" i="13" s="1"/>
  <c r="BU71" i="8"/>
  <c r="BT70" i="13" s="1"/>
  <c r="BT71" i="8"/>
  <c r="BS70" i="13" s="1"/>
  <c r="BS71" i="8"/>
  <c r="BR70" i="13" s="1"/>
  <c r="BR71" i="8"/>
  <c r="BQ70" i="13" s="1"/>
  <c r="BQ71" i="8"/>
  <c r="BP70" i="13" s="1"/>
  <c r="BP71" i="8"/>
  <c r="BO70" i="13" s="1"/>
  <c r="BO71" i="8"/>
  <c r="BN70" i="13" s="1"/>
  <c r="BN71" i="8"/>
  <c r="BM70" i="13" s="1"/>
  <c r="BM71" i="8"/>
  <c r="BL70" i="13" s="1"/>
  <c r="BL71" i="8"/>
  <c r="BK70" i="13" s="1"/>
  <c r="BK71" i="8"/>
  <c r="BJ70" i="13" s="1"/>
  <c r="BJ71" i="8"/>
  <c r="BI70" i="13" s="1"/>
  <c r="BI71" i="8"/>
  <c r="BH70" i="13" s="1"/>
  <c r="BH71" i="8"/>
  <c r="BG70" i="13" s="1"/>
  <c r="BG71" i="8"/>
  <c r="BF70" i="13" s="1"/>
  <c r="BF71" i="8"/>
  <c r="BE70" i="13" s="1"/>
  <c r="BE71" i="8"/>
  <c r="BD70" i="13" s="1"/>
  <c r="BD71" i="8"/>
  <c r="BC70" i="13" s="1"/>
  <c r="BC71" i="8"/>
  <c r="BB70" i="13" s="1"/>
  <c r="BB71" i="8"/>
  <c r="BA70" i="13" s="1"/>
  <c r="BA71" i="8"/>
  <c r="AZ70" i="13" s="1"/>
  <c r="AZ71" i="8"/>
  <c r="AY70" i="13" s="1"/>
  <c r="AY71" i="8"/>
  <c r="AX70" i="13" s="1"/>
  <c r="AX71" i="8"/>
  <c r="AW70" i="13" s="1"/>
  <c r="AW71" i="8"/>
  <c r="AV70" i="13" s="1"/>
  <c r="AV71" i="8"/>
  <c r="AU70" i="13" s="1"/>
  <c r="AU71" i="8"/>
  <c r="AT70" i="13" s="1"/>
  <c r="AT71" i="8"/>
  <c r="AS70" i="13" s="1"/>
  <c r="AS71" i="8"/>
  <c r="AR70" i="13" s="1"/>
  <c r="AR71" i="8"/>
  <c r="AQ70" i="13" s="1"/>
  <c r="AQ71" i="8"/>
  <c r="AP70" i="13" s="1"/>
  <c r="AP71" i="8"/>
  <c r="AO70" i="13" s="1"/>
  <c r="AO71" i="8"/>
  <c r="AN70" i="13" s="1"/>
  <c r="AN71" i="8"/>
  <c r="AM70" i="13" s="1"/>
  <c r="AM71" i="8"/>
  <c r="AL70" i="13" s="1"/>
  <c r="AL71" i="8"/>
  <c r="AK70" i="13" s="1"/>
  <c r="AK71" i="8"/>
  <c r="AJ70" i="13" s="1"/>
  <c r="AJ71" i="8"/>
  <c r="AI70" i="13" s="1"/>
  <c r="AI71" i="8"/>
  <c r="AH70" i="13" s="1"/>
  <c r="AH71" i="8"/>
  <c r="AG70" i="13" s="1"/>
  <c r="AG71" i="8"/>
  <c r="AF70" i="13" s="1"/>
  <c r="AF71" i="8"/>
  <c r="AE70" i="13" s="1"/>
  <c r="AE71" i="8"/>
  <c r="AD70" i="13" s="1"/>
  <c r="AD71" i="8"/>
  <c r="AC70" i="13" s="1"/>
  <c r="AC71" i="8"/>
  <c r="AB70" i="13" s="1"/>
  <c r="AB71" i="8"/>
  <c r="AA70" i="13" s="1"/>
  <c r="AA71" i="8"/>
  <c r="Z70" i="13" s="1"/>
  <c r="Z71" i="8"/>
  <c r="Y70" i="13" s="1"/>
  <c r="Y71" i="8"/>
  <c r="X70" i="13" s="1"/>
  <c r="X71" i="8"/>
  <c r="W70" i="13" s="1"/>
  <c r="W71" i="8"/>
  <c r="V70" i="13" s="1"/>
  <c r="V71" i="8"/>
  <c r="U70" i="13" s="1"/>
  <c r="U71" i="8"/>
  <c r="T70" i="13" s="1"/>
  <c r="T71" i="8"/>
  <c r="S70" i="13" s="1"/>
  <c r="S71" i="8"/>
  <c r="R70" i="13" s="1"/>
  <c r="R71" i="8"/>
  <c r="Q70" i="13" s="1"/>
  <c r="Q71" i="8"/>
  <c r="P70" i="13" s="1"/>
  <c r="P71" i="8"/>
  <c r="O70" i="13" s="1"/>
  <c r="O71" i="8"/>
  <c r="N70" i="13" s="1"/>
  <c r="N71" i="8"/>
  <c r="M70" i="13" s="1"/>
  <c r="M71" i="8"/>
  <c r="L70" i="13" s="1"/>
  <c r="L71" i="8"/>
  <c r="K70" i="13" s="1"/>
  <c r="K71" i="8"/>
  <c r="J70" i="13" s="1"/>
  <c r="J71" i="8"/>
  <c r="I70" i="13" s="1"/>
  <c r="I71" i="8"/>
  <c r="H70" i="13" s="1"/>
  <c r="H71" i="8"/>
  <c r="G70" i="13" s="1"/>
  <c r="G71" i="8"/>
  <c r="F70" i="13" s="1"/>
  <c r="F71" i="8"/>
  <c r="E70" i="13" s="1"/>
  <c r="E71" i="8"/>
  <c r="D70" i="13" s="1"/>
  <c r="D71" i="8"/>
  <c r="C70" i="13" s="1"/>
  <c r="C71" i="8"/>
  <c r="B70" i="13" s="1"/>
  <c r="CE70" i="8"/>
  <c r="CD69" i="13" s="1"/>
  <c r="CD70" i="8"/>
  <c r="CC69" i="13" s="1"/>
  <c r="CB70" i="8"/>
  <c r="CA69" i="13" s="1"/>
  <c r="CA70" i="8"/>
  <c r="BZ69" i="13" s="1"/>
  <c r="BZ70" i="8"/>
  <c r="BY69" i="13" s="1"/>
  <c r="BY70" i="8"/>
  <c r="BX69" i="13" s="1"/>
  <c r="BX70" i="8"/>
  <c r="BW69" i="13" s="1"/>
  <c r="BW70" i="8"/>
  <c r="BV69" i="13" s="1"/>
  <c r="BV70" i="8"/>
  <c r="BU69" i="13" s="1"/>
  <c r="BU70" i="8"/>
  <c r="BT69" i="13" s="1"/>
  <c r="BT70" i="8"/>
  <c r="BS69" i="13" s="1"/>
  <c r="BS70" i="8"/>
  <c r="BR69" i="13" s="1"/>
  <c r="BR70" i="8"/>
  <c r="BQ69" i="13" s="1"/>
  <c r="BQ70" i="8"/>
  <c r="BP69" i="13" s="1"/>
  <c r="BP70" i="8"/>
  <c r="BO69" i="13" s="1"/>
  <c r="BO70" i="8"/>
  <c r="BN69" i="13" s="1"/>
  <c r="BN70" i="8"/>
  <c r="BM69" i="13" s="1"/>
  <c r="BM70" i="8"/>
  <c r="BL69" i="13" s="1"/>
  <c r="BL70" i="8"/>
  <c r="BK69" i="13" s="1"/>
  <c r="BK70" i="8"/>
  <c r="BJ69" i="13" s="1"/>
  <c r="BJ70" i="8"/>
  <c r="BI69" i="13" s="1"/>
  <c r="BI70" i="8"/>
  <c r="BH69" i="13" s="1"/>
  <c r="BH70" i="8"/>
  <c r="BG69" i="13" s="1"/>
  <c r="BG70" i="8"/>
  <c r="BF69" i="13" s="1"/>
  <c r="BF70" i="8"/>
  <c r="BE69" i="13" s="1"/>
  <c r="BE70" i="8"/>
  <c r="BD69" i="13" s="1"/>
  <c r="BD70" i="8"/>
  <c r="BC69" i="13" s="1"/>
  <c r="BC70" i="8"/>
  <c r="BB69" i="13" s="1"/>
  <c r="BB70" i="8"/>
  <c r="BA69" i="13" s="1"/>
  <c r="BA70" i="8"/>
  <c r="AZ69" i="13" s="1"/>
  <c r="AZ70" i="8"/>
  <c r="AY69" i="13" s="1"/>
  <c r="AY70" i="8"/>
  <c r="AX69" i="13" s="1"/>
  <c r="AX70" i="8"/>
  <c r="AW69" i="13" s="1"/>
  <c r="AW70" i="8"/>
  <c r="AV69" i="13" s="1"/>
  <c r="AV70" i="8"/>
  <c r="AU69" i="13" s="1"/>
  <c r="AU70" i="8"/>
  <c r="AT69" i="13" s="1"/>
  <c r="AT70" i="8"/>
  <c r="AS69" i="13" s="1"/>
  <c r="AS70" i="8"/>
  <c r="AR69" i="13" s="1"/>
  <c r="AR70" i="8"/>
  <c r="AQ69" i="13" s="1"/>
  <c r="AQ70" i="8"/>
  <c r="AP69" i="13" s="1"/>
  <c r="AP70" i="8"/>
  <c r="AO69" i="13" s="1"/>
  <c r="AO70" i="8"/>
  <c r="AN69" i="13" s="1"/>
  <c r="AN70" i="8"/>
  <c r="AM69" i="13" s="1"/>
  <c r="AM70" i="8"/>
  <c r="AL69" i="13" s="1"/>
  <c r="AL70" i="8"/>
  <c r="AK69" i="13" s="1"/>
  <c r="AK70" i="8"/>
  <c r="AJ69" i="13" s="1"/>
  <c r="AJ70" i="8"/>
  <c r="AI69" i="13" s="1"/>
  <c r="AI70" i="8"/>
  <c r="AH69" i="13" s="1"/>
  <c r="AH70" i="8"/>
  <c r="AG69" i="13" s="1"/>
  <c r="AG70" i="8"/>
  <c r="AF69" i="13" s="1"/>
  <c r="AF70" i="8"/>
  <c r="AE69" i="13" s="1"/>
  <c r="AE70" i="8"/>
  <c r="AD69" i="13" s="1"/>
  <c r="AD70" i="8"/>
  <c r="AC69" i="13" s="1"/>
  <c r="AC70" i="8"/>
  <c r="AB69" i="13" s="1"/>
  <c r="AB70" i="8"/>
  <c r="AA69" i="13" s="1"/>
  <c r="AA70" i="8"/>
  <c r="Z69" i="13" s="1"/>
  <c r="Z70" i="8"/>
  <c r="Y69" i="13" s="1"/>
  <c r="Y70" i="8"/>
  <c r="X69" i="13" s="1"/>
  <c r="X70" i="8"/>
  <c r="W69" i="13" s="1"/>
  <c r="W70" i="8"/>
  <c r="V69" i="13" s="1"/>
  <c r="V70" i="8"/>
  <c r="U69" i="13" s="1"/>
  <c r="U70" i="8"/>
  <c r="T69" i="13" s="1"/>
  <c r="T70" i="8"/>
  <c r="S69" i="13" s="1"/>
  <c r="S70" i="8"/>
  <c r="R69" i="13" s="1"/>
  <c r="R70" i="8"/>
  <c r="Q69" i="13" s="1"/>
  <c r="Q70" i="8"/>
  <c r="P69" i="13" s="1"/>
  <c r="P70" i="8"/>
  <c r="O69" i="13" s="1"/>
  <c r="O70" i="8"/>
  <c r="N69" i="13" s="1"/>
  <c r="N70" i="8"/>
  <c r="M69" i="13" s="1"/>
  <c r="M70" i="8"/>
  <c r="L69" i="13" s="1"/>
  <c r="L70" i="8"/>
  <c r="K69" i="13" s="1"/>
  <c r="K70" i="8"/>
  <c r="J69" i="13" s="1"/>
  <c r="J70" i="8"/>
  <c r="I69" i="13" s="1"/>
  <c r="I70" i="8"/>
  <c r="H69" i="13" s="1"/>
  <c r="H70" i="8"/>
  <c r="G69" i="13" s="1"/>
  <c r="G70" i="8"/>
  <c r="F69" i="13" s="1"/>
  <c r="F70" i="8"/>
  <c r="E69" i="13" s="1"/>
  <c r="E70" i="8"/>
  <c r="D69" i="13" s="1"/>
  <c r="D70" i="8"/>
  <c r="C69" i="13" s="1"/>
  <c r="C70" i="8"/>
  <c r="B69" i="13" s="1"/>
  <c r="CE69" i="8"/>
  <c r="CD68" i="13" s="1"/>
  <c r="CD69" i="8"/>
  <c r="CC68" i="13" s="1"/>
  <c r="CB69" i="8"/>
  <c r="CA68" i="13" s="1"/>
  <c r="CA69" i="8"/>
  <c r="BZ68" i="13" s="1"/>
  <c r="BZ69" i="8"/>
  <c r="BY68" i="13" s="1"/>
  <c r="BY69" i="8"/>
  <c r="BX68" i="13" s="1"/>
  <c r="BX69" i="8"/>
  <c r="BW68" i="13" s="1"/>
  <c r="BW69" i="8"/>
  <c r="BV68" i="13" s="1"/>
  <c r="BV69" i="8"/>
  <c r="BU68" i="13" s="1"/>
  <c r="BU69" i="8"/>
  <c r="BT68" i="13" s="1"/>
  <c r="BT69" i="8"/>
  <c r="BS68" i="13" s="1"/>
  <c r="BS69" i="8"/>
  <c r="BR68" i="13" s="1"/>
  <c r="BR69" i="8"/>
  <c r="BQ68" i="13" s="1"/>
  <c r="BQ69" i="8"/>
  <c r="BP68" i="13" s="1"/>
  <c r="BP69" i="8"/>
  <c r="BO68" i="13" s="1"/>
  <c r="BO69" i="8"/>
  <c r="BN68" i="13" s="1"/>
  <c r="BN69" i="8"/>
  <c r="BM68" i="13" s="1"/>
  <c r="BM69" i="8"/>
  <c r="BL68" i="13" s="1"/>
  <c r="BL69" i="8"/>
  <c r="BK68" i="13" s="1"/>
  <c r="BK69" i="8"/>
  <c r="BJ68" i="13" s="1"/>
  <c r="BJ69" i="8"/>
  <c r="BI68" i="13" s="1"/>
  <c r="BI69" i="8"/>
  <c r="BH68" i="13" s="1"/>
  <c r="BH69" i="8"/>
  <c r="BG68" i="13" s="1"/>
  <c r="BG69" i="8"/>
  <c r="BF68" i="13" s="1"/>
  <c r="BF69" i="8"/>
  <c r="BE68" i="13" s="1"/>
  <c r="BE69" i="8"/>
  <c r="BD68" i="13" s="1"/>
  <c r="BD69" i="8"/>
  <c r="BC68" i="13" s="1"/>
  <c r="BC69" i="8"/>
  <c r="BB68" i="13" s="1"/>
  <c r="BB69" i="8"/>
  <c r="BA68" i="13" s="1"/>
  <c r="BA69" i="8"/>
  <c r="AZ68" i="13" s="1"/>
  <c r="AZ69" i="8"/>
  <c r="AY68" i="13" s="1"/>
  <c r="AY69" i="8"/>
  <c r="AX68" i="13" s="1"/>
  <c r="AX69" i="8"/>
  <c r="AW68" i="13" s="1"/>
  <c r="AW69" i="8"/>
  <c r="AV68" i="13" s="1"/>
  <c r="AV69" i="8"/>
  <c r="AU68" i="13" s="1"/>
  <c r="AU69" i="8"/>
  <c r="AT68" i="13" s="1"/>
  <c r="AT69" i="8"/>
  <c r="AS68" i="13" s="1"/>
  <c r="AS69" i="8"/>
  <c r="AR68" i="13" s="1"/>
  <c r="AR69" i="8"/>
  <c r="AQ68" i="13" s="1"/>
  <c r="AQ69" i="8"/>
  <c r="AP68" i="13" s="1"/>
  <c r="AP69" i="8"/>
  <c r="AO68" i="13" s="1"/>
  <c r="AO69" i="8"/>
  <c r="AN68" i="13" s="1"/>
  <c r="AN69" i="8"/>
  <c r="AM68" i="13" s="1"/>
  <c r="AM69" i="8"/>
  <c r="AL68" i="13" s="1"/>
  <c r="AL69" i="8"/>
  <c r="AK68" i="13" s="1"/>
  <c r="AK69" i="8"/>
  <c r="AJ68" i="13" s="1"/>
  <c r="AJ69" i="8"/>
  <c r="AI68" i="13" s="1"/>
  <c r="AI69" i="8"/>
  <c r="AH68" i="13" s="1"/>
  <c r="AH69" i="8"/>
  <c r="AG68" i="13" s="1"/>
  <c r="AG69" i="8"/>
  <c r="AF68" i="13" s="1"/>
  <c r="AF69" i="8"/>
  <c r="AE68" i="13" s="1"/>
  <c r="AE69" i="8"/>
  <c r="AD68" i="13" s="1"/>
  <c r="AD69" i="8"/>
  <c r="AC68" i="13" s="1"/>
  <c r="AC69" i="8"/>
  <c r="AB68" i="13" s="1"/>
  <c r="AB69" i="8"/>
  <c r="AA68" i="13" s="1"/>
  <c r="AA69" i="8"/>
  <c r="Z68" i="13" s="1"/>
  <c r="Z69" i="8"/>
  <c r="Y68" i="13" s="1"/>
  <c r="Y69" i="8"/>
  <c r="X68" i="13" s="1"/>
  <c r="X69" i="8"/>
  <c r="W68" i="13" s="1"/>
  <c r="W69" i="8"/>
  <c r="V68" i="13" s="1"/>
  <c r="V69" i="8"/>
  <c r="U68" i="13" s="1"/>
  <c r="U69" i="8"/>
  <c r="T68" i="13" s="1"/>
  <c r="T69" i="8"/>
  <c r="S68" i="13" s="1"/>
  <c r="S69" i="8"/>
  <c r="R68" i="13" s="1"/>
  <c r="R69" i="8"/>
  <c r="Q68" i="13" s="1"/>
  <c r="Q69" i="8"/>
  <c r="P68" i="13" s="1"/>
  <c r="P69" i="8"/>
  <c r="O68" i="13" s="1"/>
  <c r="O69" i="8"/>
  <c r="N68" i="13" s="1"/>
  <c r="N69" i="8"/>
  <c r="M68" i="13" s="1"/>
  <c r="M69" i="8"/>
  <c r="L68" i="13" s="1"/>
  <c r="L69" i="8"/>
  <c r="K68" i="13" s="1"/>
  <c r="K69" i="8"/>
  <c r="J68" i="13" s="1"/>
  <c r="J69" i="8"/>
  <c r="I68" i="13" s="1"/>
  <c r="I69" i="8"/>
  <c r="H68" i="13" s="1"/>
  <c r="H69" i="8"/>
  <c r="G68" i="13" s="1"/>
  <c r="G69" i="8"/>
  <c r="F68" i="13" s="1"/>
  <c r="F69" i="8"/>
  <c r="E68" i="13" s="1"/>
  <c r="E69" i="8"/>
  <c r="D68" i="13" s="1"/>
  <c r="D69" i="8"/>
  <c r="C68" i="13" s="1"/>
  <c r="C69" i="8"/>
  <c r="B68" i="13" s="1"/>
  <c r="CE68" i="8"/>
  <c r="CD67" i="13" s="1"/>
  <c r="CD68" i="8"/>
  <c r="CC67" i="13" s="1"/>
  <c r="CB68" i="8"/>
  <c r="CA67" i="13" s="1"/>
  <c r="CA68" i="8"/>
  <c r="BZ67" i="13" s="1"/>
  <c r="BZ68" i="8"/>
  <c r="BY67" i="13" s="1"/>
  <c r="BY68" i="8"/>
  <c r="BX67" i="13" s="1"/>
  <c r="BX68" i="8"/>
  <c r="BW67" i="13" s="1"/>
  <c r="BW68" i="8"/>
  <c r="BV67" i="13" s="1"/>
  <c r="BV68" i="8"/>
  <c r="BU67" i="13" s="1"/>
  <c r="BU68" i="8"/>
  <c r="BT67" i="13" s="1"/>
  <c r="BT68" i="8"/>
  <c r="BS67" i="13" s="1"/>
  <c r="BS68" i="8"/>
  <c r="BR67" i="13" s="1"/>
  <c r="BR68" i="8"/>
  <c r="BQ67" i="13" s="1"/>
  <c r="BQ68" i="8"/>
  <c r="BP67" i="13" s="1"/>
  <c r="BP68" i="8"/>
  <c r="BO67" i="13" s="1"/>
  <c r="BO68" i="8"/>
  <c r="BN67" i="13" s="1"/>
  <c r="BN68" i="8"/>
  <c r="BM67" i="13" s="1"/>
  <c r="BM68" i="8"/>
  <c r="BL67" i="13" s="1"/>
  <c r="BL68" i="8"/>
  <c r="BK67" i="13" s="1"/>
  <c r="BK68" i="8"/>
  <c r="BJ67" i="13" s="1"/>
  <c r="BJ68" i="8"/>
  <c r="BI67" i="13" s="1"/>
  <c r="BI68" i="8"/>
  <c r="BH67" i="13" s="1"/>
  <c r="BH68" i="8"/>
  <c r="BG67" i="13" s="1"/>
  <c r="BG68" i="8"/>
  <c r="BF67" i="13" s="1"/>
  <c r="BF68" i="8"/>
  <c r="BE67" i="13" s="1"/>
  <c r="BE68" i="8"/>
  <c r="BD67" i="13" s="1"/>
  <c r="BD68" i="8"/>
  <c r="BC67" i="13" s="1"/>
  <c r="BC68" i="8"/>
  <c r="BB67" i="13" s="1"/>
  <c r="BB68" i="8"/>
  <c r="BA67" i="13" s="1"/>
  <c r="BA68" i="8"/>
  <c r="AZ67" i="13" s="1"/>
  <c r="AZ68" i="8"/>
  <c r="AY67" i="13" s="1"/>
  <c r="AY68" i="8"/>
  <c r="AX67" i="13" s="1"/>
  <c r="AX68" i="8"/>
  <c r="AW67" i="13" s="1"/>
  <c r="AW68" i="8"/>
  <c r="AV67" i="13" s="1"/>
  <c r="AV68" i="8"/>
  <c r="AU67" i="13" s="1"/>
  <c r="AU68" i="8"/>
  <c r="AT67" i="13" s="1"/>
  <c r="AT68" i="8"/>
  <c r="AS67" i="13" s="1"/>
  <c r="AS68" i="8"/>
  <c r="AR67" i="13" s="1"/>
  <c r="AR68" i="8"/>
  <c r="AQ67" i="13" s="1"/>
  <c r="AQ68" i="8"/>
  <c r="AP67" i="13" s="1"/>
  <c r="AP68" i="8"/>
  <c r="AO67" i="13" s="1"/>
  <c r="AO68" i="8"/>
  <c r="AN67" i="13" s="1"/>
  <c r="AN68" i="8"/>
  <c r="AM67" i="13" s="1"/>
  <c r="AM68" i="8"/>
  <c r="AL67" i="13" s="1"/>
  <c r="AL68" i="8"/>
  <c r="AK67" i="13" s="1"/>
  <c r="AK68" i="8"/>
  <c r="AJ67" i="13" s="1"/>
  <c r="AJ68" i="8"/>
  <c r="AI67" i="13" s="1"/>
  <c r="AI68" i="8"/>
  <c r="AH67" i="13" s="1"/>
  <c r="AH68" i="8"/>
  <c r="AG67" i="13" s="1"/>
  <c r="AG68" i="8"/>
  <c r="AF67" i="13" s="1"/>
  <c r="AF68" i="8"/>
  <c r="AE67" i="13" s="1"/>
  <c r="AE68" i="8"/>
  <c r="AD67" i="13" s="1"/>
  <c r="AD68" i="8"/>
  <c r="AC67" i="13" s="1"/>
  <c r="AC68" i="8"/>
  <c r="AB67" i="13" s="1"/>
  <c r="AB68" i="8"/>
  <c r="AA67" i="13" s="1"/>
  <c r="AA68" i="8"/>
  <c r="Z67" i="13" s="1"/>
  <c r="Z68" i="8"/>
  <c r="Y67" i="13" s="1"/>
  <c r="Y68" i="8"/>
  <c r="X67" i="13" s="1"/>
  <c r="X68" i="8"/>
  <c r="W67" i="13" s="1"/>
  <c r="W68" i="8"/>
  <c r="V67" i="13" s="1"/>
  <c r="V68" i="8"/>
  <c r="U67" i="13" s="1"/>
  <c r="U68" i="8"/>
  <c r="T67" i="13" s="1"/>
  <c r="T68" i="8"/>
  <c r="S67" i="13" s="1"/>
  <c r="S68" i="8"/>
  <c r="R67" i="13" s="1"/>
  <c r="R68" i="8"/>
  <c r="Q67" i="13" s="1"/>
  <c r="Q68" i="8"/>
  <c r="P67" i="13" s="1"/>
  <c r="P68" i="8"/>
  <c r="O67" i="13" s="1"/>
  <c r="O68" i="8"/>
  <c r="N67" i="13" s="1"/>
  <c r="N68" i="8"/>
  <c r="M67" i="13" s="1"/>
  <c r="M68" i="8"/>
  <c r="L67" i="13" s="1"/>
  <c r="L68" i="8"/>
  <c r="K67" i="13" s="1"/>
  <c r="K68" i="8"/>
  <c r="J67" i="13" s="1"/>
  <c r="J68" i="8"/>
  <c r="I67" i="13" s="1"/>
  <c r="I68" i="8"/>
  <c r="H67" i="13" s="1"/>
  <c r="H68" i="8"/>
  <c r="G67" i="13" s="1"/>
  <c r="G68" i="8"/>
  <c r="F67" i="13" s="1"/>
  <c r="F68" i="8"/>
  <c r="E67" i="13" s="1"/>
  <c r="E68" i="8"/>
  <c r="D67" i="13" s="1"/>
  <c r="D68" i="8"/>
  <c r="C67" i="13" s="1"/>
  <c r="C68" i="8"/>
  <c r="B67" i="13" s="1"/>
  <c r="CE67" i="8"/>
  <c r="CD66" i="13" s="1"/>
  <c r="CD67" i="8"/>
  <c r="CC66" i="13" s="1"/>
  <c r="CB67" i="8"/>
  <c r="CA66" i="13" s="1"/>
  <c r="CA67" i="8"/>
  <c r="BZ66" i="13" s="1"/>
  <c r="BZ67" i="8"/>
  <c r="BY66" i="13" s="1"/>
  <c r="BY67" i="8"/>
  <c r="BX66" i="13" s="1"/>
  <c r="BX67" i="8"/>
  <c r="BW66" i="13" s="1"/>
  <c r="BW67" i="8"/>
  <c r="BV66" i="13" s="1"/>
  <c r="BV67" i="8"/>
  <c r="BU66" i="13" s="1"/>
  <c r="BU67" i="8"/>
  <c r="BT66" i="13" s="1"/>
  <c r="BT67" i="8"/>
  <c r="BS66" i="13" s="1"/>
  <c r="BS67" i="8"/>
  <c r="BR66" i="13" s="1"/>
  <c r="BR67" i="8"/>
  <c r="BQ66" i="13" s="1"/>
  <c r="BQ67" i="8"/>
  <c r="BP66" i="13" s="1"/>
  <c r="BP67" i="8"/>
  <c r="BO66" i="13" s="1"/>
  <c r="BO67" i="8"/>
  <c r="BN66" i="13" s="1"/>
  <c r="BN67" i="8"/>
  <c r="BM66" i="13" s="1"/>
  <c r="BM67" i="8"/>
  <c r="BL66" i="13" s="1"/>
  <c r="BL67" i="8"/>
  <c r="BK66" i="13" s="1"/>
  <c r="BK67" i="8"/>
  <c r="BJ66" i="13" s="1"/>
  <c r="BJ67" i="8"/>
  <c r="BI66" i="13" s="1"/>
  <c r="BI67" i="8"/>
  <c r="BH66" i="13" s="1"/>
  <c r="BH67" i="8"/>
  <c r="BG66" i="13" s="1"/>
  <c r="BG67" i="8"/>
  <c r="BF66" i="13" s="1"/>
  <c r="BF67" i="8"/>
  <c r="BE66" i="13" s="1"/>
  <c r="BE67" i="8"/>
  <c r="BD66" i="13" s="1"/>
  <c r="BD67" i="8"/>
  <c r="BC66" i="13" s="1"/>
  <c r="BC67" i="8"/>
  <c r="BB66" i="13" s="1"/>
  <c r="BB67" i="8"/>
  <c r="BA66" i="13" s="1"/>
  <c r="BA67" i="8"/>
  <c r="AZ66" i="13" s="1"/>
  <c r="AZ67" i="8"/>
  <c r="AY66" i="13" s="1"/>
  <c r="AY67" i="8"/>
  <c r="AX66" i="13" s="1"/>
  <c r="AX67" i="8"/>
  <c r="AW66" i="13" s="1"/>
  <c r="AW67" i="8"/>
  <c r="AV66" i="13" s="1"/>
  <c r="AV67" i="8"/>
  <c r="AU66" i="13" s="1"/>
  <c r="AU67" i="8"/>
  <c r="AT66" i="13" s="1"/>
  <c r="AT67" i="8"/>
  <c r="AS66" i="13" s="1"/>
  <c r="AS67" i="8"/>
  <c r="AR66" i="13" s="1"/>
  <c r="AR67" i="8"/>
  <c r="AQ66" i="13" s="1"/>
  <c r="AQ67" i="8"/>
  <c r="AP66" i="13" s="1"/>
  <c r="AP67" i="8"/>
  <c r="AO66" i="13" s="1"/>
  <c r="AO67" i="8"/>
  <c r="AN66" i="13" s="1"/>
  <c r="AN67" i="8"/>
  <c r="AM66" i="13" s="1"/>
  <c r="AM67" i="8"/>
  <c r="AL66" i="13" s="1"/>
  <c r="AL67" i="8"/>
  <c r="AK66" i="13" s="1"/>
  <c r="AK67" i="8"/>
  <c r="AJ66" i="13" s="1"/>
  <c r="AJ67" i="8"/>
  <c r="AI66" i="13" s="1"/>
  <c r="AI67" i="8"/>
  <c r="AH66" i="13" s="1"/>
  <c r="AH67" i="8"/>
  <c r="AG66" i="13" s="1"/>
  <c r="AG67" i="8"/>
  <c r="AF66" i="13" s="1"/>
  <c r="AF67" i="8"/>
  <c r="AE66" i="13" s="1"/>
  <c r="AE67" i="8"/>
  <c r="AD66" i="13" s="1"/>
  <c r="AD67" i="8"/>
  <c r="AC66" i="13" s="1"/>
  <c r="AC67" i="8"/>
  <c r="AB66" i="13" s="1"/>
  <c r="AB67" i="8"/>
  <c r="AA66" i="13" s="1"/>
  <c r="AA67" i="8"/>
  <c r="Z66" i="13" s="1"/>
  <c r="Z67" i="8"/>
  <c r="Y66" i="13" s="1"/>
  <c r="Y67" i="8"/>
  <c r="X66" i="13" s="1"/>
  <c r="X67" i="8"/>
  <c r="W66" i="13" s="1"/>
  <c r="W67" i="8"/>
  <c r="V66" i="13" s="1"/>
  <c r="V67" i="8"/>
  <c r="U66" i="13" s="1"/>
  <c r="U67" i="8"/>
  <c r="T66" i="13" s="1"/>
  <c r="T67" i="8"/>
  <c r="S66" i="13" s="1"/>
  <c r="S67" i="8"/>
  <c r="R66" i="13" s="1"/>
  <c r="R67" i="8"/>
  <c r="Q66" i="13" s="1"/>
  <c r="Q67" i="8"/>
  <c r="P66" i="13" s="1"/>
  <c r="P67" i="8"/>
  <c r="O66" i="13" s="1"/>
  <c r="O67" i="8"/>
  <c r="N66" i="13" s="1"/>
  <c r="N67" i="8"/>
  <c r="M66" i="13" s="1"/>
  <c r="M67" i="8"/>
  <c r="L66" i="13" s="1"/>
  <c r="L67" i="8"/>
  <c r="K66" i="13" s="1"/>
  <c r="K67" i="8"/>
  <c r="J66" i="13" s="1"/>
  <c r="J67" i="8"/>
  <c r="I66" i="13" s="1"/>
  <c r="I67" i="8"/>
  <c r="H66" i="13" s="1"/>
  <c r="H67" i="8"/>
  <c r="G66" i="13" s="1"/>
  <c r="G67" i="8"/>
  <c r="F66" i="13" s="1"/>
  <c r="F67" i="8"/>
  <c r="E66" i="13" s="1"/>
  <c r="E67" i="8"/>
  <c r="D66" i="13" s="1"/>
  <c r="D67" i="8"/>
  <c r="C66" i="13" s="1"/>
  <c r="C67" i="8"/>
  <c r="B66" i="13" s="1"/>
  <c r="CE66" i="8"/>
  <c r="CD65" i="13" s="1"/>
  <c r="CD66" i="8"/>
  <c r="CC65" i="13" s="1"/>
  <c r="CB66" i="8"/>
  <c r="CA65" i="13" s="1"/>
  <c r="CA66" i="8"/>
  <c r="BZ65" i="13" s="1"/>
  <c r="BZ66" i="8"/>
  <c r="BY65" i="13" s="1"/>
  <c r="BY66" i="8"/>
  <c r="BX65" i="13" s="1"/>
  <c r="BX66" i="8"/>
  <c r="BW65" i="13" s="1"/>
  <c r="BW66" i="8"/>
  <c r="BV65" i="13" s="1"/>
  <c r="BV66" i="8"/>
  <c r="BU65" i="13" s="1"/>
  <c r="BU66" i="8"/>
  <c r="BT65" i="13" s="1"/>
  <c r="BT66" i="8"/>
  <c r="BS65" i="13" s="1"/>
  <c r="BS66" i="8"/>
  <c r="BR65" i="13" s="1"/>
  <c r="BR66" i="8"/>
  <c r="BQ65" i="13" s="1"/>
  <c r="BQ66" i="8"/>
  <c r="BP65" i="13" s="1"/>
  <c r="BP66" i="8"/>
  <c r="BO65" i="13" s="1"/>
  <c r="BO66" i="8"/>
  <c r="BN65" i="13" s="1"/>
  <c r="BN66" i="8"/>
  <c r="BM65" i="13" s="1"/>
  <c r="BM66" i="8"/>
  <c r="BL65" i="13" s="1"/>
  <c r="BL66" i="8"/>
  <c r="BK65" i="13" s="1"/>
  <c r="BK66" i="8"/>
  <c r="BJ65" i="13" s="1"/>
  <c r="BJ66" i="8"/>
  <c r="BI65" i="13" s="1"/>
  <c r="BI66" i="8"/>
  <c r="BH65" i="13" s="1"/>
  <c r="BH66" i="8"/>
  <c r="BG65" i="13" s="1"/>
  <c r="BG66" i="8"/>
  <c r="BF65" i="13" s="1"/>
  <c r="BF66" i="8"/>
  <c r="BE65" i="13" s="1"/>
  <c r="BE66" i="8"/>
  <c r="BD65" i="13" s="1"/>
  <c r="BD66" i="8"/>
  <c r="BC65" i="13" s="1"/>
  <c r="BC66" i="8"/>
  <c r="BB65" i="13" s="1"/>
  <c r="BB66" i="8"/>
  <c r="BA65" i="13" s="1"/>
  <c r="BA66" i="8"/>
  <c r="AZ65" i="13" s="1"/>
  <c r="AZ66" i="8"/>
  <c r="AY65" i="13" s="1"/>
  <c r="AY66" i="8"/>
  <c r="AX65" i="13" s="1"/>
  <c r="AX66" i="8"/>
  <c r="AW65" i="13" s="1"/>
  <c r="AW66" i="8"/>
  <c r="AV65" i="13" s="1"/>
  <c r="AV66" i="8"/>
  <c r="AU65" i="13" s="1"/>
  <c r="AU66" i="8"/>
  <c r="AT65" i="13" s="1"/>
  <c r="AT66" i="8"/>
  <c r="AS65" i="13" s="1"/>
  <c r="AS66" i="8"/>
  <c r="AR65" i="13" s="1"/>
  <c r="AR66" i="8"/>
  <c r="AQ65" i="13" s="1"/>
  <c r="AQ66" i="8"/>
  <c r="AP65" i="13" s="1"/>
  <c r="AP66" i="8"/>
  <c r="AO65" i="13" s="1"/>
  <c r="AO66" i="8"/>
  <c r="AN65" i="13" s="1"/>
  <c r="AN66" i="8"/>
  <c r="AM65" i="13" s="1"/>
  <c r="AM66" i="8"/>
  <c r="AL65" i="13" s="1"/>
  <c r="AL66" i="8"/>
  <c r="AK65" i="13" s="1"/>
  <c r="AK66" i="8"/>
  <c r="AJ65" i="13" s="1"/>
  <c r="AJ66" i="8"/>
  <c r="AI65" i="13" s="1"/>
  <c r="AI66" i="8"/>
  <c r="AH65" i="13" s="1"/>
  <c r="AH66" i="8"/>
  <c r="AG65" i="13" s="1"/>
  <c r="AG66" i="8"/>
  <c r="AF65" i="13" s="1"/>
  <c r="AF66" i="8"/>
  <c r="AE65" i="13" s="1"/>
  <c r="AE66" i="8"/>
  <c r="AD65" i="13" s="1"/>
  <c r="AD66" i="8"/>
  <c r="AC65" i="13" s="1"/>
  <c r="AC66" i="8"/>
  <c r="AB65" i="13" s="1"/>
  <c r="AB66" i="8"/>
  <c r="AA65" i="13" s="1"/>
  <c r="AA66" i="8"/>
  <c r="Z65" i="13" s="1"/>
  <c r="Z66" i="8"/>
  <c r="Y65" i="13" s="1"/>
  <c r="Y66" i="8"/>
  <c r="X65" i="13" s="1"/>
  <c r="X66" i="8"/>
  <c r="W65" i="13" s="1"/>
  <c r="W66" i="8"/>
  <c r="V65" i="13" s="1"/>
  <c r="V66" i="8"/>
  <c r="U65" i="13" s="1"/>
  <c r="U66" i="8"/>
  <c r="T65" i="13" s="1"/>
  <c r="T66" i="8"/>
  <c r="S65" i="13" s="1"/>
  <c r="S66" i="8"/>
  <c r="R65" i="13" s="1"/>
  <c r="R66" i="8"/>
  <c r="Q65" i="13" s="1"/>
  <c r="Q66" i="8"/>
  <c r="P65" i="13" s="1"/>
  <c r="P66" i="8"/>
  <c r="O65" i="13" s="1"/>
  <c r="O66" i="8"/>
  <c r="N65" i="13" s="1"/>
  <c r="N66" i="8"/>
  <c r="M65" i="13" s="1"/>
  <c r="M66" i="8"/>
  <c r="L65" i="13" s="1"/>
  <c r="L66" i="8"/>
  <c r="K65" i="13" s="1"/>
  <c r="K66" i="8"/>
  <c r="J65" i="13" s="1"/>
  <c r="J66" i="8"/>
  <c r="I65" i="13" s="1"/>
  <c r="I66" i="8"/>
  <c r="H65" i="13" s="1"/>
  <c r="H66" i="8"/>
  <c r="G65" i="13" s="1"/>
  <c r="G66" i="8"/>
  <c r="F65" i="13" s="1"/>
  <c r="F66" i="8"/>
  <c r="E65" i="13" s="1"/>
  <c r="E66" i="8"/>
  <c r="D65" i="13" s="1"/>
  <c r="D66" i="8"/>
  <c r="C65" i="13" s="1"/>
  <c r="C66" i="8"/>
  <c r="B65" i="13" s="1"/>
  <c r="CE65" i="8"/>
  <c r="CD64" i="13" s="1"/>
  <c r="CD65" i="8"/>
  <c r="CC64" i="13" s="1"/>
  <c r="CB65" i="8"/>
  <c r="CA64" i="13" s="1"/>
  <c r="CA65" i="8"/>
  <c r="BZ64" i="13" s="1"/>
  <c r="BZ65" i="8"/>
  <c r="BY64" i="13" s="1"/>
  <c r="BY65" i="8"/>
  <c r="BX64" i="13" s="1"/>
  <c r="BX65" i="8"/>
  <c r="BW64" i="13" s="1"/>
  <c r="BW65" i="8"/>
  <c r="BV64" i="13" s="1"/>
  <c r="BV65" i="8"/>
  <c r="BU64" i="13" s="1"/>
  <c r="BU65" i="8"/>
  <c r="BT64" i="13" s="1"/>
  <c r="BT65" i="8"/>
  <c r="BS64" i="13" s="1"/>
  <c r="BS65" i="8"/>
  <c r="BR64" i="13" s="1"/>
  <c r="BR65" i="8"/>
  <c r="BQ64" i="13" s="1"/>
  <c r="BQ65" i="8"/>
  <c r="BP64" i="13" s="1"/>
  <c r="BP65" i="8"/>
  <c r="BO64" i="13" s="1"/>
  <c r="BO65" i="8"/>
  <c r="BN64" i="13" s="1"/>
  <c r="BN65" i="8"/>
  <c r="BM64" i="13" s="1"/>
  <c r="BM65" i="8"/>
  <c r="BL64" i="13" s="1"/>
  <c r="BL65" i="8"/>
  <c r="BK64" i="13" s="1"/>
  <c r="BK65" i="8"/>
  <c r="BJ64" i="13" s="1"/>
  <c r="BJ65" i="8"/>
  <c r="BI64" i="13" s="1"/>
  <c r="BI65" i="8"/>
  <c r="BH64" i="13" s="1"/>
  <c r="BH65" i="8"/>
  <c r="BG64" i="13" s="1"/>
  <c r="BG65" i="8"/>
  <c r="BF64" i="13" s="1"/>
  <c r="BF65" i="8"/>
  <c r="BE64" i="13" s="1"/>
  <c r="BE65" i="8"/>
  <c r="BD64" i="13" s="1"/>
  <c r="BD65" i="8"/>
  <c r="BC64" i="13" s="1"/>
  <c r="BC65" i="8"/>
  <c r="BB64" i="13" s="1"/>
  <c r="BB65" i="8"/>
  <c r="BA64" i="13" s="1"/>
  <c r="BA65" i="8"/>
  <c r="AZ64" i="13" s="1"/>
  <c r="AZ65" i="8"/>
  <c r="AY64" i="13" s="1"/>
  <c r="AY65" i="8"/>
  <c r="AX64" i="13" s="1"/>
  <c r="AX65" i="8"/>
  <c r="AW64" i="13" s="1"/>
  <c r="AW65" i="8"/>
  <c r="AV64" i="13" s="1"/>
  <c r="AV65" i="8"/>
  <c r="AU64" i="13" s="1"/>
  <c r="AU65" i="8"/>
  <c r="AT64" i="13" s="1"/>
  <c r="AT65" i="8"/>
  <c r="AS64" i="13" s="1"/>
  <c r="AS65" i="8"/>
  <c r="AR64" i="13" s="1"/>
  <c r="AR65" i="8"/>
  <c r="AQ64" i="13" s="1"/>
  <c r="AQ65" i="8"/>
  <c r="AP64" i="13" s="1"/>
  <c r="AP65" i="8"/>
  <c r="AO64" i="13" s="1"/>
  <c r="AO65" i="8"/>
  <c r="AN64" i="13" s="1"/>
  <c r="AN65" i="8"/>
  <c r="AM64" i="13" s="1"/>
  <c r="AM65" i="8"/>
  <c r="AL64" i="13" s="1"/>
  <c r="AL65" i="8"/>
  <c r="AK64" i="13" s="1"/>
  <c r="AK65" i="8"/>
  <c r="AJ64" i="13" s="1"/>
  <c r="AJ65" i="8"/>
  <c r="AI64" i="13" s="1"/>
  <c r="AI65" i="8"/>
  <c r="AH64" i="13" s="1"/>
  <c r="AH65" i="8"/>
  <c r="AG64" i="13" s="1"/>
  <c r="AG65" i="8"/>
  <c r="AF64" i="13" s="1"/>
  <c r="AF65" i="8"/>
  <c r="AE64" i="13" s="1"/>
  <c r="AE65" i="8"/>
  <c r="AD64" i="13" s="1"/>
  <c r="AD65" i="8"/>
  <c r="AC64" i="13" s="1"/>
  <c r="AC65" i="8"/>
  <c r="AB64" i="13" s="1"/>
  <c r="AB65" i="8"/>
  <c r="AA64" i="13" s="1"/>
  <c r="AA65" i="8"/>
  <c r="Z64" i="13" s="1"/>
  <c r="Z65" i="8"/>
  <c r="Y64" i="13" s="1"/>
  <c r="Y65" i="8"/>
  <c r="X64" i="13" s="1"/>
  <c r="X65" i="8"/>
  <c r="W64" i="13" s="1"/>
  <c r="W65" i="8"/>
  <c r="V64" i="13" s="1"/>
  <c r="V65" i="8"/>
  <c r="U64" i="13" s="1"/>
  <c r="U65" i="8"/>
  <c r="T64" i="13" s="1"/>
  <c r="T65" i="8"/>
  <c r="S64" i="13" s="1"/>
  <c r="S65" i="8"/>
  <c r="R64" i="13" s="1"/>
  <c r="R65" i="8"/>
  <c r="Q64" i="13" s="1"/>
  <c r="Q65" i="8"/>
  <c r="P64" i="13" s="1"/>
  <c r="P65" i="8"/>
  <c r="O64" i="13" s="1"/>
  <c r="O65" i="8"/>
  <c r="N64" i="13" s="1"/>
  <c r="N65" i="8"/>
  <c r="M64" i="13" s="1"/>
  <c r="M65" i="8"/>
  <c r="L64" i="13" s="1"/>
  <c r="L65" i="8"/>
  <c r="K64" i="13" s="1"/>
  <c r="K65" i="8"/>
  <c r="J64" i="13" s="1"/>
  <c r="J65" i="8"/>
  <c r="I64" i="13" s="1"/>
  <c r="I65" i="8"/>
  <c r="H64" i="13" s="1"/>
  <c r="H65" i="8"/>
  <c r="G64" i="13" s="1"/>
  <c r="G65" i="8"/>
  <c r="F64" i="13" s="1"/>
  <c r="F65" i="8"/>
  <c r="E64" i="13" s="1"/>
  <c r="E65" i="8"/>
  <c r="D64" i="13" s="1"/>
  <c r="D65" i="8"/>
  <c r="C64" i="13" s="1"/>
  <c r="C65" i="8"/>
  <c r="B64" i="13" s="1"/>
  <c r="CE64" i="8"/>
  <c r="CD63" i="13" s="1"/>
  <c r="CD64" i="8"/>
  <c r="CC63" i="13" s="1"/>
  <c r="CB64" i="8"/>
  <c r="CA63" i="13" s="1"/>
  <c r="CA64" i="8"/>
  <c r="BZ63" i="13" s="1"/>
  <c r="BZ64" i="8"/>
  <c r="BY63" i="13" s="1"/>
  <c r="BY64" i="8"/>
  <c r="BX63" i="13" s="1"/>
  <c r="BX64" i="8"/>
  <c r="BW63" i="13" s="1"/>
  <c r="BW64" i="8"/>
  <c r="BV63" i="13" s="1"/>
  <c r="BV64" i="8"/>
  <c r="BU63" i="13" s="1"/>
  <c r="BU64" i="8"/>
  <c r="BT63" i="13" s="1"/>
  <c r="BT64" i="8"/>
  <c r="BS63" i="13" s="1"/>
  <c r="BS64" i="8"/>
  <c r="BR63" i="13" s="1"/>
  <c r="BR64" i="8"/>
  <c r="BQ63" i="13" s="1"/>
  <c r="BQ64" i="8"/>
  <c r="BP63" i="13" s="1"/>
  <c r="BP64" i="8"/>
  <c r="BO63" i="13" s="1"/>
  <c r="BO64" i="8"/>
  <c r="BN63" i="13" s="1"/>
  <c r="BN64" i="8"/>
  <c r="BM63" i="13" s="1"/>
  <c r="BM64" i="8"/>
  <c r="BL63" i="13" s="1"/>
  <c r="BL64" i="8"/>
  <c r="BK63" i="13" s="1"/>
  <c r="BK64" i="8"/>
  <c r="BJ63" i="13" s="1"/>
  <c r="BJ64" i="8"/>
  <c r="BI63" i="13" s="1"/>
  <c r="BI64" i="8"/>
  <c r="BH63" i="13" s="1"/>
  <c r="BH64" i="8"/>
  <c r="BG63" i="13" s="1"/>
  <c r="BG64" i="8"/>
  <c r="BF63" i="13" s="1"/>
  <c r="BF64" i="8"/>
  <c r="BE63" i="13" s="1"/>
  <c r="BE64" i="8"/>
  <c r="BD63" i="13" s="1"/>
  <c r="BD64" i="8"/>
  <c r="BC63" i="13" s="1"/>
  <c r="BC64" i="8"/>
  <c r="BB63" i="13" s="1"/>
  <c r="BB64" i="8"/>
  <c r="BA63" i="13" s="1"/>
  <c r="BA64" i="8"/>
  <c r="AZ63" i="13" s="1"/>
  <c r="AZ64" i="8"/>
  <c r="AY63" i="13" s="1"/>
  <c r="AY64" i="8"/>
  <c r="AX63" i="13" s="1"/>
  <c r="AX64" i="8"/>
  <c r="AW63" i="13" s="1"/>
  <c r="AW64" i="8"/>
  <c r="AV63" i="13" s="1"/>
  <c r="AV64" i="8"/>
  <c r="AU63" i="13" s="1"/>
  <c r="AU64" i="8"/>
  <c r="AT63" i="13" s="1"/>
  <c r="AT64" i="8"/>
  <c r="AS63" i="13" s="1"/>
  <c r="AS64" i="8"/>
  <c r="AR63" i="13" s="1"/>
  <c r="AR64" i="8"/>
  <c r="AQ63" i="13" s="1"/>
  <c r="AQ64" i="8"/>
  <c r="AP63" i="13" s="1"/>
  <c r="AP64" i="8"/>
  <c r="AO63" i="13" s="1"/>
  <c r="AO64" i="8"/>
  <c r="AN63" i="13" s="1"/>
  <c r="AN64" i="8"/>
  <c r="AM63" i="13" s="1"/>
  <c r="AM64" i="8"/>
  <c r="AL63" i="13" s="1"/>
  <c r="AL64" i="8"/>
  <c r="AK63" i="13" s="1"/>
  <c r="AK64" i="8"/>
  <c r="AJ63" i="13" s="1"/>
  <c r="AJ64" i="8"/>
  <c r="AI63" i="13" s="1"/>
  <c r="AI64" i="8"/>
  <c r="AH63" i="13" s="1"/>
  <c r="AH64" i="8"/>
  <c r="AG63" i="13" s="1"/>
  <c r="AG64" i="8"/>
  <c r="AF63" i="13" s="1"/>
  <c r="AF64" i="8"/>
  <c r="AE63" i="13" s="1"/>
  <c r="AE64" i="8"/>
  <c r="AD63" i="13" s="1"/>
  <c r="AD64" i="8"/>
  <c r="AC63" i="13" s="1"/>
  <c r="AC64" i="8"/>
  <c r="AB63" i="13" s="1"/>
  <c r="AB64" i="8"/>
  <c r="AA63" i="13" s="1"/>
  <c r="AA64" i="8"/>
  <c r="Z63" i="13" s="1"/>
  <c r="Z64" i="8"/>
  <c r="Y63" i="13" s="1"/>
  <c r="Y64" i="8"/>
  <c r="X63" i="13" s="1"/>
  <c r="X64" i="8"/>
  <c r="W63" i="13" s="1"/>
  <c r="W64" i="8"/>
  <c r="V63" i="13" s="1"/>
  <c r="V64" i="8"/>
  <c r="U63" i="13" s="1"/>
  <c r="U64" i="8"/>
  <c r="T63" i="13" s="1"/>
  <c r="T64" i="8"/>
  <c r="S63" i="13" s="1"/>
  <c r="S64" i="8"/>
  <c r="R63" i="13" s="1"/>
  <c r="R64" i="8"/>
  <c r="Q63" i="13" s="1"/>
  <c r="Q64" i="8"/>
  <c r="P63" i="13" s="1"/>
  <c r="P64" i="8"/>
  <c r="O63" i="13" s="1"/>
  <c r="O64" i="8"/>
  <c r="N63" i="13" s="1"/>
  <c r="N64" i="8"/>
  <c r="M63" i="13" s="1"/>
  <c r="M64" i="8"/>
  <c r="L63" i="13" s="1"/>
  <c r="L64" i="8"/>
  <c r="K63" i="13" s="1"/>
  <c r="K64" i="8"/>
  <c r="J63" i="13" s="1"/>
  <c r="J64" i="8"/>
  <c r="I63" i="13" s="1"/>
  <c r="I64" i="8"/>
  <c r="H63" i="13" s="1"/>
  <c r="H64" i="8"/>
  <c r="G63" i="13" s="1"/>
  <c r="G64" i="8"/>
  <c r="F63" i="13" s="1"/>
  <c r="F64" i="8"/>
  <c r="E63" i="13" s="1"/>
  <c r="E64" i="8"/>
  <c r="D63" i="13" s="1"/>
  <c r="D64" i="8"/>
  <c r="C63" i="13" s="1"/>
  <c r="C64" i="8"/>
  <c r="B63" i="13" s="1"/>
  <c r="CE63" i="8"/>
  <c r="CD62" i="13" s="1"/>
  <c r="CD63" i="8"/>
  <c r="CC62" i="13" s="1"/>
  <c r="CB63" i="8"/>
  <c r="CA62" i="13" s="1"/>
  <c r="CA63" i="8"/>
  <c r="BZ62" i="13" s="1"/>
  <c r="BZ63" i="8"/>
  <c r="BY62" i="13" s="1"/>
  <c r="BY63" i="8"/>
  <c r="BX62" i="13" s="1"/>
  <c r="BX63" i="8"/>
  <c r="BW62" i="13" s="1"/>
  <c r="BW63" i="8"/>
  <c r="BV62" i="13" s="1"/>
  <c r="BV63" i="8"/>
  <c r="BU62" i="13" s="1"/>
  <c r="BU63" i="8"/>
  <c r="BT62" i="13" s="1"/>
  <c r="BT63" i="8"/>
  <c r="BS62" i="13" s="1"/>
  <c r="BS63" i="8"/>
  <c r="BR62" i="13" s="1"/>
  <c r="BR63" i="8"/>
  <c r="BQ62" i="13" s="1"/>
  <c r="BQ63" i="8"/>
  <c r="BP62" i="13" s="1"/>
  <c r="BP63" i="8"/>
  <c r="BO62" i="13" s="1"/>
  <c r="BO63" i="8"/>
  <c r="BN62" i="13" s="1"/>
  <c r="BN63" i="8"/>
  <c r="BM62" i="13" s="1"/>
  <c r="BM63" i="8"/>
  <c r="BL62" i="13" s="1"/>
  <c r="BL63" i="8"/>
  <c r="BK62" i="13" s="1"/>
  <c r="BK63" i="8"/>
  <c r="BJ62" i="13" s="1"/>
  <c r="BJ63" i="8"/>
  <c r="BI62" i="13" s="1"/>
  <c r="BI63" i="8"/>
  <c r="BH62" i="13" s="1"/>
  <c r="BH63" i="8"/>
  <c r="BG62" i="13" s="1"/>
  <c r="BG63" i="8"/>
  <c r="BF62" i="13" s="1"/>
  <c r="BF63" i="8"/>
  <c r="BE62" i="13" s="1"/>
  <c r="BE63" i="8"/>
  <c r="BD62" i="13" s="1"/>
  <c r="BD63" i="8"/>
  <c r="BC62" i="13" s="1"/>
  <c r="BC63" i="8"/>
  <c r="BB62" i="13" s="1"/>
  <c r="BB63" i="8"/>
  <c r="BA62" i="13" s="1"/>
  <c r="BA63" i="8"/>
  <c r="AZ62" i="13" s="1"/>
  <c r="AZ63" i="8"/>
  <c r="AY62" i="13" s="1"/>
  <c r="AY63" i="8"/>
  <c r="AX62" i="13" s="1"/>
  <c r="AX63" i="8"/>
  <c r="AW62" i="13" s="1"/>
  <c r="AW63" i="8"/>
  <c r="AV62" i="13" s="1"/>
  <c r="AV63" i="8"/>
  <c r="AU62" i="13" s="1"/>
  <c r="AU63" i="8"/>
  <c r="AT62" i="13" s="1"/>
  <c r="AT63" i="8"/>
  <c r="AS62" i="13" s="1"/>
  <c r="AS63" i="8"/>
  <c r="AR62" i="13" s="1"/>
  <c r="AR63" i="8"/>
  <c r="AQ62" i="13" s="1"/>
  <c r="AQ63" i="8"/>
  <c r="AP62" i="13" s="1"/>
  <c r="AP63" i="8"/>
  <c r="AO62" i="13" s="1"/>
  <c r="AO63" i="8"/>
  <c r="AN62" i="13" s="1"/>
  <c r="AN63" i="8"/>
  <c r="AM62" i="13" s="1"/>
  <c r="AM63" i="8"/>
  <c r="AL62" i="13" s="1"/>
  <c r="AL63" i="8"/>
  <c r="AK62" i="13" s="1"/>
  <c r="AK63" i="8"/>
  <c r="AJ62" i="13" s="1"/>
  <c r="AJ63" i="8"/>
  <c r="AI62" i="13" s="1"/>
  <c r="AI63" i="8"/>
  <c r="AH62" i="13" s="1"/>
  <c r="AH63" i="8"/>
  <c r="AG62" i="13" s="1"/>
  <c r="AG63" i="8"/>
  <c r="AF62" i="13" s="1"/>
  <c r="AF63" i="8"/>
  <c r="AE62" i="13" s="1"/>
  <c r="AE63" i="8"/>
  <c r="AD62" i="13" s="1"/>
  <c r="AD63" i="8"/>
  <c r="AC62" i="13" s="1"/>
  <c r="AC63" i="8"/>
  <c r="AB62" i="13" s="1"/>
  <c r="AB63" i="8"/>
  <c r="AA62" i="13" s="1"/>
  <c r="AA63" i="8"/>
  <c r="Z62" i="13" s="1"/>
  <c r="Z63" i="8"/>
  <c r="Y62" i="13" s="1"/>
  <c r="Y63" i="8"/>
  <c r="X62" i="13" s="1"/>
  <c r="X63" i="8"/>
  <c r="W62" i="13" s="1"/>
  <c r="W63" i="8"/>
  <c r="V62" i="13" s="1"/>
  <c r="V63" i="8"/>
  <c r="U62" i="13" s="1"/>
  <c r="U63" i="8"/>
  <c r="T62" i="13" s="1"/>
  <c r="T63" i="8"/>
  <c r="S62" i="13" s="1"/>
  <c r="S63" i="8"/>
  <c r="R62" i="13" s="1"/>
  <c r="Q63" i="8"/>
  <c r="P62" i="13" s="1"/>
  <c r="P63" i="8"/>
  <c r="O62" i="13" s="1"/>
  <c r="O63" i="8"/>
  <c r="N62" i="13" s="1"/>
  <c r="N63" i="8"/>
  <c r="M62" i="13" s="1"/>
  <c r="M63" i="8"/>
  <c r="L62" i="13" s="1"/>
  <c r="L63" i="8"/>
  <c r="K62" i="13" s="1"/>
  <c r="K63" i="8"/>
  <c r="J62" i="13" s="1"/>
  <c r="J63" i="8"/>
  <c r="I62" i="13" s="1"/>
  <c r="I63" i="8"/>
  <c r="H62" i="13" s="1"/>
  <c r="H63" i="8"/>
  <c r="G62" i="13" s="1"/>
  <c r="G63" i="8"/>
  <c r="F62" i="13" s="1"/>
  <c r="F63" i="8"/>
  <c r="E62" i="13" s="1"/>
  <c r="E63" i="8"/>
  <c r="D62" i="13" s="1"/>
  <c r="D63" i="8"/>
  <c r="C62" i="13" s="1"/>
  <c r="C63" i="8"/>
  <c r="B62" i="13" s="1"/>
  <c r="CE62" i="8"/>
  <c r="CD61" i="13" s="1"/>
  <c r="CD62" i="8"/>
  <c r="CC61" i="13" s="1"/>
  <c r="CB62" i="8"/>
  <c r="CA61" i="13" s="1"/>
  <c r="CA62" i="8"/>
  <c r="BZ61" i="13" s="1"/>
  <c r="BZ62" i="8"/>
  <c r="BY61" i="13" s="1"/>
  <c r="BY62" i="8"/>
  <c r="BX61" i="13" s="1"/>
  <c r="BX62" i="8"/>
  <c r="BW61" i="13" s="1"/>
  <c r="BW62" i="8"/>
  <c r="BV61" i="13" s="1"/>
  <c r="BV62" i="8"/>
  <c r="BU61" i="13" s="1"/>
  <c r="BU62" i="8"/>
  <c r="BT61" i="13" s="1"/>
  <c r="BT62" i="8"/>
  <c r="BS61" i="13" s="1"/>
  <c r="BS62" i="8"/>
  <c r="BR61" i="13" s="1"/>
  <c r="BR62" i="8"/>
  <c r="BQ61" i="13" s="1"/>
  <c r="BQ62" i="8"/>
  <c r="BP61" i="13" s="1"/>
  <c r="BP62" i="8"/>
  <c r="BO61" i="13" s="1"/>
  <c r="BO62" i="8"/>
  <c r="BN61" i="13" s="1"/>
  <c r="BN62" i="8"/>
  <c r="BM61" i="13" s="1"/>
  <c r="BM62" i="8"/>
  <c r="BL61" i="13" s="1"/>
  <c r="BL62" i="8"/>
  <c r="BK61" i="13" s="1"/>
  <c r="BK62" i="8"/>
  <c r="BJ61" i="13" s="1"/>
  <c r="BJ62" i="8"/>
  <c r="BI61" i="13" s="1"/>
  <c r="BI62" i="8"/>
  <c r="BH61" i="13" s="1"/>
  <c r="BH62" i="8"/>
  <c r="BG61" i="13" s="1"/>
  <c r="BG62" i="8"/>
  <c r="BF61" i="13" s="1"/>
  <c r="BF62" i="8"/>
  <c r="BE61" i="13" s="1"/>
  <c r="BE62" i="8"/>
  <c r="BD61" i="13" s="1"/>
  <c r="BD62" i="8"/>
  <c r="BC61" i="13" s="1"/>
  <c r="BC62" i="8"/>
  <c r="BB61" i="13" s="1"/>
  <c r="BB62" i="8"/>
  <c r="BA61" i="13" s="1"/>
  <c r="BA62" i="8"/>
  <c r="AZ61" i="13" s="1"/>
  <c r="AZ62" i="8"/>
  <c r="AY61" i="13" s="1"/>
  <c r="AY62" i="8"/>
  <c r="AX61" i="13" s="1"/>
  <c r="AX62" i="8"/>
  <c r="AW61" i="13" s="1"/>
  <c r="AW62" i="8"/>
  <c r="AV61" i="13" s="1"/>
  <c r="AV62" i="8"/>
  <c r="AU61" i="13" s="1"/>
  <c r="AU62" i="8"/>
  <c r="AT61" i="13" s="1"/>
  <c r="AT62" i="8"/>
  <c r="AS61" i="13" s="1"/>
  <c r="AS62" i="8"/>
  <c r="AR61" i="13" s="1"/>
  <c r="AR62" i="8"/>
  <c r="AQ61" i="13" s="1"/>
  <c r="AQ62" i="8"/>
  <c r="AP61" i="13" s="1"/>
  <c r="AP62" i="8"/>
  <c r="AO61" i="13" s="1"/>
  <c r="AO62" i="8"/>
  <c r="AN61" i="13" s="1"/>
  <c r="AN62" i="8"/>
  <c r="AM61" i="13" s="1"/>
  <c r="AM62" i="8"/>
  <c r="AL61" i="13" s="1"/>
  <c r="AL62" i="8"/>
  <c r="AK61" i="13" s="1"/>
  <c r="AK62" i="8"/>
  <c r="AJ61" i="13" s="1"/>
  <c r="AJ62" i="8"/>
  <c r="AI61" i="13" s="1"/>
  <c r="AI62" i="8"/>
  <c r="AH61" i="13" s="1"/>
  <c r="AH62" i="8"/>
  <c r="AG61" i="13" s="1"/>
  <c r="AG62" i="8"/>
  <c r="AF61" i="13" s="1"/>
  <c r="AF62" i="8"/>
  <c r="AE61" i="13" s="1"/>
  <c r="AE62" i="8"/>
  <c r="AD61" i="13" s="1"/>
  <c r="AD62" i="8"/>
  <c r="AC61" i="13" s="1"/>
  <c r="AC62" i="8"/>
  <c r="AB61" i="13" s="1"/>
  <c r="AB62" i="8"/>
  <c r="AA61" i="13" s="1"/>
  <c r="AA62" i="8"/>
  <c r="Z61" i="13" s="1"/>
  <c r="Z62" i="8"/>
  <c r="Y61" i="13" s="1"/>
  <c r="Y62" i="8"/>
  <c r="X61" i="13" s="1"/>
  <c r="X62" i="8"/>
  <c r="W61" i="13" s="1"/>
  <c r="W62" i="8"/>
  <c r="V61" i="13" s="1"/>
  <c r="V62" i="8"/>
  <c r="U61" i="13" s="1"/>
  <c r="U62" i="8"/>
  <c r="T61" i="13" s="1"/>
  <c r="T62" i="8"/>
  <c r="S61" i="13" s="1"/>
  <c r="S62" i="8"/>
  <c r="R61" i="13" s="1"/>
  <c r="R62" i="8"/>
  <c r="Q61" i="13" s="1"/>
  <c r="Q62" i="8"/>
  <c r="P61" i="13" s="1"/>
  <c r="P62" i="8"/>
  <c r="O61" i="13" s="1"/>
  <c r="O62" i="8"/>
  <c r="N61" i="13" s="1"/>
  <c r="N62" i="8"/>
  <c r="M61" i="13" s="1"/>
  <c r="M62" i="8"/>
  <c r="L61" i="13" s="1"/>
  <c r="L62" i="8"/>
  <c r="K61" i="13" s="1"/>
  <c r="K62" i="8"/>
  <c r="J61" i="13" s="1"/>
  <c r="J62" i="8"/>
  <c r="I61" i="13" s="1"/>
  <c r="I62" i="8"/>
  <c r="H61" i="13" s="1"/>
  <c r="H62" i="8"/>
  <c r="G61" i="13" s="1"/>
  <c r="G62" i="8"/>
  <c r="F61" i="13" s="1"/>
  <c r="F62" i="8"/>
  <c r="E61" i="13" s="1"/>
  <c r="E62" i="8"/>
  <c r="D61" i="13" s="1"/>
  <c r="D62" i="8"/>
  <c r="C61" i="13" s="1"/>
  <c r="C62" i="8"/>
  <c r="B61" i="13" s="1"/>
  <c r="CE61" i="8"/>
  <c r="CD60" i="13" s="1"/>
  <c r="CD61" i="8"/>
  <c r="CC60" i="13" s="1"/>
  <c r="CB61" i="8"/>
  <c r="CA60" i="13" s="1"/>
  <c r="CA61" i="8"/>
  <c r="BZ60" i="13" s="1"/>
  <c r="BZ61" i="8"/>
  <c r="BY60" i="13" s="1"/>
  <c r="BY61" i="8"/>
  <c r="BX60" i="13" s="1"/>
  <c r="BX61" i="8"/>
  <c r="BW60" i="13" s="1"/>
  <c r="BW61" i="8"/>
  <c r="BV60" i="13" s="1"/>
  <c r="BV61" i="8"/>
  <c r="BU60" i="13" s="1"/>
  <c r="BU61" i="8"/>
  <c r="BT60" i="13" s="1"/>
  <c r="BT61" i="8"/>
  <c r="BS60" i="13" s="1"/>
  <c r="BS61" i="8"/>
  <c r="BR60" i="13" s="1"/>
  <c r="BR61" i="8"/>
  <c r="BQ60" i="13" s="1"/>
  <c r="BQ61" i="8"/>
  <c r="BP60" i="13" s="1"/>
  <c r="BP61" i="8"/>
  <c r="BO60" i="13" s="1"/>
  <c r="BO61" i="8"/>
  <c r="BN60" i="13" s="1"/>
  <c r="BN61" i="8"/>
  <c r="BM60" i="13" s="1"/>
  <c r="BM61" i="8"/>
  <c r="BL60" i="13" s="1"/>
  <c r="BL61" i="8"/>
  <c r="BK60" i="13" s="1"/>
  <c r="BK61" i="8"/>
  <c r="BJ60" i="13" s="1"/>
  <c r="BJ61" i="8"/>
  <c r="BI60" i="13" s="1"/>
  <c r="BI61" i="8"/>
  <c r="BH60" i="13" s="1"/>
  <c r="BH61" i="8"/>
  <c r="BG60" i="13" s="1"/>
  <c r="BG61" i="8"/>
  <c r="BF60" i="13" s="1"/>
  <c r="BF61" i="8"/>
  <c r="BE60" i="13" s="1"/>
  <c r="BE61" i="8"/>
  <c r="BD60" i="13" s="1"/>
  <c r="BD61" i="8"/>
  <c r="BC60" i="13" s="1"/>
  <c r="BC61" i="8"/>
  <c r="BB60" i="13" s="1"/>
  <c r="BB61" i="8"/>
  <c r="BA60" i="13" s="1"/>
  <c r="BA61" i="8"/>
  <c r="AZ60" i="13" s="1"/>
  <c r="AZ61" i="8"/>
  <c r="AY60" i="13" s="1"/>
  <c r="AY61" i="8"/>
  <c r="AX60" i="13" s="1"/>
  <c r="AX61" i="8"/>
  <c r="AW60" i="13" s="1"/>
  <c r="AW61" i="8"/>
  <c r="AV60" i="13" s="1"/>
  <c r="AV61" i="8"/>
  <c r="AU60" i="13" s="1"/>
  <c r="AU61" i="8"/>
  <c r="AT60" i="13" s="1"/>
  <c r="AT61" i="8"/>
  <c r="AS60" i="13" s="1"/>
  <c r="AS61" i="8"/>
  <c r="AR60" i="13" s="1"/>
  <c r="AR61" i="8"/>
  <c r="AQ60" i="13" s="1"/>
  <c r="AQ61" i="8"/>
  <c r="AP60" i="13" s="1"/>
  <c r="AP61" i="8"/>
  <c r="AO60" i="13" s="1"/>
  <c r="AO61" i="8"/>
  <c r="AN60" i="13" s="1"/>
  <c r="AN61" i="8"/>
  <c r="AM60" i="13" s="1"/>
  <c r="AM61" i="8"/>
  <c r="AL60" i="13" s="1"/>
  <c r="AL61" i="8"/>
  <c r="AK60" i="13" s="1"/>
  <c r="AK61" i="8"/>
  <c r="AJ60" i="13" s="1"/>
  <c r="AJ61" i="8"/>
  <c r="AI60" i="13" s="1"/>
  <c r="AI61" i="8"/>
  <c r="AH60" i="13" s="1"/>
  <c r="AH61" i="8"/>
  <c r="AG60" i="13" s="1"/>
  <c r="AG61" i="8"/>
  <c r="AF60" i="13" s="1"/>
  <c r="AF61" i="8"/>
  <c r="AE60" i="13" s="1"/>
  <c r="AE61" i="8"/>
  <c r="AD60" i="13" s="1"/>
  <c r="AD61" i="8"/>
  <c r="AC60" i="13" s="1"/>
  <c r="AC61" i="8"/>
  <c r="AB60" i="13" s="1"/>
  <c r="AB61" i="8"/>
  <c r="AA60" i="13" s="1"/>
  <c r="AA61" i="8"/>
  <c r="Z60" i="13" s="1"/>
  <c r="Z61" i="8"/>
  <c r="Y60" i="13" s="1"/>
  <c r="Y61" i="8"/>
  <c r="X60" i="13" s="1"/>
  <c r="X61" i="8"/>
  <c r="W60" i="13" s="1"/>
  <c r="W61" i="8"/>
  <c r="V60" i="13" s="1"/>
  <c r="V61" i="8"/>
  <c r="U60" i="13" s="1"/>
  <c r="U61" i="8"/>
  <c r="T60" i="13" s="1"/>
  <c r="T61" i="8"/>
  <c r="S60" i="13" s="1"/>
  <c r="S61" i="8"/>
  <c r="R60" i="13" s="1"/>
  <c r="R61" i="8"/>
  <c r="Q60" i="13" s="1"/>
  <c r="Q61" i="8"/>
  <c r="P60" i="13" s="1"/>
  <c r="P61" i="8"/>
  <c r="O60" i="13" s="1"/>
  <c r="O61" i="8"/>
  <c r="N60" i="13" s="1"/>
  <c r="N61" i="8"/>
  <c r="M60" i="13" s="1"/>
  <c r="M61" i="8"/>
  <c r="L60" i="13" s="1"/>
  <c r="L61" i="8"/>
  <c r="K60" i="13" s="1"/>
  <c r="K61" i="8"/>
  <c r="J60" i="13" s="1"/>
  <c r="J61" i="8"/>
  <c r="I60" i="13" s="1"/>
  <c r="I61" i="8"/>
  <c r="H60" i="13" s="1"/>
  <c r="H61" i="8"/>
  <c r="G60" i="13" s="1"/>
  <c r="G61" i="8"/>
  <c r="F60" i="13" s="1"/>
  <c r="F61" i="8"/>
  <c r="E60" i="13" s="1"/>
  <c r="E61" i="8"/>
  <c r="D60" i="13" s="1"/>
  <c r="D61" i="8"/>
  <c r="C60" i="13" s="1"/>
  <c r="C61" i="8"/>
  <c r="B60" i="13" s="1"/>
  <c r="CE60" i="8"/>
  <c r="CD59" i="13" s="1"/>
  <c r="CD60" i="8"/>
  <c r="CC59" i="13" s="1"/>
  <c r="CB60" i="8"/>
  <c r="CA59" i="13" s="1"/>
  <c r="CA60" i="8"/>
  <c r="BZ59" i="13" s="1"/>
  <c r="BZ60" i="8"/>
  <c r="BY59" i="13" s="1"/>
  <c r="BY60" i="8"/>
  <c r="BX59" i="13" s="1"/>
  <c r="BX60" i="8"/>
  <c r="BW59" i="13" s="1"/>
  <c r="BW60" i="8"/>
  <c r="BV59" i="13" s="1"/>
  <c r="BV60" i="8"/>
  <c r="BU59" i="13" s="1"/>
  <c r="BU60" i="8"/>
  <c r="BT59" i="13" s="1"/>
  <c r="BT60" i="8"/>
  <c r="BS59" i="13" s="1"/>
  <c r="BS60" i="8"/>
  <c r="BR59" i="13" s="1"/>
  <c r="BR60" i="8"/>
  <c r="BQ59" i="13" s="1"/>
  <c r="BQ60" i="8"/>
  <c r="BP59" i="13" s="1"/>
  <c r="BP60" i="8"/>
  <c r="BO59" i="13" s="1"/>
  <c r="BO60" i="8"/>
  <c r="BN59" i="13" s="1"/>
  <c r="BN60" i="8"/>
  <c r="BM59" i="13" s="1"/>
  <c r="BM60" i="8"/>
  <c r="BL59" i="13" s="1"/>
  <c r="BL60" i="8"/>
  <c r="BK59" i="13" s="1"/>
  <c r="BK60" i="8"/>
  <c r="BJ59" i="13" s="1"/>
  <c r="BJ60" i="8"/>
  <c r="BI59" i="13" s="1"/>
  <c r="BI60" i="8"/>
  <c r="BH59" i="13" s="1"/>
  <c r="BH60" i="8"/>
  <c r="BG59" i="13" s="1"/>
  <c r="BG60" i="8"/>
  <c r="BF59" i="13" s="1"/>
  <c r="BF60" i="8"/>
  <c r="BE59" i="13" s="1"/>
  <c r="BE60" i="8"/>
  <c r="BD59" i="13" s="1"/>
  <c r="BD60" i="8"/>
  <c r="BC59" i="13" s="1"/>
  <c r="BC60" i="8"/>
  <c r="BB59" i="13" s="1"/>
  <c r="BB60" i="8"/>
  <c r="BA59" i="13" s="1"/>
  <c r="BA60" i="8"/>
  <c r="AZ59" i="13" s="1"/>
  <c r="AZ60" i="8"/>
  <c r="AY59" i="13" s="1"/>
  <c r="AY60" i="8"/>
  <c r="AX59" i="13" s="1"/>
  <c r="AX60" i="8"/>
  <c r="AW59" i="13" s="1"/>
  <c r="AW60" i="8"/>
  <c r="AV59" i="13" s="1"/>
  <c r="AV60" i="8"/>
  <c r="AU59" i="13" s="1"/>
  <c r="AU60" i="8"/>
  <c r="AT59" i="13" s="1"/>
  <c r="AT60" i="8"/>
  <c r="AS59" i="13" s="1"/>
  <c r="AS60" i="8"/>
  <c r="AR59" i="13" s="1"/>
  <c r="AR60" i="8"/>
  <c r="AQ59" i="13" s="1"/>
  <c r="AQ60" i="8"/>
  <c r="AP59" i="13" s="1"/>
  <c r="AP60" i="8"/>
  <c r="AO59" i="13" s="1"/>
  <c r="AO60" i="8"/>
  <c r="AN59" i="13" s="1"/>
  <c r="AN60" i="8"/>
  <c r="AM59" i="13" s="1"/>
  <c r="AM60" i="8"/>
  <c r="AL59" i="13" s="1"/>
  <c r="AL60" i="8"/>
  <c r="AK59" i="13" s="1"/>
  <c r="AK60" i="8"/>
  <c r="AJ59" i="13" s="1"/>
  <c r="AJ60" i="8"/>
  <c r="AI59" i="13" s="1"/>
  <c r="AI60" i="8"/>
  <c r="AH59" i="13" s="1"/>
  <c r="AH60" i="8"/>
  <c r="AG59" i="13" s="1"/>
  <c r="AG60" i="8"/>
  <c r="AF59" i="13" s="1"/>
  <c r="AF60" i="8"/>
  <c r="AE59" i="13" s="1"/>
  <c r="AE60" i="8"/>
  <c r="AD59" i="13" s="1"/>
  <c r="AD60" i="8"/>
  <c r="AC59" i="13" s="1"/>
  <c r="AC60" i="8"/>
  <c r="AB59" i="13" s="1"/>
  <c r="AB60" i="8"/>
  <c r="AA59" i="13" s="1"/>
  <c r="AA60" i="8"/>
  <c r="Z59" i="13" s="1"/>
  <c r="Z60" i="8"/>
  <c r="Y59" i="13" s="1"/>
  <c r="Y60" i="8"/>
  <c r="X59" i="13" s="1"/>
  <c r="X60" i="8"/>
  <c r="W59" i="13" s="1"/>
  <c r="W60" i="8"/>
  <c r="V59" i="13" s="1"/>
  <c r="V60" i="8"/>
  <c r="U59" i="13" s="1"/>
  <c r="U60" i="8"/>
  <c r="T59" i="13" s="1"/>
  <c r="T60" i="8"/>
  <c r="S59" i="13" s="1"/>
  <c r="S60" i="8"/>
  <c r="R59" i="13" s="1"/>
  <c r="R60" i="8"/>
  <c r="Q59" i="13" s="1"/>
  <c r="Q60" i="8"/>
  <c r="P59" i="13" s="1"/>
  <c r="P60" i="8"/>
  <c r="O59" i="13" s="1"/>
  <c r="O60" i="8"/>
  <c r="N59" i="13" s="1"/>
  <c r="N60" i="8"/>
  <c r="M59" i="13" s="1"/>
  <c r="M60" i="8"/>
  <c r="L59" i="13" s="1"/>
  <c r="L60" i="8"/>
  <c r="K59" i="13" s="1"/>
  <c r="K60" i="8"/>
  <c r="J59" i="13" s="1"/>
  <c r="J60" i="8"/>
  <c r="I59" i="13" s="1"/>
  <c r="I60" i="8"/>
  <c r="H59" i="13" s="1"/>
  <c r="H60" i="8"/>
  <c r="G59" i="13" s="1"/>
  <c r="G60" i="8"/>
  <c r="F59" i="13" s="1"/>
  <c r="F60" i="8"/>
  <c r="E59" i="13" s="1"/>
  <c r="E60" i="8"/>
  <c r="D59" i="13" s="1"/>
  <c r="D60" i="8"/>
  <c r="C59" i="13" s="1"/>
  <c r="C60" i="8"/>
  <c r="B59" i="13" s="1"/>
  <c r="CE59" i="8"/>
  <c r="CD58" i="13" s="1"/>
  <c r="CD59" i="8"/>
  <c r="CC58" i="13" s="1"/>
  <c r="CB59" i="8"/>
  <c r="CA58" i="13" s="1"/>
  <c r="CA59" i="8"/>
  <c r="BZ58" i="13" s="1"/>
  <c r="BZ59" i="8"/>
  <c r="BY58" i="13" s="1"/>
  <c r="BY59" i="8"/>
  <c r="BX58" i="13" s="1"/>
  <c r="BX59" i="8"/>
  <c r="BW58" i="13" s="1"/>
  <c r="BW59" i="8"/>
  <c r="BV58" i="13" s="1"/>
  <c r="BV59" i="8"/>
  <c r="BU58" i="13" s="1"/>
  <c r="BU59" i="8"/>
  <c r="BT58" i="13" s="1"/>
  <c r="BT59" i="8"/>
  <c r="BS58" i="13" s="1"/>
  <c r="BS59" i="8"/>
  <c r="BR58" i="13" s="1"/>
  <c r="BR59" i="8"/>
  <c r="BQ58" i="13" s="1"/>
  <c r="BQ59" i="8"/>
  <c r="BP58" i="13" s="1"/>
  <c r="BP59" i="8"/>
  <c r="BO58" i="13" s="1"/>
  <c r="BO59" i="8"/>
  <c r="BN58" i="13" s="1"/>
  <c r="BN59" i="8"/>
  <c r="BM58" i="13" s="1"/>
  <c r="BM59" i="8"/>
  <c r="BL58" i="13" s="1"/>
  <c r="BL59" i="8"/>
  <c r="BK58" i="13" s="1"/>
  <c r="BK59" i="8"/>
  <c r="BJ58" i="13" s="1"/>
  <c r="BJ59" i="8"/>
  <c r="BI58" i="13" s="1"/>
  <c r="BI59" i="8"/>
  <c r="BH58" i="13" s="1"/>
  <c r="BH59" i="8"/>
  <c r="BG58" i="13" s="1"/>
  <c r="BG59" i="8"/>
  <c r="BF58" i="13" s="1"/>
  <c r="BF59" i="8"/>
  <c r="BE58" i="13" s="1"/>
  <c r="BE59" i="8"/>
  <c r="BD58" i="13" s="1"/>
  <c r="BD59" i="8"/>
  <c r="BC58" i="13" s="1"/>
  <c r="BC59" i="8"/>
  <c r="BB58" i="13" s="1"/>
  <c r="BB59" i="8"/>
  <c r="BA58" i="13" s="1"/>
  <c r="BA59" i="8"/>
  <c r="AZ58" i="13" s="1"/>
  <c r="AZ59" i="8"/>
  <c r="AY58" i="13" s="1"/>
  <c r="AY59" i="8"/>
  <c r="AX58" i="13" s="1"/>
  <c r="AX59" i="8"/>
  <c r="AW58" i="13" s="1"/>
  <c r="AW59" i="8"/>
  <c r="AV58" i="13" s="1"/>
  <c r="AV59" i="8"/>
  <c r="AU58" i="13" s="1"/>
  <c r="AU59" i="8"/>
  <c r="AT58" i="13" s="1"/>
  <c r="AT59" i="8"/>
  <c r="AS58" i="13" s="1"/>
  <c r="AS59" i="8"/>
  <c r="AR58" i="13" s="1"/>
  <c r="AR59" i="8"/>
  <c r="AQ58" i="13" s="1"/>
  <c r="AQ59" i="8"/>
  <c r="AP58" i="13" s="1"/>
  <c r="AP59" i="8"/>
  <c r="AO58" i="13" s="1"/>
  <c r="AO59" i="8"/>
  <c r="AN58" i="13" s="1"/>
  <c r="AN59" i="8"/>
  <c r="AM58" i="13" s="1"/>
  <c r="AM59" i="8"/>
  <c r="AL58" i="13" s="1"/>
  <c r="AL59" i="8"/>
  <c r="AK58" i="13" s="1"/>
  <c r="AK59" i="8"/>
  <c r="AJ58" i="13" s="1"/>
  <c r="AJ59" i="8"/>
  <c r="AI58" i="13" s="1"/>
  <c r="AI59" i="8"/>
  <c r="AH58" i="13" s="1"/>
  <c r="AH59" i="8"/>
  <c r="AG58" i="13" s="1"/>
  <c r="AG59" i="8"/>
  <c r="AF58" i="13" s="1"/>
  <c r="AF59" i="8"/>
  <c r="AE58" i="13" s="1"/>
  <c r="AE59" i="8"/>
  <c r="AD58" i="13" s="1"/>
  <c r="AD59" i="8"/>
  <c r="AC58" i="13" s="1"/>
  <c r="AC59" i="8"/>
  <c r="AB58" i="13" s="1"/>
  <c r="AB59" i="8"/>
  <c r="AA58" i="13" s="1"/>
  <c r="AA59" i="8"/>
  <c r="Z58" i="13" s="1"/>
  <c r="Z59" i="8"/>
  <c r="Y58" i="13" s="1"/>
  <c r="Y59" i="8"/>
  <c r="X58" i="13" s="1"/>
  <c r="X59" i="8"/>
  <c r="W58" i="13" s="1"/>
  <c r="W59" i="8"/>
  <c r="V58" i="13" s="1"/>
  <c r="V59" i="8"/>
  <c r="U58" i="13" s="1"/>
  <c r="U59" i="8"/>
  <c r="T58" i="13" s="1"/>
  <c r="T59" i="8"/>
  <c r="S58" i="13" s="1"/>
  <c r="S59" i="8"/>
  <c r="R58" i="13" s="1"/>
  <c r="R59" i="8"/>
  <c r="Q58" i="13" s="1"/>
  <c r="Q59" i="8"/>
  <c r="P58" i="13" s="1"/>
  <c r="P59" i="8"/>
  <c r="O58" i="13" s="1"/>
  <c r="O59" i="8"/>
  <c r="N58" i="13" s="1"/>
  <c r="N59" i="8"/>
  <c r="M58" i="13" s="1"/>
  <c r="M59" i="8"/>
  <c r="L58" i="13" s="1"/>
  <c r="L59" i="8"/>
  <c r="K58" i="13" s="1"/>
  <c r="K59" i="8"/>
  <c r="J58" i="13" s="1"/>
  <c r="J59" i="8"/>
  <c r="I58" i="13" s="1"/>
  <c r="I59" i="8"/>
  <c r="H58" i="13" s="1"/>
  <c r="H59" i="8"/>
  <c r="G58" i="13" s="1"/>
  <c r="G59" i="8"/>
  <c r="F58" i="13" s="1"/>
  <c r="F59" i="8"/>
  <c r="E58" i="13" s="1"/>
  <c r="E59" i="8"/>
  <c r="D58" i="13" s="1"/>
  <c r="D59" i="8"/>
  <c r="C58" i="13" s="1"/>
  <c r="C59" i="8"/>
  <c r="B58" i="13" s="1"/>
  <c r="CE58" i="8"/>
  <c r="CD57" i="13" s="1"/>
  <c r="CD58" i="8"/>
  <c r="CC57" i="13" s="1"/>
  <c r="CB58" i="8"/>
  <c r="CA57" i="13" s="1"/>
  <c r="CA58" i="8"/>
  <c r="BZ57" i="13" s="1"/>
  <c r="BZ58" i="8"/>
  <c r="BY57" i="13" s="1"/>
  <c r="BY58" i="8"/>
  <c r="BX57" i="13" s="1"/>
  <c r="BX58" i="8"/>
  <c r="BW57" i="13" s="1"/>
  <c r="BW58" i="8"/>
  <c r="BV57" i="13" s="1"/>
  <c r="BV58" i="8"/>
  <c r="BU57" i="13" s="1"/>
  <c r="BU58" i="8"/>
  <c r="BT57" i="13" s="1"/>
  <c r="BT58" i="8"/>
  <c r="BS57" i="13" s="1"/>
  <c r="BS58" i="8"/>
  <c r="BR57" i="13" s="1"/>
  <c r="BR58" i="8"/>
  <c r="BQ57" i="13" s="1"/>
  <c r="BQ58" i="8"/>
  <c r="BP57" i="13" s="1"/>
  <c r="BP58" i="8"/>
  <c r="BO57" i="13" s="1"/>
  <c r="BO58" i="8"/>
  <c r="BN57" i="13" s="1"/>
  <c r="BN58" i="8"/>
  <c r="BM57" i="13" s="1"/>
  <c r="BM58" i="8"/>
  <c r="BL57" i="13" s="1"/>
  <c r="BL58" i="8"/>
  <c r="BK57" i="13" s="1"/>
  <c r="BK58" i="8"/>
  <c r="BJ57" i="13" s="1"/>
  <c r="BJ58" i="8"/>
  <c r="BI57" i="13" s="1"/>
  <c r="BI58" i="8"/>
  <c r="BH57" i="13" s="1"/>
  <c r="BH58" i="8"/>
  <c r="BG57" i="13" s="1"/>
  <c r="BG58" i="8"/>
  <c r="BF57" i="13" s="1"/>
  <c r="BF58" i="8"/>
  <c r="BE57" i="13" s="1"/>
  <c r="BE58" i="8"/>
  <c r="BD57" i="13" s="1"/>
  <c r="BD58" i="8"/>
  <c r="BC57" i="13" s="1"/>
  <c r="BC58" i="8"/>
  <c r="BB57" i="13" s="1"/>
  <c r="BB58" i="8"/>
  <c r="BA57" i="13" s="1"/>
  <c r="BA58" i="8"/>
  <c r="AZ57" i="13" s="1"/>
  <c r="AZ58" i="8"/>
  <c r="AY57" i="13" s="1"/>
  <c r="AY58" i="8"/>
  <c r="AX57" i="13" s="1"/>
  <c r="AX58" i="8"/>
  <c r="AW57" i="13" s="1"/>
  <c r="AW58" i="8"/>
  <c r="AV57" i="13" s="1"/>
  <c r="AV58" i="8"/>
  <c r="AU57" i="13" s="1"/>
  <c r="AU58" i="8"/>
  <c r="AT57" i="13" s="1"/>
  <c r="AT58" i="8"/>
  <c r="AS57" i="13" s="1"/>
  <c r="AS58" i="8"/>
  <c r="AR57" i="13" s="1"/>
  <c r="AR58" i="8"/>
  <c r="AQ57" i="13" s="1"/>
  <c r="AQ58" i="8"/>
  <c r="AP57" i="13" s="1"/>
  <c r="AP58" i="8"/>
  <c r="AO57" i="13" s="1"/>
  <c r="AO58" i="8"/>
  <c r="AN57" i="13" s="1"/>
  <c r="AN58" i="8"/>
  <c r="AM57" i="13" s="1"/>
  <c r="AM58" i="8"/>
  <c r="AL57" i="13" s="1"/>
  <c r="AL58" i="8"/>
  <c r="AK57" i="13" s="1"/>
  <c r="AK58" i="8"/>
  <c r="AJ57" i="13" s="1"/>
  <c r="AJ58" i="8"/>
  <c r="AI57" i="13" s="1"/>
  <c r="AI58" i="8"/>
  <c r="AH57" i="13" s="1"/>
  <c r="AH58" i="8"/>
  <c r="AG57" i="13" s="1"/>
  <c r="AG58" i="8"/>
  <c r="AF57" i="13" s="1"/>
  <c r="AF58" i="8"/>
  <c r="AE57" i="13" s="1"/>
  <c r="AE58" i="8"/>
  <c r="AD57" i="13" s="1"/>
  <c r="AD58" i="8"/>
  <c r="AC57" i="13" s="1"/>
  <c r="AC58" i="8"/>
  <c r="AB57" i="13" s="1"/>
  <c r="AB58" i="8"/>
  <c r="AA57" i="13" s="1"/>
  <c r="AA58" i="8"/>
  <c r="Z57" i="13" s="1"/>
  <c r="Z58" i="8"/>
  <c r="Y57" i="13" s="1"/>
  <c r="Y58" i="8"/>
  <c r="X57" i="13" s="1"/>
  <c r="X58" i="8"/>
  <c r="W57" i="13" s="1"/>
  <c r="W58" i="8"/>
  <c r="V57" i="13" s="1"/>
  <c r="V58" i="8"/>
  <c r="U57" i="13" s="1"/>
  <c r="U58" i="8"/>
  <c r="T57" i="13" s="1"/>
  <c r="T58" i="8"/>
  <c r="S57" i="13" s="1"/>
  <c r="S58" i="8"/>
  <c r="R57" i="13" s="1"/>
  <c r="R58" i="8"/>
  <c r="Q57" i="13" s="1"/>
  <c r="Q58" i="8"/>
  <c r="P57" i="13" s="1"/>
  <c r="P58" i="8"/>
  <c r="O57" i="13" s="1"/>
  <c r="O58" i="8"/>
  <c r="N57" i="13" s="1"/>
  <c r="N58" i="8"/>
  <c r="M57" i="13" s="1"/>
  <c r="M58" i="8"/>
  <c r="L57" i="13" s="1"/>
  <c r="L58" i="8"/>
  <c r="K57" i="13" s="1"/>
  <c r="K58" i="8"/>
  <c r="J57" i="13" s="1"/>
  <c r="J58" i="8"/>
  <c r="I57" i="13" s="1"/>
  <c r="I58" i="8"/>
  <c r="H57" i="13" s="1"/>
  <c r="H58" i="8"/>
  <c r="G57" i="13" s="1"/>
  <c r="G58" i="8"/>
  <c r="F57" i="13" s="1"/>
  <c r="F58" i="8"/>
  <c r="E57" i="13" s="1"/>
  <c r="E58" i="8"/>
  <c r="D57" i="13" s="1"/>
  <c r="D58" i="8"/>
  <c r="C57" i="13" s="1"/>
  <c r="C58" i="8"/>
  <c r="B57" i="13" s="1"/>
  <c r="CE57" i="8"/>
  <c r="CD56" i="13" s="1"/>
  <c r="CD57" i="8"/>
  <c r="CC56" i="13" s="1"/>
  <c r="CB57" i="8"/>
  <c r="CA56" i="13" s="1"/>
  <c r="CA57" i="8"/>
  <c r="BZ56" i="13" s="1"/>
  <c r="BZ57" i="8"/>
  <c r="BY56" i="13" s="1"/>
  <c r="BY57" i="8"/>
  <c r="BX56" i="13" s="1"/>
  <c r="BX57" i="8"/>
  <c r="BW56" i="13" s="1"/>
  <c r="BW57" i="8"/>
  <c r="BV56" i="13" s="1"/>
  <c r="BV57" i="8"/>
  <c r="BU56" i="13" s="1"/>
  <c r="BU57" i="8"/>
  <c r="BT56" i="13" s="1"/>
  <c r="BT57" i="8"/>
  <c r="BS56" i="13" s="1"/>
  <c r="BS57" i="8"/>
  <c r="BR56" i="13" s="1"/>
  <c r="BR57" i="8"/>
  <c r="BQ56" i="13" s="1"/>
  <c r="BQ57" i="8"/>
  <c r="BP56" i="13" s="1"/>
  <c r="BP57" i="8"/>
  <c r="BO56" i="13" s="1"/>
  <c r="BO57" i="8"/>
  <c r="BN56" i="13" s="1"/>
  <c r="BN57" i="8"/>
  <c r="BM56" i="13" s="1"/>
  <c r="BM57" i="8"/>
  <c r="BL56" i="13" s="1"/>
  <c r="BL57" i="8"/>
  <c r="BK56" i="13" s="1"/>
  <c r="BK57" i="8"/>
  <c r="BJ56" i="13" s="1"/>
  <c r="BJ57" i="8"/>
  <c r="BI56" i="13" s="1"/>
  <c r="BI57" i="8"/>
  <c r="BH56" i="13" s="1"/>
  <c r="BH57" i="8"/>
  <c r="BG56" i="13" s="1"/>
  <c r="BG57" i="8"/>
  <c r="BF56" i="13" s="1"/>
  <c r="BF57" i="8"/>
  <c r="BE56" i="13" s="1"/>
  <c r="BE57" i="8"/>
  <c r="BD56" i="13" s="1"/>
  <c r="BD57" i="8"/>
  <c r="BC56" i="13" s="1"/>
  <c r="BC57" i="8"/>
  <c r="BB56" i="13" s="1"/>
  <c r="BB57" i="8"/>
  <c r="BA56" i="13" s="1"/>
  <c r="BA57" i="8"/>
  <c r="AZ56" i="13" s="1"/>
  <c r="AZ57" i="8"/>
  <c r="AY56" i="13" s="1"/>
  <c r="AY57" i="8"/>
  <c r="AX56" i="13" s="1"/>
  <c r="AX57" i="8"/>
  <c r="AW56" i="13" s="1"/>
  <c r="AW57" i="8"/>
  <c r="AV56" i="13" s="1"/>
  <c r="AV57" i="8"/>
  <c r="AU56" i="13" s="1"/>
  <c r="AU57" i="8"/>
  <c r="AT56" i="13" s="1"/>
  <c r="AT57" i="8"/>
  <c r="AS56" i="13" s="1"/>
  <c r="AS57" i="8"/>
  <c r="AR56" i="13" s="1"/>
  <c r="AR57" i="8"/>
  <c r="AQ56" i="13" s="1"/>
  <c r="AQ57" i="8"/>
  <c r="AP56" i="13" s="1"/>
  <c r="AP57" i="8"/>
  <c r="AO56" i="13" s="1"/>
  <c r="AO57" i="8"/>
  <c r="AN56" i="13" s="1"/>
  <c r="AN57" i="8"/>
  <c r="AM56" i="13" s="1"/>
  <c r="AM57" i="8"/>
  <c r="AL56" i="13" s="1"/>
  <c r="AL57" i="8"/>
  <c r="AK56" i="13" s="1"/>
  <c r="AK57" i="8"/>
  <c r="AJ56" i="13" s="1"/>
  <c r="AJ57" i="8"/>
  <c r="AI56" i="13" s="1"/>
  <c r="AI57" i="8"/>
  <c r="AH56" i="13" s="1"/>
  <c r="AH57" i="8"/>
  <c r="AG56" i="13" s="1"/>
  <c r="AG57" i="8"/>
  <c r="AF56" i="13" s="1"/>
  <c r="AF57" i="8"/>
  <c r="AE56" i="13" s="1"/>
  <c r="AE57" i="8"/>
  <c r="AD56" i="13" s="1"/>
  <c r="AD57" i="8"/>
  <c r="AC56" i="13" s="1"/>
  <c r="AC57" i="8"/>
  <c r="AB56" i="13" s="1"/>
  <c r="AB57" i="8"/>
  <c r="AA56" i="13" s="1"/>
  <c r="AA57" i="8"/>
  <c r="Z56" i="13" s="1"/>
  <c r="Z57" i="8"/>
  <c r="Y56" i="13" s="1"/>
  <c r="Y57" i="8"/>
  <c r="X56" i="13" s="1"/>
  <c r="X57" i="8"/>
  <c r="W56" i="13" s="1"/>
  <c r="W57" i="8"/>
  <c r="V56" i="13" s="1"/>
  <c r="V57" i="8"/>
  <c r="U56" i="13" s="1"/>
  <c r="U57" i="8"/>
  <c r="T56" i="13" s="1"/>
  <c r="T57" i="8"/>
  <c r="S56" i="13" s="1"/>
  <c r="S57" i="8"/>
  <c r="R56" i="13" s="1"/>
  <c r="R57" i="8"/>
  <c r="Q56" i="13" s="1"/>
  <c r="Q57" i="8"/>
  <c r="P56" i="13" s="1"/>
  <c r="P57" i="8"/>
  <c r="O56" i="13" s="1"/>
  <c r="O57" i="8"/>
  <c r="N56" i="13" s="1"/>
  <c r="N57" i="8"/>
  <c r="M56" i="13" s="1"/>
  <c r="M57" i="8"/>
  <c r="L56" i="13" s="1"/>
  <c r="L57" i="8"/>
  <c r="K56" i="13" s="1"/>
  <c r="K57" i="8"/>
  <c r="J56" i="13" s="1"/>
  <c r="J57" i="8"/>
  <c r="I56" i="13" s="1"/>
  <c r="I57" i="8"/>
  <c r="H56" i="13" s="1"/>
  <c r="H57" i="8"/>
  <c r="G56" i="13" s="1"/>
  <c r="G57" i="8"/>
  <c r="F56" i="13" s="1"/>
  <c r="F57" i="8"/>
  <c r="E56" i="13" s="1"/>
  <c r="E57" i="8"/>
  <c r="D56" i="13" s="1"/>
  <c r="D57" i="8"/>
  <c r="C56" i="13" s="1"/>
  <c r="C57" i="8"/>
  <c r="B56" i="13" s="1"/>
  <c r="CE56" i="8"/>
  <c r="CD55" i="13" s="1"/>
  <c r="CD56" i="8"/>
  <c r="CC55" i="13" s="1"/>
  <c r="CB56" i="8"/>
  <c r="CA55" i="13" s="1"/>
  <c r="CA56" i="8"/>
  <c r="BZ55" i="13" s="1"/>
  <c r="BZ56" i="8"/>
  <c r="BY55" i="13" s="1"/>
  <c r="BY56" i="8"/>
  <c r="BX55" i="13" s="1"/>
  <c r="BX56" i="8"/>
  <c r="BW55" i="13" s="1"/>
  <c r="BW56" i="8"/>
  <c r="BV55" i="13" s="1"/>
  <c r="BV56" i="8"/>
  <c r="BU55" i="13" s="1"/>
  <c r="BU56" i="8"/>
  <c r="BT55" i="13" s="1"/>
  <c r="BT56" i="8"/>
  <c r="BS55" i="13" s="1"/>
  <c r="BS56" i="8"/>
  <c r="BR55" i="13" s="1"/>
  <c r="BR56" i="8"/>
  <c r="BQ55" i="13" s="1"/>
  <c r="BQ56" i="8"/>
  <c r="BP55" i="13" s="1"/>
  <c r="BP56" i="8"/>
  <c r="BO55" i="13" s="1"/>
  <c r="BO56" i="8"/>
  <c r="BN55" i="13" s="1"/>
  <c r="BN56" i="8"/>
  <c r="BM55" i="13" s="1"/>
  <c r="BM56" i="8"/>
  <c r="BL55" i="13" s="1"/>
  <c r="BL56" i="8"/>
  <c r="BK55" i="13" s="1"/>
  <c r="BK56" i="8"/>
  <c r="BJ55" i="13" s="1"/>
  <c r="BJ56" i="8"/>
  <c r="BI55" i="13" s="1"/>
  <c r="BI56" i="8"/>
  <c r="BH55" i="13" s="1"/>
  <c r="BH56" i="8"/>
  <c r="BG55" i="13" s="1"/>
  <c r="BG56" i="8"/>
  <c r="BF55" i="13" s="1"/>
  <c r="BF56" i="8"/>
  <c r="BE55" i="13" s="1"/>
  <c r="BE56" i="8"/>
  <c r="BD55" i="13" s="1"/>
  <c r="BD56" i="8"/>
  <c r="BC55" i="13" s="1"/>
  <c r="BC56" i="8"/>
  <c r="BB55" i="13" s="1"/>
  <c r="BB56" i="8"/>
  <c r="BA55" i="13" s="1"/>
  <c r="BA56" i="8"/>
  <c r="AZ55" i="13" s="1"/>
  <c r="AZ56" i="8"/>
  <c r="AY55" i="13" s="1"/>
  <c r="AY56" i="8"/>
  <c r="AX55" i="13" s="1"/>
  <c r="AX56" i="8"/>
  <c r="AW55" i="13" s="1"/>
  <c r="AW56" i="8"/>
  <c r="AV55" i="13" s="1"/>
  <c r="AV56" i="8"/>
  <c r="AU55" i="13" s="1"/>
  <c r="AU56" i="8"/>
  <c r="AT55" i="13" s="1"/>
  <c r="AT56" i="8"/>
  <c r="AS55" i="13" s="1"/>
  <c r="AS56" i="8"/>
  <c r="AR55" i="13" s="1"/>
  <c r="AR56" i="8"/>
  <c r="AQ55" i="13" s="1"/>
  <c r="AQ56" i="8"/>
  <c r="AP55" i="13" s="1"/>
  <c r="AP56" i="8"/>
  <c r="AO55" i="13" s="1"/>
  <c r="AO56" i="8"/>
  <c r="AN55" i="13" s="1"/>
  <c r="AN56" i="8"/>
  <c r="AM55" i="13" s="1"/>
  <c r="AM56" i="8"/>
  <c r="AL55" i="13" s="1"/>
  <c r="AL56" i="8"/>
  <c r="AK55" i="13" s="1"/>
  <c r="AK56" i="8"/>
  <c r="AJ55" i="13" s="1"/>
  <c r="AJ56" i="8"/>
  <c r="AI55" i="13" s="1"/>
  <c r="AI56" i="8"/>
  <c r="AH55" i="13" s="1"/>
  <c r="AH56" i="8"/>
  <c r="AG55" i="13" s="1"/>
  <c r="AG56" i="8"/>
  <c r="AF55" i="13" s="1"/>
  <c r="AF56" i="8"/>
  <c r="AE55" i="13" s="1"/>
  <c r="AE56" i="8"/>
  <c r="AD55" i="13" s="1"/>
  <c r="AD56" i="8"/>
  <c r="AC55" i="13" s="1"/>
  <c r="AC56" i="8"/>
  <c r="AB55" i="13" s="1"/>
  <c r="AB56" i="8"/>
  <c r="AA55" i="13" s="1"/>
  <c r="AA56" i="8"/>
  <c r="Z55" i="13" s="1"/>
  <c r="Z56" i="8"/>
  <c r="Y55" i="13" s="1"/>
  <c r="Y56" i="8"/>
  <c r="X55" i="13" s="1"/>
  <c r="X56" i="8"/>
  <c r="W55" i="13" s="1"/>
  <c r="W56" i="8"/>
  <c r="V55" i="13" s="1"/>
  <c r="V56" i="8"/>
  <c r="U55" i="13" s="1"/>
  <c r="U56" i="8"/>
  <c r="T55" i="13" s="1"/>
  <c r="T56" i="8"/>
  <c r="S55" i="13" s="1"/>
  <c r="S56" i="8"/>
  <c r="R55" i="13" s="1"/>
  <c r="R56" i="8"/>
  <c r="Q55" i="13" s="1"/>
  <c r="Q56" i="8"/>
  <c r="P55" i="13" s="1"/>
  <c r="P56" i="8"/>
  <c r="O55" i="13" s="1"/>
  <c r="O56" i="8"/>
  <c r="N55" i="13" s="1"/>
  <c r="N56" i="8"/>
  <c r="M55" i="13" s="1"/>
  <c r="M56" i="8"/>
  <c r="L55" i="13" s="1"/>
  <c r="L56" i="8"/>
  <c r="K55" i="13" s="1"/>
  <c r="K56" i="8"/>
  <c r="J55" i="13" s="1"/>
  <c r="J56" i="8"/>
  <c r="I55" i="13" s="1"/>
  <c r="I56" i="8"/>
  <c r="H55" i="13" s="1"/>
  <c r="H56" i="8"/>
  <c r="G55" i="13" s="1"/>
  <c r="G56" i="8"/>
  <c r="F55" i="13" s="1"/>
  <c r="F56" i="8"/>
  <c r="E55" i="13" s="1"/>
  <c r="E56" i="8"/>
  <c r="D55" i="13" s="1"/>
  <c r="D56" i="8"/>
  <c r="C55" i="13" s="1"/>
  <c r="C56" i="8"/>
  <c r="B55" i="13" s="1"/>
  <c r="CE55" i="8"/>
  <c r="CD54" i="13" s="1"/>
  <c r="CD55" i="8"/>
  <c r="CC54" i="13" s="1"/>
  <c r="CB55" i="8"/>
  <c r="CA54" i="13" s="1"/>
  <c r="CA55" i="8"/>
  <c r="BZ54" i="13" s="1"/>
  <c r="BZ55" i="8"/>
  <c r="BY54" i="13" s="1"/>
  <c r="BY55" i="8"/>
  <c r="BX54" i="13" s="1"/>
  <c r="BX55" i="8"/>
  <c r="BW54" i="13" s="1"/>
  <c r="BW55" i="8"/>
  <c r="BV54" i="13" s="1"/>
  <c r="BV55" i="8"/>
  <c r="BU54" i="13" s="1"/>
  <c r="BU55" i="8"/>
  <c r="BT54" i="13" s="1"/>
  <c r="BT55" i="8"/>
  <c r="BS54" i="13" s="1"/>
  <c r="BS55" i="8"/>
  <c r="BR54" i="13" s="1"/>
  <c r="BR55" i="8"/>
  <c r="BQ54" i="13" s="1"/>
  <c r="BQ55" i="8"/>
  <c r="BP54" i="13" s="1"/>
  <c r="BP55" i="8"/>
  <c r="BO54" i="13" s="1"/>
  <c r="BO55" i="8"/>
  <c r="BN54" i="13" s="1"/>
  <c r="BN55" i="8"/>
  <c r="BM54" i="13" s="1"/>
  <c r="BM55" i="8"/>
  <c r="BL54" i="13" s="1"/>
  <c r="BL55" i="8"/>
  <c r="BK54" i="13" s="1"/>
  <c r="BK55" i="8"/>
  <c r="BJ54" i="13" s="1"/>
  <c r="BJ55" i="8"/>
  <c r="BI54" i="13" s="1"/>
  <c r="BI55" i="8"/>
  <c r="BH54" i="13" s="1"/>
  <c r="BH55" i="8"/>
  <c r="BG54" i="13" s="1"/>
  <c r="BG55" i="8"/>
  <c r="BF54" i="13" s="1"/>
  <c r="BF55" i="8"/>
  <c r="BE54" i="13" s="1"/>
  <c r="BE55" i="8"/>
  <c r="BD54" i="13" s="1"/>
  <c r="BD55" i="8"/>
  <c r="BC54" i="13" s="1"/>
  <c r="BC55" i="8"/>
  <c r="BB54" i="13" s="1"/>
  <c r="BB55" i="8"/>
  <c r="BA54" i="13" s="1"/>
  <c r="BA55" i="8"/>
  <c r="AZ54" i="13" s="1"/>
  <c r="AZ55" i="8"/>
  <c r="AY54" i="13" s="1"/>
  <c r="AY55" i="8"/>
  <c r="AX54" i="13" s="1"/>
  <c r="AX55" i="8"/>
  <c r="AW54" i="13" s="1"/>
  <c r="AW55" i="8"/>
  <c r="AV54" i="13" s="1"/>
  <c r="AV55" i="8"/>
  <c r="AU54" i="13" s="1"/>
  <c r="AU55" i="8"/>
  <c r="AT54" i="13" s="1"/>
  <c r="AT55" i="8"/>
  <c r="AS54" i="13" s="1"/>
  <c r="AS55" i="8"/>
  <c r="AR54" i="13" s="1"/>
  <c r="AR55" i="8"/>
  <c r="AQ54" i="13" s="1"/>
  <c r="AQ55" i="8"/>
  <c r="AP54" i="13" s="1"/>
  <c r="AP55" i="8"/>
  <c r="AO54" i="13" s="1"/>
  <c r="AO55" i="8"/>
  <c r="AN54" i="13" s="1"/>
  <c r="AN55" i="8"/>
  <c r="AM54" i="13" s="1"/>
  <c r="AM55" i="8"/>
  <c r="AL54" i="13" s="1"/>
  <c r="AL55" i="8"/>
  <c r="AK54" i="13" s="1"/>
  <c r="AK55" i="8"/>
  <c r="AJ54" i="13" s="1"/>
  <c r="AJ55" i="8"/>
  <c r="AI54" i="13" s="1"/>
  <c r="AI55" i="8"/>
  <c r="AH54" i="13" s="1"/>
  <c r="AH55" i="8"/>
  <c r="AG54" i="13" s="1"/>
  <c r="AG55" i="8"/>
  <c r="AF54" i="13" s="1"/>
  <c r="AF55" i="8"/>
  <c r="AE54" i="13" s="1"/>
  <c r="AE55" i="8"/>
  <c r="AD54" i="13" s="1"/>
  <c r="AD55" i="8"/>
  <c r="AC54" i="13" s="1"/>
  <c r="AC55" i="8"/>
  <c r="AB54" i="13" s="1"/>
  <c r="AB55" i="8"/>
  <c r="AA54" i="13" s="1"/>
  <c r="AA55" i="8"/>
  <c r="Z54" i="13" s="1"/>
  <c r="Z55" i="8"/>
  <c r="Y54" i="13" s="1"/>
  <c r="Y55" i="8"/>
  <c r="X54" i="13" s="1"/>
  <c r="X55" i="8"/>
  <c r="W54" i="13" s="1"/>
  <c r="W55" i="8"/>
  <c r="V54" i="13" s="1"/>
  <c r="V55" i="8"/>
  <c r="U54" i="13" s="1"/>
  <c r="U55" i="8"/>
  <c r="T54" i="13" s="1"/>
  <c r="T55" i="8"/>
  <c r="S54" i="13" s="1"/>
  <c r="S55" i="8"/>
  <c r="R54" i="13" s="1"/>
  <c r="R55" i="8"/>
  <c r="Q54" i="13" s="1"/>
  <c r="Q55" i="8"/>
  <c r="P54" i="13" s="1"/>
  <c r="P55" i="8"/>
  <c r="O54" i="13" s="1"/>
  <c r="O55" i="8"/>
  <c r="N54" i="13" s="1"/>
  <c r="N55" i="8"/>
  <c r="M54" i="13" s="1"/>
  <c r="M55" i="8"/>
  <c r="L54" i="13" s="1"/>
  <c r="L55" i="8"/>
  <c r="K54" i="13" s="1"/>
  <c r="K55" i="8"/>
  <c r="J54" i="13" s="1"/>
  <c r="J55" i="8"/>
  <c r="I54" i="13" s="1"/>
  <c r="I55" i="8"/>
  <c r="H54" i="13" s="1"/>
  <c r="H55" i="8"/>
  <c r="G54" i="13" s="1"/>
  <c r="G55" i="8"/>
  <c r="F54" i="13" s="1"/>
  <c r="F55" i="8"/>
  <c r="E54" i="13" s="1"/>
  <c r="E55" i="8"/>
  <c r="D54" i="13" s="1"/>
  <c r="D55" i="8"/>
  <c r="C54" i="13" s="1"/>
  <c r="C55" i="8"/>
  <c r="B54" i="13" s="1"/>
  <c r="CE54" i="8"/>
  <c r="CD53" i="13" s="1"/>
  <c r="CD54" i="8"/>
  <c r="CC53" i="13" s="1"/>
  <c r="CB54" i="8"/>
  <c r="CA53" i="13" s="1"/>
  <c r="CA54" i="8"/>
  <c r="BZ53" i="13" s="1"/>
  <c r="BZ54" i="8"/>
  <c r="BY53" i="13" s="1"/>
  <c r="BY54" i="8"/>
  <c r="BX53" i="13" s="1"/>
  <c r="BX54" i="8"/>
  <c r="BW53" i="13" s="1"/>
  <c r="BW54" i="8"/>
  <c r="BV53" i="13" s="1"/>
  <c r="BV54" i="8"/>
  <c r="BU53" i="13" s="1"/>
  <c r="BU54" i="8"/>
  <c r="BT53" i="13" s="1"/>
  <c r="BT54" i="8"/>
  <c r="BS53" i="13" s="1"/>
  <c r="BS54" i="8"/>
  <c r="BR53" i="13" s="1"/>
  <c r="BR54" i="8"/>
  <c r="BQ53" i="13" s="1"/>
  <c r="BQ54" i="8"/>
  <c r="BP53" i="13" s="1"/>
  <c r="BP54" i="8"/>
  <c r="BO53" i="13" s="1"/>
  <c r="BO54" i="8"/>
  <c r="BN53" i="13" s="1"/>
  <c r="BN54" i="8"/>
  <c r="BM53" i="13" s="1"/>
  <c r="BM54" i="8"/>
  <c r="BL53" i="13" s="1"/>
  <c r="BL54" i="8"/>
  <c r="BK53" i="13" s="1"/>
  <c r="BK54" i="8"/>
  <c r="BJ53" i="13" s="1"/>
  <c r="BJ54" i="8"/>
  <c r="BI53" i="13" s="1"/>
  <c r="BI54" i="8"/>
  <c r="BH53" i="13" s="1"/>
  <c r="BH54" i="8"/>
  <c r="BG53" i="13" s="1"/>
  <c r="BG54" i="8"/>
  <c r="BF53" i="13" s="1"/>
  <c r="BF54" i="8"/>
  <c r="BE53" i="13" s="1"/>
  <c r="BE54" i="8"/>
  <c r="BD53" i="13" s="1"/>
  <c r="BD54" i="8"/>
  <c r="BC53" i="13" s="1"/>
  <c r="BC54" i="8"/>
  <c r="BB53" i="13" s="1"/>
  <c r="BB54" i="8"/>
  <c r="BA53" i="13" s="1"/>
  <c r="BA54" i="8"/>
  <c r="AZ53" i="13" s="1"/>
  <c r="AZ54" i="8"/>
  <c r="AY53" i="13" s="1"/>
  <c r="AY54" i="8"/>
  <c r="AX53" i="13" s="1"/>
  <c r="AX54" i="8"/>
  <c r="AW53" i="13" s="1"/>
  <c r="AW54" i="8"/>
  <c r="AV53" i="13" s="1"/>
  <c r="AV54" i="8"/>
  <c r="AU53" i="13" s="1"/>
  <c r="AU54" i="8"/>
  <c r="AT53" i="13" s="1"/>
  <c r="AT54" i="8"/>
  <c r="AS53" i="13" s="1"/>
  <c r="AS54" i="8"/>
  <c r="AR53" i="13" s="1"/>
  <c r="AR54" i="8"/>
  <c r="AQ53" i="13" s="1"/>
  <c r="AQ54" i="8"/>
  <c r="AP53" i="13" s="1"/>
  <c r="AP54" i="8"/>
  <c r="AO53" i="13" s="1"/>
  <c r="AO54" i="8"/>
  <c r="AN53" i="13" s="1"/>
  <c r="AN54" i="8"/>
  <c r="AM53" i="13" s="1"/>
  <c r="AM54" i="8"/>
  <c r="AL53" i="13" s="1"/>
  <c r="AL54" i="8"/>
  <c r="AK53" i="13" s="1"/>
  <c r="AK54" i="8"/>
  <c r="AJ53" i="13" s="1"/>
  <c r="AJ54" i="8"/>
  <c r="AI53" i="13" s="1"/>
  <c r="AI54" i="8"/>
  <c r="AH53" i="13" s="1"/>
  <c r="AH54" i="8"/>
  <c r="AG53" i="13" s="1"/>
  <c r="AG54" i="8"/>
  <c r="AF53" i="13" s="1"/>
  <c r="AF54" i="8"/>
  <c r="AE53" i="13" s="1"/>
  <c r="AE54" i="8"/>
  <c r="AD53" i="13" s="1"/>
  <c r="AD54" i="8"/>
  <c r="AC53" i="13" s="1"/>
  <c r="AC54" i="8"/>
  <c r="AB53" i="13" s="1"/>
  <c r="AB54" i="8"/>
  <c r="AA53" i="13" s="1"/>
  <c r="AA54" i="8"/>
  <c r="Z53" i="13" s="1"/>
  <c r="Z54" i="8"/>
  <c r="Y53" i="13" s="1"/>
  <c r="Y54" i="8"/>
  <c r="X53" i="13" s="1"/>
  <c r="X54" i="8"/>
  <c r="W53" i="13" s="1"/>
  <c r="W54" i="8"/>
  <c r="V53" i="13" s="1"/>
  <c r="V54" i="8"/>
  <c r="U53" i="13" s="1"/>
  <c r="U54" i="8"/>
  <c r="T53" i="13" s="1"/>
  <c r="T54" i="8"/>
  <c r="S53" i="13" s="1"/>
  <c r="S54" i="8"/>
  <c r="R53" i="13" s="1"/>
  <c r="R54" i="8"/>
  <c r="Q53" i="13" s="1"/>
  <c r="Q54" i="8"/>
  <c r="P53" i="13" s="1"/>
  <c r="P54" i="8"/>
  <c r="O53" i="13" s="1"/>
  <c r="O54" i="8"/>
  <c r="N53" i="13" s="1"/>
  <c r="N54" i="8"/>
  <c r="M53" i="13" s="1"/>
  <c r="M54" i="8"/>
  <c r="L53" i="13" s="1"/>
  <c r="L54" i="8"/>
  <c r="K53" i="13" s="1"/>
  <c r="K54" i="8"/>
  <c r="J53" i="13" s="1"/>
  <c r="J54" i="8"/>
  <c r="I53" i="13" s="1"/>
  <c r="I54" i="8"/>
  <c r="H53" i="13" s="1"/>
  <c r="H54" i="8"/>
  <c r="G53" i="13" s="1"/>
  <c r="G54" i="8"/>
  <c r="F53" i="13" s="1"/>
  <c r="F54" i="8"/>
  <c r="E53" i="13" s="1"/>
  <c r="E54" i="8"/>
  <c r="D53" i="13" s="1"/>
  <c r="D54" i="8"/>
  <c r="C53" i="13" s="1"/>
  <c r="C54" i="8"/>
  <c r="B53" i="13" s="1"/>
  <c r="CE53" i="8"/>
  <c r="CD52" i="13" s="1"/>
  <c r="CD53" i="8"/>
  <c r="CC52" i="13" s="1"/>
  <c r="CB53" i="8"/>
  <c r="CA52" i="13" s="1"/>
  <c r="CA53" i="8"/>
  <c r="BZ52" i="13" s="1"/>
  <c r="BZ53" i="8"/>
  <c r="BY52" i="13" s="1"/>
  <c r="BY53" i="8"/>
  <c r="BX52" i="13" s="1"/>
  <c r="BX53" i="8"/>
  <c r="BW52" i="13" s="1"/>
  <c r="BW53" i="8"/>
  <c r="BV52" i="13" s="1"/>
  <c r="BV53" i="8"/>
  <c r="BU52" i="13" s="1"/>
  <c r="BU53" i="8"/>
  <c r="BT52" i="13" s="1"/>
  <c r="BT53" i="8"/>
  <c r="BS52" i="13" s="1"/>
  <c r="BS53" i="8"/>
  <c r="BR52" i="13" s="1"/>
  <c r="BR53" i="8"/>
  <c r="BQ52" i="13" s="1"/>
  <c r="BQ53" i="8"/>
  <c r="BP52" i="13" s="1"/>
  <c r="BP53" i="8"/>
  <c r="BO52" i="13" s="1"/>
  <c r="BO53" i="8"/>
  <c r="BN52" i="13" s="1"/>
  <c r="BN53" i="8"/>
  <c r="BM52" i="13" s="1"/>
  <c r="BM53" i="8"/>
  <c r="BL52" i="13" s="1"/>
  <c r="BL53" i="8"/>
  <c r="BK52" i="13" s="1"/>
  <c r="BK53" i="8"/>
  <c r="BJ52" i="13" s="1"/>
  <c r="BJ53" i="8"/>
  <c r="BI52" i="13" s="1"/>
  <c r="BI53" i="8"/>
  <c r="BH52" i="13" s="1"/>
  <c r="BH53" i="8"/>
  <c r="BG52" i="13" s="1"/>
  <c r="BG53" i="8"/>
  <c r="BF52" i="13" s="1"/>
  <c r="BF53" i="8"/>
  <c r="BE52" i="13" s="1"/>
  <c r="BE53" i="8"/>
  <c r="BD52" i="13" s="1"/>
  <c r="BD53" i="8"/>
  <c r="BC52" i="13" s="1"/>
  <c r="BC53" i="8"/>
  <c r="BB52" i="13" s="1"/>
  <c r="BB53" i="8"/>
  <c r="BA52" i="13" s="1"/>
  <c r="BA53" i="8"/>
  <c r="AZ52" i="13" s="1"/>
  <c r="AZ53" i="8"/>
  <c r="AY52" i="13" s="1"/>
  <c r="AY53" i="8"/>
  <c r="AX52" i="13" s="1"/>
  <c r="AX53" i="8"/>
  <c r="AW52" i="13" s="1"/>
  <c r="AW53" i="8"/>
  <c r="AV52" i="13" s="1"/>
  <c r="AV53" i="8"/>
  <c r="AU52" i="13" s="1"/>
  <c r="AU53" i="8"/>
  <c r="AT52" i="13" s="1"/>
  <c r="AT53" i="8"/>
  <c r="AS52" i="13" s="1"/>
  <c r="AS53" i="8"/>
  <c r="AR52" i="13" s="1"/>
  <c r="AR53" i="8"/>
  <c r="AQ52" i="13" s="1"/>
  <c r="AQ53" i="8"/>
  <c r="AP52" i="13" s="1"/>
  <c r="AP53" i="8"/>
  <c r="AO52" i="13" s="1"/>
  <c r="AO53" i="8"/>
  <c r="AN52" i="13" s="1"/>
  <c r="AN53" i="8"/>
  <c r="AM52" i="13" s="1"/>
  <c r="AM53" i="8"/>
  <c r="AL52" i="13" s="1"/>
  <c r="AL53" i="8"/>
  <c r="AK52" i="13" s="1"/>
  <c r="AK53" i="8"/>
  <c r="AJ52" i="13" s="1"/>
  <c r="AJ53" i="8"/>
  <c r="AI52" i="13" s="1"/>
  <c r="AI53" i="8"/>
  <c r="AH52" i="13" s="1"/>
  <c r="AH53" i="8"/>
  <c r="AG52" i="13" s="1"/>
  <c r="AG53" i="8"/>
  <c r="AF52" i="13" s="1"/>
  <c r="AF53" i="8"/>
  <c r="AE52" i="13" s="1"/>
  <c r="AE53" i="8"/>
  <c r="AD52" i="13" s="1"/>
  <c r="AD53" i="8"/>
  <c r="AC52" i="13" s="1"/>
  <c r="AC53" i="8"/>
  <c r="AB52" i="13" s="1"/>
  <c r="AB53" i="8"/>
  <c r="AA52" i="13" s="1"/>
  <c r="AA53" i="8"/>
  <c r="Z52" i="13" s="1"/>
  <c r="Z53" i="8"/>
  <c r="Y52" i="13" s="1"/>
  <c r="Y53" i="8"/>
  <c r="X52" i="13" s="1"/>
  <c r="X53" i="8"/>
  <c r="W52" i="13" s="1"/>
  <c r="W53" i="8"/>
  <c r="V52" i="13" s="1"/>
  <c r="V53" i="8"/>
  <c r="U52" i="13" s="1"/>
  <c r="U53" i="8"/>
  <c r="T52" i="13" s="1"/>
  <c r="T53" i="8"/>
  <c r="S52" i="13" s="1"/>
  <c r="S53" i="8"/>
  <c r="R52" i="13" s="1"/>
  <c r="R53" i="8"/>
  <c r="Q52" i="13" s="1"/>
  <c r="Q53" i="8"/>
  <c r="P52" i="13" s="1"/>
  <c r="P53" i="8"/>
  <c r="O52" i="13" s="1"/>
  <c r="O53" i="8"/>
  <c r="N52" i="13" s="1"/>
  <c r="N53" i="8"/>
  <c r="M52" i="13" s="1"/>
  <c r="M53" i="8"/>
  <c r="L52" i="13" s="1"/>
  <c r="L53" i="8"/>
  <c r="K52" i="13" s="1"/>
  <c r="K53" i="8"/>
  <c r="J52" i="13" s="1"/>
  <c r="J53" i="8"/>
  <c r="I52" i="13" s="1"/>
  <c r="I53" i="8"/>
  <c r="H52" i="13" s="1"/>
  <c r="H53" i="8"/>
  <c r="G52" i="13" s="1"/>
  <c r="G53" i="8"/>
  <c r="F52" i="13" s="1"/>
  <c r="F53" i="8"/>
  <c r="E52" i="13" s="1"/>
  <c r="E53" i="8"/>
  <c r="D52" i="13" s="1"/>
  <c r="D53" i="8"/>
  <c r="C52" i="13" s="1"/>
  <c r="C53" i="8"/>
  <c r="B52" i="13" s="1"/>
  <c r="CE52" i="8"/>
  <c r="CD51" i="13" s="1"/>
  <c r="CD52" i="8"/>
  <c r="CC51" i="13" s="1"/>
  <c r="CB52" i="8"/>
  <c r="CA51" i="13" s="1"/>
  <c r="CA52" i="8"/>
  <c r="BZ51" i="13" s="1"/>
  <c r="BZ52" i="8"/>
  <c r="BY51" i="13" s="1"/>
  <c r="BY52" i="8"/>
  <c r="BX51" i="13" s="1"/>
  <c r="BX52" i="8"/>
  <c r="BW51" i="13" s="1"/>
  <c r="BW52" i="8"/>
  <c r="BV51" i="13" s="1"/>
  <c r="BV52" i="8"/>
  <c r="BU51" i="13" s="1"/>
  <c r="BU52" i="8"/>
  <c r="BT51" i="13" s="1"/>
  <c r="BT52" i="8"/>
  <c r="BS51" i="13" s="1"/>
  <c r="BS52" i="8"/>
  <c r="BR51" i="13" s="1"/>
  <c r="BR52" i="8"/>
  <c r="BQ51" i="13" s="1"/>
  <c r="BQ52" i="8"/>
  <c r="BP51" i="13" s="1"/>
  <c r="BP52" i="8"/>
  <c r="BO51" i="13" s="1"/>
  <c r="BO52" i="8"/>
  <c r="BN51" i="13" s="1"/>
  <c r="BN52" i="8"/>
  <c r="BM51" i="13" s="1"/>
  <c r="BM52" i="8"/>
  <c r="BL51" i="13" s="1"/>
  <c r="BL52" i="8"/>
  <c r="BK51" i="13" s="1"/>
  <c r="BK52" i="8"/>
  <c r="BJ51" i="13" s="1"/>
  <c r="BJ52" i="8"/>
  <c r="BI51" i="13" s="1"/>
  <c r="BI52" i="8"/>
  <c r="BH51" i="13" s="1"/>
  <c r="BH52" i="8"/>
  <c r="BG51" i="13" s="1"/>
  <c r="BG52" i="8"/>
  <c r="BF51" i="13" s="1"/>
  <c r="BF52" i="8"/>
  <c r="BE51" i="13" s="1"/>
  <c r="BE52" i="8"/>
  <c r="BD51" i="13" s="1"/>
  <c r="BD52" i="8"/>
  <c r="BC51" i="13" s="1"/>
  <c r="BC52" i="8"/>
  <c r="BB51" i="13" s="1"/>
  <c r="BB52" i="8"/>
  <c r="BA51" i="13" s="1"/>
  <c r="BA52" i="8"/>
  <c r="AZ51" i="13" s="1"/>
  <c r="AZ52" i="8"/>
  <c r="AY51" i="13" s="1"/>
  <c r="AY52" i="8"/>
  <c r="AX51" i="13" s="1"/>
  <c r="AX52" i="8"/>
  <c r="AW51" i="13" s="1"/>
  <c r="AW52" i="8"/>
  <c r="AV51" i="13" s="1"/>
  <c r="AV52" i="8"/>
  <c r="AU51" i="13" s="1"/>
  <c r="AU52" i="8"/>
  <c r="AT51" i="13" s="1"/>
  <c r="AT52" i="8"/>
  <c r="AS51" i="13" s="1"/>
  <c r="AS52" i="8"/>
  <c r="AR51" i="13" s="1"/>
  <c r="AR52" i="8"/>
  <c r="AQ51" i="13" s="1"/>
  <c r="AQ52" i="8"/>
  <c r="AP51" i="13" s="1"/>
  <c r="AP52" i="8"/>
  <c r="AO51" i="13" s="1"/>
  <c r="AO52" i="8"/>
  <c r="AN51" i="13" s="1"/>
  <c r="AN52" i="8"/>
  <c r="AM51" i="13" s="1"/>
  <c r="AM52" i="8"/>
  <c r="AL51" i="13" s="1"/>
  <c r="AL52" i="8"/>
  <c r="AK51" i="13" s="1"/>
  <c r="AK52" i="8"/>
  <c r="AJ51" i="13" s="1"/>
  <c r="AJ52" i="8"/>
  <c r="AI51" i="13" s="1"/>
  <c r="AI52" i="8"/>
  <c r="AH51" i="13" s="1"/>
  <c r="AH52" i="8"/>
  <c r="AG51" i="13" s="1"/>
  <c r="AG52" i="8"/>
  <c r="AF51" i="13" s="1"/>
  <c r="AF52" i="8"/>
  <c r="AE51" i="13" s="1"/>
  <c r="AE52" i="8"/>
  <c r="AD51" i="13" s="1"/>
  <c r="AD52" i="8"/>
  <c r="AC51" i="13" s="1"/>
  <c r="AC52" i="8"/>
  <c r="AB51" i="13" s="1"/>
  <c r="AB52" i="8"/>
  <c r="AA51" i="13" s="1"/>
  <c r="AA52" i="8"/>
  <c r="Z51" i="13" s="1"/>
  <c r="Z52" i="8"/>
  <c r="Y51" i="13" s="1"/>
  <c r="Y52" i="8"/>
  <c r="X51" i="13" s="1"/>
  <c r="X52" i="8"/>
  <c r="W51" i="13" s="1"/>
  <c r="W52" i="8"/>
  <c r="V51" i="13" s="1"/>
  <c r="V52" i="8"/>
  <c r="U51" i="13" s="1"/>
  <c r="U52" i="8"/>
  <c r="T51" i="13" s="1"/>
  <c r="T52" i="8"/>
  <c r="S51" i="13" s="1"/>
  <c r="S52" i="8"/>
  <c r="R51" i="13" s="1"/>
  <c r="R52" i="8"/>
  <c r="Q51" i="13" s="1"/>
  <c r="Q52" i="8"/>
  <c r="P51" i="13" s="1"/>
  <c r="P52" i="8"/>
  <c r="O51" i="13" s="1"/>
  <c r="O52" i="8"/>
  <c r="N51" i="13" s="1"/>
  <c r="N52" i="8"/>
  <c r="M51" i="13" s="1"/>
  <c r="M52" i="8"/>
  <c r="L51" i="13" s="1"/>
  <c r="L52" i="8"/>
  <c r="K51" i="13" s="1"/>
  <c r="K52" i="8"/>
  <c r="J51" i="13" s="1"/>
  <c r="J52" i="8"/>
  <c r="I51" i="13" s="1"/>
  <c r="I52" i="8"/>
  <c r="H51" i="13" s="1"/>
  <c r="H52" i="8"/>
  <c r="G51" i="13" s="1"/>
  <c r="G52" i="8"/>
  <c r="F51" i="13" s="1"/>
  <c r="F52" i="8"/>
  <c r="E51" i="13" s="1"/>
  <c r="E52" i="8"/>
  <c r="D51" i="13" s="1"/>
  <c r="D52" i="8"/>
  <c r="C51" i="13" s="1"/>
  <c r="C52" i="8"/>
  <c r="B51" i="13" s="1"/>
  <c r="CE51" i="8"/>
  <c r="CD50" i="13" s="1"/>
  <c r="CD51" i="8"/>
  <c r="CC50" i="13" s="1"/>
  <c r="CB51" i="8"/>
  <c r="CA50" i="13" s="1"/>
  <c r="CA51" i="8"/>
  <c r="BZ50" i="13" s="1"/>
  <c r="BZ51" i="8"/>
  <c r="BY50" i="13" s="1"/>
  <c r="BY51" i="8"/>
  <c r="BX50" i="13" s="1"/>
  <c r="BX51" i="8"/>
  <c r="BW50" i="13" s="1"/>
  <c r="BW51" i="8"/>
  <c r="BV50" i="13" s="1"/>
  <c r="BV51" i="8"/>
  <c r="BU50" i="13" s="1"/>
  <c r="BU51" i="8"/>
  <c r="BT50" i="13" s="1"/>
  <c r="BT51" i="8"/>
  <c r="BS50" i="13" s="1"/>
  <c r="BS51" i="8"/>
  <c r="BR50" i="13" s="1"/>
  <c r="BR51" i="8"/>
  <c r="BQ50" i="13" s="1"/>
  <c r="BQ51" i="8"/>
  <c r="BP50" i="13" s="1"/>
  <c r="BP51" i="8"/>
  <c r="BO50" i="13" s="1"/>
  <c r="BO51" i="8"/>
  <c r="BN50" i="13" s="1"/>
  <c r="BN51" i="8"/>
  <c r="BM50" i="13" s="1"/>
  <c r="BM51" i="8"/>
  <c r="BL50" i="13" s="1"/>
  <c r="BL51" i="8"/>
  <c r="BK50" i="13" s="1"/>
  <c r="BK51" i="8"/>
  <c r="BJ50" i="13" s="1"/>
  <c r="BJ51" i="8"/>
  <c r="BI50" i="13" s="1"/>
  <c r="BI51" i="8"/>
  <c r="BH50" i="13" s="1"/>
  <c r="BH51" i="8"/>
  <c r="BG50" i="13" s="1"/>
  <c r="BG51" i="8"/>
  <c r="BF50" i="13" s="1"/>
  <c r="BF51" i="8"/>
  <c r="BE50" i="13" s="1"/>
  <c r="BE51" i="8"/>
  <c r="BD50" i="13" s="1"/>
  <c r="BD51" i="8"/>
  <c r="BC50" i="13" s="1"/>
  <c r="BC51" i="8"/>
  <c r="BB50" i="13" s="1"/>
  <c r="BB51" i="8"/>
  <c r="BA50" i="13" s="1"/>
  <c r="BA51" i="8"/>
  <c r="AZ50" i="13" s="1"/>
  <c r="AZ51" i="8"/>
  <c r="AY50" i="13" s="1"/>
  <c r="AY51" i="8"/>
  <c r="AX50" i="13" s="1"/>
  <c r="AX51" i="8"/>
  <c r="AW50" i="13" s="1"/>
  <c r="AW51" i="8"/>
  <c r="AV50" i="13" s="1"/>
  <c r="AV51" i="8"/>
  <c r="AU50" i="13" s="1"/>
  <c r="AU51" i="8"/>
  <c r="AT50" i="13" s="1"/>
  <c r="AT51" i="8"/>
  <c r="AS50" i="13" s="1"/>
  <c r="AS51" i="8"/>
  <c r="AR50" i="13" s="1"/>
  <c r="AR51" i="8"/>
  <c r="AQ50" i="13" s="1"/>
  <c r="AQ51" i="8"/>
  <c r="AP50" i="13" s="1"/>
  <c r="AP51" i="8"/>
  <c r="AO50" i="13" s="1"/>
  <c r="AO51" i="8"/>
  <c r="AN50" i="13" s="1"/>
  <c r="AN51" i="8"/>
  <c r="AM50" i="13" s="1"/>
  <c r="AM51" i="8"/>
  <c r="AL50" i="13" s="1"/>
  <c r="AL51" i="8"/>
  <c r="AK50" i="13" s="1"/>
  <c r="AK51" i="8"/>
  <c r="AJ50" i="13" s="1"/>
  <c r="AJ51" i="8"/>
  <c r="AI50" i="13" s="1"/>
  <c r="AI51" i="8"/>
  <c r="AH50" i="13" s="1"/>
  <c r="AH51" i="8"/>
  <c r="AG50" i="13" s="1"/>
  <c r="AG51" i="8"/>
  <c r="AF50" i="13" s="1"/>
  <c r="AF51" i="8"/>
  <c r="AE50" i="13" s="1"/>
  <c r="AE51" i="8"/>
  <c r="AD50" i="13" s="1"/>
  <c r="AD51" i="8"/>
  <c r="AC50" i="13" s="1"/>
  <c r="AC51" i="8"/>
  <c r="AB50" i="13" s="1"/>
  <c r="AB51" i="8"/>
  <c r="AA50" i="13" s="1"/>
  <c r="AA51" i="8"/>
  <c r="Z50" i="13" s="1"/>
  <c r="Z51" i="8"/>
  <c r="Y50" i="13" s="1"/>
  <c r="Y51" i="8"/>
  <c r="X50" i="13" s="1"/>
  <c r="X51" i="8"/>
  <c r="W50" i="13" s="1"/>
  <c r="W51" i="8"/>
  <c r="V50" i="13" s="1"/>
  <c r="V51" i="8"/>
  <c r="U50" i="13" s="1"/>
  <c r="U51" i="8"/>
  <c r="T50" i="13" s="1"/>
  <c r="T51" i="8"/>
  <c r="S50" i="13" s="1"/>
  <c r="S51" i="8"/>
  <c r="R50" i="13" s="1"/>
  <c r="R51" i="8"/>
  <c r="Q50" i="13" s="1"/>
  <c r="Q51" i="8"/>
  <c r="P50" i="13" s="1"/>
  <c r="P51" i="8"/>
  <c r="O50" i="13" s="1"/>
  <c r="O51" i="8"/>
  <c r="N50" i="13" s="1"/>
  <c r="N51" i="8"/>
  <c r="M50" i="13" s="1"/>
  <c r="M51" i="8"/>
  <c r="L50" i="13" s="1"/>
  <c r="L51" i="8"/>
  <c r="K50" i="13" s="1"/>
  <c r="K51" i="8"/>
  <c r="J50" i="13" s="1"/>
  <c r="J51" i="8"/>
  <c r="I50" i="13" s="1"/>
  <c r="I51" i="8"/>
  <c r="H50" i="13" s="1"/>
  <c r="H51" i="8"/>
  <c r="G50" i="13" s="1"/>
  <c r="G51" i="8"/>
  <c r="F50" i="13" s="1"/>
  <c r="F51" i="8"/>
  <c r="E50" i="13" s="1"/>
  <c r="E51" i="8"/>
  <c r="D50" i="13" s="1"/>
  <c r="D51" i="8"/>
  <c r="C50" i="13" s="1"/>
  <c r="C51" i="8"/>
  <c r="B50" i="13" s="1"/>
  <c r="CE50" i="8"/>
  <c r="CD49" i="13" s="1"/>
  <c r="CD50" i="8"/>
  <c r="CC49" i="13" s="1"/>
  <c r="CB50" i="8"/>
  <c r="CA49" i="13" s="1"/>
  <c r="CA50" i="8"/>
  <c r="BZ49" i="13" s="1"/>
  <c r="BZ50" i="8"/>
  <c r="BY49" i="13" s="1"/>
  <c r="BY50" i="8"/>
  <c r="BX49" i="13" s="1"/>
  <c r="BX50" i="8"/>
  <c r="BW49" i="13" s="1"/>
  <c r="BW50" i="8"/>
  <c r="BV49" i="13" s="1"/>
  <c r="BV50" i="8"/>
  <c r="BU49" i="13" s="1"/>
  <c r="BU50" i="8"/>
  <c r="BT49" i="13" s="1"/>
  <c r="BT50" i="8"/>
  <c r="BS49" i="13" s="1"/>
  <c r="BS50" i="8"/>
  <c r="BR49" i="13" s="1"/>
  <c r="BR50" i="8"/>
  <c r="BQ49" i="13" s="1"/>
  <c r="BQ50" i="8"/>
  <c r="BP49" i="13" s="1"/>
  <c r="BP50" i="8"/>
  <c r="BO49" i="13" s="1"/>
  <c r="BO50" i="8"/>
  <c r="BN49" i="13" s="1"/>
  <c r="BN50" i="8"/>
  <c r="BM49" i="13" s="1"/>
  <c r="BM50" i="8"/>
  <c r="BL49" i="13" s="1"/>
  <c r="BL50" i="8"/>
  <c r="BK49" i="13" s="1"/>
  <c r="BK50" i="8"/>
  <c r="BJ49" i="13" s="1"/>
  <c r="BJ50" i="8"/>
  <c r="BI49" i="13" s="1"/>
  <c r="BI50" i="8"/>
  <c r="BH49" i="13" s="1"/>
  <c r="BH50" i="8"/>
  <c r="BG49" i="13" s="1"/>
  <c r="BG50" i="8"/>
  <c r="BF49" i="13" s="1"/>
  <c r="BF50" i="8"/>
  <c r="BE49" i="13" s="1"/>
  <c r="BE50" i="8"/>
  <c r="BD49" i="13" s="1"/>
  <c r="BD50" i="8"/>
  <c r="BC49" i="13" s="1"/>
  <c r="BC50" i="8"/>
  <c r="BB49" i="13" s="1"/>
  <c r="BB50" i="8"/>
  <c r="BA49" i="13" s="1"/>
  <c r="BA50" i="8"/>
  <c r="AZ49" i="13" s="1"/>
  <c r="AZ50" i="8"/>
  <c r="AY49" i="13" s="1"/>
  <c r="AY50" i="8"/>
  <c r="AX49" i="13" s="1"/>
  <c r="AX50" i="8"/>
  <c r="AW49" i="13" s="1"/>
  <c r="AW50" i="8"/>
  <c r="AV49" i="13" s="1"/>
  <c r="AV50" i="8"/>
  <c r="AU49" i="13" s="1"/>
  <c r="AU50" i="8"/>
  <c r="AT49" i="13" s="1"/>
  <c r="AT50" i="8"/>
  <c r="AS49" i="13" s="1"/>
  <c r="AS50" i="8"/>
  <c r="AR49" i="13" s="1"/>
  <c r="AR50" i="8"/>
  <c r="AQ49" i="13" s="1"/>
  <c r="AQ50" i="8"/>
  <c r="AP49" i="13" s="1"/>
  <c r="AP50" i="8"/>
  <c r="AO49" i="13" s="1"/>
  <c r="AO50" i="8"/>
  <c r="AN49" i="13" s="1"/>
  <c r="AN50" i="8"/>
  <c r="AM49" i="13" s="1"/>
  <c r="AM50" i="8"/>
  <c r="AL49" i="13" s="1"/>
  <c r="AL50" i="8"/>
  <c r="AK49" i="13" s="1"/>
  <c r="AK50" i="8"/>
  <c r="AJ49" i="13" s="1"/>
  <c r="AJ50" i="8"/>
  <c r="AI49" i="13" s="1"/>
  <c r="AI50" i="8"/>
  <c r="AH49" i="13" s="1"/>
  <c r="AH50" i="8"/>
  <c r="AG49" i="13" s="1"/>
  <c r="AG50" i="8"/>
  <c r="AF49" i="13" s="1"/>
  <c r="AF50" i="8"/>
  <c r="AE49" i="13" s="1"/>
  <c r="AE50" i="8"/>
  <c r="AD49" i="13" s="1"/>
  <c r="AD50" i="8"/>
  <c r="AC49" i="13" s="1"/>
  <c r="AC50" i="8"/>
  <c r="AB49" i="13" s="1"/>
  <c r="AB50" i="8"/>
  <c r="AA49" i="13" s="1"/>
  <c r="AA50" i="8"/>
  <c r="Z49" i="13" s="1"/>
  <c r="Z50" i="8"/>
  <c r="Y49" i="13" s="1"/>
  <c r="Y50" i="8"/>
  <c r="X49" i="13" s="1"/>
  <c r="X50" i="8"/>
  <c r="W49" i="13" s="1"/>
  <c r="W50" i="8"/>
  <c r="V49" i="13" s="1"/>
  <c r="V50" i="8"/>
  <c r="U49" i="13" s="1"/>
  <c r="U50" i="8"/>
  <c r="T49" i="13" s="1"/>
  <c r="T50" i="8"/>
  <c r="S49" i="13" s="1"/>
  <c r="S50" i="8"/>
  <c r="R49" i="13" s="1"/>
  <c r="R50" i="8"/>
  <c r="Q49" i="13" s="1"/>
  <c r="Q50" i="8"/>
  <c r="P49" i="13" s="1"/>
  <c r="P50" i="8"/>
  <c r="O49" i="13" s="1"/>
  <c r="O50" i="8"/>
  <c r="N49" i="13" s="1"/>
  <c r="N50" i="8"/>
  <c r="M49" i="13" s="1"/>
  <c r="M50" i="8"/>
  <c r="L49" i="13" s="1"/>
  <c r="L50" i="8"/>
  <c r="K49" i="13" s="1"/>
  <c r="K50" i="8"/>
  <c r="J49" i="13" s="1"/>
  <c r="J50" i="8"/>
  <c r="I49" i="13" s="1"/>
  <c r="I50" i="8"/>
  <c r="H49" i="13" s="1"/>
  <c r="H50" i="8"/>
  <c r="G49" i="13" s="1"/>
  <c r="G50" i="8"/>
  <c r="F49" i="13" s="1"/>
  <c r="F50" i="8"/>
  <c r="E49" i="13" s="1"/>
  <c r="E50" i="8"/>
  <c r="D49" i="13" s="1"/>
  <c r="D50" i="8"/>
  <c r="C49" i="13" s="1"/>
  <c r="C50" i="8"/>
  <c r="B49" i="13" s="1"/>
  <c r="CE49" i="8"/>
  <c r="CD48" i="13" s="1"/>
  <c r="CD49" i="8"/>
  <c r="CC48" i="13" s="1"/>
  <c r="CB49" i="8"/>
  <c r="CA48" i="13" s="1"/>
  <c r="CA49" i="8"/>
  <c r="BZ48" i="13" s="1"/>
  <c r="BZ49" i="8"/>
  <c r="BY48" i="13" s="1"/>
  <c r="BY49" i="8"/>
  <c r="BX48" i="13" s="1"/>
  <c r="BX49" i="8"/>
  <c r="BW48" i="13" s="1"/>
  <c r="BW49" i="8"/>
  <c r="BV48" i="13" s="1"/>
  <c r="BV49" i="8"/>
  <c r="BU48" i="13" s="1"/>
  <c r="BU49" i="8"/>
  <c r="BT48" i="13" s="1"/>
  <c r="BT49" i="8"/>
  <c r="BS48" i="13" s="1"/>
  <c r="BS49" i="8"/>
  <c r="BR48" i="13" s="1"/>
  <c r="BR49" i="8"/>
  <c r="BQ48" i="13" s="1"/>
  <c r="BQ49" i="8"/>
  <c r="BP48" i="13" s="1"/>
  <c r="BP49" i="8"/>
  <c r="BO48" i="13" s="1"/>
  <c r="BO49" i="8"/>
  <c r="BN48" i="13" s="1"/>
  <c r="BN49" i="8"/>
  <c r="BM48" i="13" s="1"/>
  <c r="BM49" i="8"/>
  <c r="BL48" i="13" s="1"/>
  <c r="BL49" i="8"/>
  <c r="BK48" i="13" s="1"/>
  <c r="BK49" i="8"/>
  <c r="BJ48" i="13" s="1"/>
  <c r="BJ49" i="8"/>
  <c r="BI48" i="13" s="1"/>
  <c r="BI49" i="8"/>
  <c r="BH48" i="13" s="1"/>
  <c r="BH49" i="8"/>
  <c r="BG48" i="13" s="1"/>
  <c r="BG49" i="8"/>
  <c r="BF48" i="13" s="1"/>
  <c r="BF49" i="8"/>
  <c r="BE48" i="13" s="1"/>
  <c r="BE49" i="8"/>
  <c r="BD48" i="13" s="1"/>
  <c r="BD49" i="8"/>
  <c r="BC48" i="13" s="1"/>
  <c r="BC49" i="8"/>
  <c r="BB48" i="13" s="1"/>
  <c r="BB49" i="8"/>
  <c r="BA48" i="13" s="1"/>
  <c r="BA49" i="8"/>
  <c r="AZ48" i="13" s="1"/>
  <c r="AZ49" i="8"/>
  <c r="AY48" i="13" s="1"/>
  <c r="AY49" i="8"/>
  <c r="AX48" i="13" s="1"/>
  <c r="AX49" i="8"/>
  <c r="AW48" i="13" s="1"/>
  <c r="AW49" i="8"/>
  <c r="AV48" i="13" s="1"/>
  <c r="AV49" i="8"/>
  <c r="AU48" i="13" s="1"/>
  <c r="AU49" i="8"/>
  <c r="AT48" i="13" s="1"/>
  <c r="AT49" i="8"/>
  <c r="AS48" i="13" s="1"/>
  <c r="AS49" i="8"/>
  <c r="AR48" i="13" s="1"/>
  <c r="AR49" i="8"/>
  <c r="AQ48" i="13" s="1"/>
  <c r="AQ49" i="8"/>
  <c r="AP48" i="13" s="1"/>
  <c r="AP49" i="8"/>
  <c r="AO48" i="13" s="1"/>
  <c r="AO49" i="8"/>
  <c r="AN48" i="13" s="1"/>
  <c r="AN49" i="8"/>
  <c r="AM48" i="13" s="1"/>
  <c r="AM49" i="8"/>
  <c r="AL48" i="13" s="1"/>
  <c r="AL49" i="8"/>
  <c r="AK48" i="13" s="1"/>
  <c r="AK49" i="8"/>
  <c r="AJ48" i="13" s="1"/>
  <c r="AJ49" i="8"/>
  <c r="AI48" i="13" s="1"/>
  <c r="AI49" i="8"/>
  <c r="AH48" i="13" s="1"/>
  <c r="AH49" i="8"/>
  <c r="AG48" i="13" s="1"/>
  <c r="AG49" i="8"/>
  <c r="AF48" i="13" s="1"/>
  <c r="AF49" i="8"/>
  <c r="AE48" i="13" s="1"/>
  <c r="AE49" i="8"/>
  <c r="AD48" i="13" s="1"/>
  <c r="AD49" i="8"/>
  <c r="AC48" i="13" s="1"/>
  <c r="AC49" i="8"/>
  <c r="AB48" i="13" s="1"/>
  <c r="AB49" i="8"/>
  <c r="AA48" i="13" s="1"/>
  <c r="AA49" i="8"/>
  <c r="Z48" i="13" s="1"/>
  <c r="Z49" i="8"/>
  <c r="Y48" i="13" s="1"/>
  <c r="Y49" i="8"/>
  <c r="X48" i="13" s="1"/>
  <c r="X49" i="8"/>
  <c r="W48" i="13" s="1"/>
  <c r="W49" i="8"/>
  <c r="V48" i="13" s="1"/>
  <c r="V49" i="8"/>
  <c r="U48" i="13" s="1"/>
  <c r="U49" i="8"/>
  <c r="T48" i="13" s="1"/>
  <c r="T49" i="8"/>
  <c r="S48" i="13" s="1"/>
  <c r="S49" i="8"/>
  <c r="R48" i="13" s="1"/>
  <c r="R49" i="8"/>
  <c r="Q48" i="13" s="1"/>
  <c r="Q49" i="8"/>
  <c r="P48" i="13" s="1"/>
  <c r="P49" i="8"/>
  <c r="O48" i="13" s="1"/>
  <c r="O49" i="8"/>
  <c r="N48" i="13" s="1"/>
  <c r="N49" i="8"/>
  <c r="M48" i="13" s="1"/>
  <c r="M49" i="8"/>
  <c r="L48" i="13" s="1"/>
  <c r="L49" i="8"/>
  <c r="K48" i="13" s="1"/>
  <c r="K49" i="8"/>
  <c r="J48" i="13" s="1"/>
  <c r="J49" i="8"/>
  <c r="I48" i="13" s="1"/>
  <c r="I49" i="8"/>
  <c r="H48" i="13" s="1"/>
  <c r="H49" i="8"/>
  <c r="G48" i="13" s="1"/>
  <c r="G49" i="8"/>
  <c r="F48" i="13" s="1"/>
  <c r="F49" i="8"/>
  <c r="E48" i="13" s="1"/>
  <c r="E49" i="8"/>
  <c r="D48" i="13" s="1"/>
  <c r="D49" i="8"/>
  <c r="C48" i="13" s="1"/>
  <c r="C49" i="8"/>
  <c r="B48" i="13" s="1"/>
  <c r="CE48" i="8"/>
  <c r="CD47" i="13" s="1"/>
  <c r="CD48" i="8"/>
  <c r="CC47" i="13" s="1"/>
  <c r="CB48" i="8"/>
  <c r="CA47" i="13" s="1"/>
  <c r="CA48" i="8"/>
  <c r="BZ47" i="13" s="1"/>
  <c r="BZ48" i="8"/>
  <c r="BY47" i="13" s="1"/>
  <c r="BY48" i="8"/>
  <c r="BX47" i="13" s="1"/>
  <c r="BX48" i="8"/>
  <c r="BW47" i="13" s="1"/>
  <c r="BW48" i="8"/>
  <c r="BV47" i="13" s="1"/>
  <c r="BV48" i="8"/>
  <c r="BU47" i="13" s="1"/>
  <c r="BU48" i="8"/>
  <c r="BT47" i="13" s="1"/>
  <c r="BT48" i="8"/>
  <c r="BS47" i="13" s="1"/>
  <c r="BS48" i="8"/>
  <c r="BR47" i="13" s="1"/>
  <c r="BR48" i="8"/>
  <c r="BQ47" i="13" s="1"/>
  <c r="BQ48" i="8"/>
  <c r="BP47" i="13" s="1"/>
  <c r="BP48" i="8"/>
  <c r="BO47" i="13" s="1"/>
  <c r="BO48" i="8"/>
  <c r="BN47" i="13" s="1"/>
  <c r="BN48" i="8"/>
  <c r="BM47" i="13" s="1"/>
  <c r="BM48" i="8"/>
  <c r="BL47" i="13" s="1"/>
  <c r="BL48" i="8"/>
  <c r="BK47" i="13" s="1"/>
  <c r="BK48" i="8"/>
  <c r="BJ47" i="13" s="1"/>
  <c r="BJ48" i="8"/>
  <c r="BI47" i="13" s="1"/>
  <c r="BI48" i="8"/>
  <c r="BH47" i="13" s="1"/>
  <c r="BH48" i="8"/>
  <c r="BG47" i="13" s="1"/>
  <c r="BG48" i="8"/>
  <c r="BF47" i="13" s="1"/>
  <c r="BF48" i="8"/>
  <c r="BE47" i="13" s="1"/>
  <c r="BE48" i="8"/>
  <c r="BD47" i="13" s="1"/>
  <c r="BD48" i="8"/>
  <c r="BC47" i="13" s="1"/>
  <c r="BC48" i="8"/>
  <c r="BB47" i="13" s="1"/>
  <c r="BB48" i="8"/>
  <c r="BA47" i="13" s="1"/>
  <c r="BA48" i="8"/>
  <c r="AZ47" i="13" s="1"/>
  <c r="AZ48" i="8"/>
  <c r="AY47" i="13" s="1"/>
  <c r="AY48" i="8"/>
  <c r="AX47" i="13" s="1"/>
  <c r="AX48" i="8"/>
  <c r="AW47" i="13" s="1"/>
  <c r="AW48" i="8"/>
  <c r="AV47" i="13" s="1"/>
  <c r="AV48" i="8"/>
  <c r="AU47" i="13" s="1"/>
  <c r="AU48" i="8"/>
  <c r="AT47" i="13" s="1"/>
  <c r="AT48" i="8"/>
  <c r="AS47" i="13" s="1"/>
  <c r="AS48" i="8"/>
  <c r="AR47" i="13" s="1"/>
  <c r="AR48" i="8"/>
  <c r="AQ47" i="13" s="1"/>
  <c r="AQ48" i="8"/>
  <c r="AP47" i="13" s="1"/>
  <c r="AP48" i="8"/>
  <c r="AO47" i="13" s="1"/>
  <c r="AO48" i="8"/>
  <c r="AN47" i="13" s="1"/>
  <c r="AN48" i="8"/>
  <c r="AM47" i="13" s="1"/>
  <c r="AM48" i="8"/>
  <c r="AL47" i="13" s="1"/>
  <c r="AL48" i="8"/>
  <c r="AK47" i="13" s="1"/>
  <c r="AK48" i="8"/>
  <c r="AJ47" i="13" s="1"/>
  <c r="AJ48" i="8"/>
  <c r="AI47" i="13" s="1"/>
  <c r="AI48" i="8"/>
  <c r="AH47" i="13" s="1"/>
  <c r="AH48" i="8"/>
  <c r="AG47" i="13" s="1"/>
  <c r="AG48" i="8"/>
  <c r="AF47" i="13" s="1"/>
  <c r="AF48" i="8"/>
  <c r="AE47" i="13" s="1"/>
  <c r="AE48" i="8"/>
  <c r="AD47" i="13" s="1"/>
  <c r="AD48" i="8"/>
  <c r="AC47" i="13" s="1"/>
  <c r="AC48" i="8"/>
  <c r="AB47" i="13" s="1"/>
  <c r="AB48" i="8"/>
  <c r="AA47" i="13" s="1"/>
  <c r="AA48" i="8"/>
  <c r="Z47" i="13" s="1"/>
  <c r="Z48" i="8"/>
  <c r="Y47" i="13" s="1"/>
  <c r="Y48" i="8"/>
  <c r="X47" i="13" s="1"/>
  <c r="X48" i="8"/>
  <c r="W47" i="13" s="1"/>
  <c r="W48" i="8"/>
  <c r="V47" i="13" s="1"/>
  <c r="V48" i="8"/>
  <c r="U47" i="13" s="1"/>
  <c r="U48" i="8"/>
  <c r="T47" i="13" s="1"/>
  <c r="T48" i="8"/>
  <c r="S47" i="13" s="1"/>
  <c r="S48" i="8"/>
  <c r="R47" i="13" s="1"/>
  <c r="R48" i="8"/>
  <c r="Q47" i="13" s="1"/>
  <c r="Q48" i="8"/>
  <c r="P47" i="13" s="1"/>
  <c r="P48" i="8"/>
  <c r="O47" i="13" s="1"/>
  <c r="O48" i="8"/>
  <c r="N47" i="13" s="1"/>
  <c r="N48" i="8"/>
  <c r="M47" i="13" s="1"/>
  <c r="M48" i="8"/>
  <c r="L47" i="13" s="1"/>
  <c r="L48" i="8"/>
  <c r="K47" i="13" s="1"/>
  <c r="K48" i="8"/>
  <c r="J47" i="13" s="1"/>
  <c r="J48" i="8"/>
  <c r="I47" i="13" s="1"/>
  <c r="I48" i="8"/>
  <c r="H47" i="13" s="1"/>
  <c r="H48" i="8"/>
  <c r="G47" i="13" s="1"/>
  <c r="G48" i="8"/>
  <c r="F47" i="13" s="1"/>
  <c r="F48" i="8"/>
  <c r="E47" i="13" s="1"/>
  <c r="E48" i="8"/>
  <c r="D47" i="13" s="1"/>
  <c r="D48" i="8"/>
  <c r="C47" i="13" s="1"/>
  <c r="C48" i="8"/>
  <c r="B47" i="13" s="1"/>
  <c r="CE47" i="8"/>
  <c r="CD46" i="13" s="1"/>
  <c r="CD47" i="8"/>
  <c r="CC46" i="13" s="1"/>
  <c r="CB47" i="8"/>
  <c r="CA46" i="13" s="1"/>
  <c r="CA47" i="8"/>
  <c r="BZ46" i="13" s="1"/>
  <c r="BZ47" i="8"/>
  <c r="BY46" i="13" s="1"/>
  <c r="BY47" i="8"/>
  <c r="BX46" i="13" s="1"/>
  <c r="BX47" i="8"/>
  <c r="BW46" i="13" s="1"/>
  <c r="BW47" i="8"/>
  <c r="BV46" i="13" s="1"/>
  <c r="BV47" i="8"/>
  <c r="BU46" i="13" s="1"/>
  <c r="BU47" i="8"/>
  <c r="BT46" i="13" s="1"/>
  <c r="BT47" i="8"/>
  <c r="BS46" i="13" s="1"/>
  <c r="BS47" i="8"/>
  <c r="BR46" i="13" s="1"/>
  <c r="BR47" i="8"/>
  <c r="BQ46" i="13" s="1"/>
  <c r="BQ47" i="8"/>
  <c r="BP46" i="13" s="1"/>
  <c r="BP47" i="8"/>
  <c r="BO46" i="13" s="1"/>
  <c r="BO47" i="8"/>
  <c r="BN46" i="13" s="1"/>
  <c r="BN47" i="8"/>
  <c r="BM46" i="13" s="1"/>
  <c r="BM47" i="8"/>
  <c r="BL46" i="13" s="1"/>
  <c r="BL47" i="8"/>
  <c r="BK46" i="13" s="1"/>
  <c r="BK47" i="8"/>
  <c r="BJ46" i="13" s="1"/>
  <c r="BJ47" i="8"/>
  <c r="BI46" i="13" s="1"/>
  <c r="BI47" i="8"/>
  <c r="BH46" i="13" s="1"/>
  <c r="BH47" i="8"/>
  <c r="BG46" i="13" s="1"/>
  <c r="BG47" i="8"/>
  <c r="BF46" i="13" s="1"/>
  <c r="BF47" i="8"/>
  <c r="BE46" i="13" s="1"/>
  <c r="BE47" i="8"/>
  <c r="BD46" i="13" s="1"/>
  <c r="BD47" i="8"/>
  <c r="BC46" i="13" s="1"/>
  <c r="BC47" i="8"/>
  <c r="BB46" i="13" s="1"/>
  <c r="BB47" i="8"/>
  <c r="BA46" i="13" s="1"/>
  <c r="BA47" i="8"/>
  <c r="AZ46" i="13" s="1"/>
  <c r="AZ47" i="8"/>
  <c r="AY46" i="13" s="1"/>
  <c r="AY47" i="8"/>
  <c r="AX46" i="13" s="1"/>
  <c r="AX47" i="8"/>
  <c r="AW46" i="13" s="1"/>
  <c r="AW47" i="8"/>
  <c r="AV46" i="13" s="1"/>
  <c r="AV47" i="8"/>
  <c r="AU46" i="13" s="1"/>
  <c r="AU47" i="8"/>
  <c r="AT46" i="13" s="1"/>
  <c r="AT47" i="8"/>
  <c r="AS46" i="13" s="1"/>
  <c r="AS47" i="8"/>
  <c r="AR46" i="13" s="1"/>
  <c r="AR47" i="8"/>
  <c r="AQ46" i="13" s="1"/>
  <c r="AQ47" i="8"/>
  <c r="AP46" i="13" s="1"/>
  <c r="AP47" i="8"/>
  <c r="AO46" i="13" s="1"/>
  <c r="AO47" i="8"/>
  <c r="AN46" i="13" s="1"/>
  <c r="AN47" i="8"/>
  <c r="AM46" i="13" s="1"/>
  <c r="AM47" i="8"/>
  <c r="AL46" i="13" s="1"/>
  <c r="AL47" i="8"/>
  <c r="AK46" i="13" s="1"/>
  <c r="AK47" i="8"/>
  <c r="AJ46" i="13" s="1"/>
  <c r="AJ47" i="8"/>
  <c r="AI46" i="13" s="1"/>
  <c r="AI47" i="8"/>
  <c r="AH46" i="13" s="1"/>
  <c r="AH47" i="8"/>
  <c r="AG46" i="13" s="1"/>
  <c r="AG47" i="8"/>
  <c r="AF46" i="13" s="1"/>
  <c r="AF47" i="8"/>
  <c r="AE46" i="13" s="1"/>
  <c r="AE47" i="8"/>
  <c r="AD46" i="13" s="1"/>
  <c r="AD47" i="8"/>
  <c r="AC46" i="13" s="1"/>
  <c r="AC47" i="8"/>
  <c r="AB46" i="13" s="1"/>
  <c r="AB47" i="8"/>
  <c r="AA46" i="13" s="1"/>
  <c r="AA47" i="8"/>
  <c r="Z46" i="13" s="1"/>
  <c r="Z47" i="8"/>
  <c r="Y46" i="13" s="1"/>
  <c r="Y47" i="8"/>
  <c r="X46" i="13" s="1"/>
  <c r="X47" i="8"/>
  <c r="W46" i="13" s="1"/>
  <c r="W47" i="8"/>
  <c r="V46" i="13" s="1"/>
  <c r="V47" i="8"/>
  <c r="U46" i="13" s="1"/>
  <c r="U47" i="8"/>
  <c r="T46" i="13" s="1"/>
  <c r="T47" i="8"/>
  <c r="S46" i="13" s="1"/>
  <c r="S47" i="8"/>
  <c r="R46" i="13" s="1"/>
  <c r="R47" i="8"/>
  <c r="Q46" i="13" s="1"/>
  <c r="Q47" i="8"/>
  <c r="P46" i="13" s="1"/>
  <c r="P47" i="8"/>
  <c r="O46" i="13" s="1"/>
  <c r="O47" i="8"/>
  <c r="N46" i="13" s="1"/>
  <c r="N47" i="8"/>
  <c r="M46" i="13" s="1"/>
  <c r="M47" i="8"/>
  <c r="L46" i="13" s="1"/>
  <c r="L47" i="8"/>
  <c r="K46" i="13" s="1"/>
  <c r="K47" i="8"/>
  <c r="J46" i="13" s="1"/>
  <c r="J47" i="8"/>
  <c r="I46" i="13" s="1"/>
  <c r="I47" i="8"/>
  <c r="H46" i="13" s="1"/>
  <c r="H47" i="8"/>
  <c r="G46" i="13" s="1"/>
  <c r="G47" i="8"/>
  <c r="F46" i="13" s="1"/>
  <c r="F47" i="8"/>
  <c r="E46" i="13" s="1"/>
  <c r="E47" i="8"/>
  <c r="D46" i="13" s="1"/>
  <c r="D47" i="8"/>
  <c r="C46" i="13" s="1"/>
  <c r="C47" i="8"/>
  <c r="B46" i="13" s="1"/>
  <c r="CE46" i="8"/>
  <c r="CD45" i="13" s="1"/>
  <c r="CD46" i="8"/>
  <c r="CC45" i="13" s="1"/>
  <c r="CB46" i="8"/>
  <c r="CA45" i="13" s="1"/>
  <c r="CA46" i="8"/>
  <c r="BZ45" i="13" s="1"/>
  <c r="BZ46" i="8"/>
  <c r="BY45" i="13" s="1"/>
  <c r="BY46" i="8"/>
  <c r="BX45" i="13" s="1"/>
  <c r="BX46" i="8"/>
  <c r="BW45" i="13" s="1"/>
  <c r="BW46" i="8"/>
  <c r="BV45" i="13" s="1"/>
  <c r="BV46" i="8"/>
  <c r="BU45" i="13" s="1"/>
  <c r="BU46" i="8"/>
  <c r="BT45" i="13" s="1"/>
  <c r="BT46" i="8"/>
  <c r="BS45" i="13" s="1"/>
  <c r="BS46" i="8"/>
  <c r="BR45" i="13" s="1"/>
  <c r="BR46" i="8"/>
  <c r="BQ45" i="13" s="1"/>
  <c r="BQ46" i="8"/>
  <c r="BP45" i="13" s="1"/>
  <c r="BP46" i="8"/>
  <c r="BO45" i="13" s="1"/>
  <c r="BO46" i="8"/>
  <c r="BN45" i="13" s="1"/>
  <c r="BN46" i="8"/>
  <c r="BM45" i="13" s="1"/>
  <c r="BM46" i="8"/>
  <c r="BL45" i="13" s="1"/>
  <c r="BL46" i="8"/>
  <c r="BK45" i="13" s="1"/>
  <c r="BK46" i="8"/>
  <c r="BJ45" i="13" s="1"/>
  <c r="BJ46" i="8"/>
  <c r="BI45" i="13" s="1"/>
  <c r="BI46" i="8"/>
  <c r="BH45" i="13" s="1"/>
  <c r="BH46" i="8"/>
  <c r="BG45" i="13" s="1"/>
  <c r="BG46" i="8"/>
  <c r="BF45" i="13" s="1"/>
  <c r="BF46" i="8"/>
  <c r="BE45" i="13" s="1"/>
  <c r="BE46" i="8"/>
  <c r="BD45" i="13" s="1"/>
  <c r="BD46" i="8"/>
  <c r="BC45" i="13" s="1"/>
  <c r="BC46" i="8"/>
  <c r="BB45" i="13" s="1"/>
  <c r="BB46" i="8"/>
  <c r="BA45" i="13" s="1"/>
  <c r="BA46" i="8"/>
  <c r="AZ45" i="13" s="1"/>
  <c r="AZ46" i="8"/>
  <c r="AY45" i="13" s="1"/>
  <c r="AY46" i="8"/>
  <c r="AX45" i="13" s="1"/>
  <c r="AX46" i="8"/>
  <c r="AW45" i="13" s="1"/>
  <c r="AW46" i="8"/>
  <c r="AV45" i="13" s="1"/>
  <c r="AV46" i="8"/>
  <c r="AU45" i="13" s="1"/>
  <c r="AU46" i="8"/>
  <c r="AT45" i="13" s="1"/>
  <c r="AT46" i="8"/>
  <c r="AS45" i="13" s="1"/>
  <c r="AS46" i="8"/>
  <c r="AR45" i="13" s="1"/>
  <c r="AR46" i="8"/>
  <c r="AQ45" i="13" s="1"/>
  <c r="AQ46" i="8"/>
  <c r="AP45" i="13" s="1"/>
  <c r="AP46" i="8"/>
  <c r="AO45" i="13" s="1"/>
  <c r="AO46" i="8"/>
  <c r="AN45" i="13" s="1"/>
  <c r="AN46" i="8"/>
  <c r="AM45" i="13" s="1"/>
  <c r="AM46" i="8"/>
  <c r="AL45" i="13" s="1"/>
  <c r="AL46" i="8"/>
  <c r="AK45" i="13" s="1"/>
  <c r="AK46" i="8"/>
  <c r="AJ45" i="13" s="1"/>
  <c r="AJ46" i="8"/>
  <c r="AI45" i="13" s="1"/>
  <c r="AI46" i="8"/>
  <c r="AH45" i="13" s="1"/>
  <c r="AH46" i="8"/>
  <c r="AG45" i="13" s="1"/>
  <c r="AG46" i="8"/>
  <c r="AF45" i="13" s="1"/>
  <c r="AF46" i="8"/>
  <c r="AE45" i="13" s="1"/>
  <c r="AE46" i="8"/>
  <c r="AD45" i="13" s="1"/>
  <c r="AD46" i="8"/>
  <c r="AC45" i="13" s="1"/>
  <c r="AC46" i="8"/>
  <c r="AB45" i="13" s="1"/>
  <c r="AB46" i="8"/>
  <c r="AA45" i="13" s="1"/>
  <c r="AA46" i="8"/>
  <c r="Z45" i="13" s="1"/>
  <c r="Z46" i="8"/>
  <c r="Y45" i="13" s="1"/>
  <c r="Y46" i="8"/>
  <c r="X45" i="13" s="1"/>
  <c r="X46" i="8"/>
  <c r="W45" i="13" s="1"/>
  <c r="W46" i="8"/>
  <c r="V45" i="13" s="1"/>
  <c r="V46" i="8"/>
  <c r="U45" i="13" s="1"/>
  <c r="U46" i="8"/>
  <c r="T45" i="13" s="1"/>
  <c r="T46" i="8"/>
  <c r="S45" i="13" s="1"/>
  <c r="S46" i="8"/>
  <c r="R45" i="13" s="1"/>
  <c r="R46" i="8"/>
  <c r="Q45" i="13" s="1"/>
  <c r="Q46" i="8"/>
  <c r="P45" i="13" s="1"/>
  <c r="P46" i="8"/>
  <c r="O45" i="13" s="1"/>
  <c r="O46" i="8"/>
  <c r="N45" i="13" s="1"/>
  <c r="N46" i="8"/>
  <c r="M45" i="13" s="1"/>
  <c r="M46" i="8"/>
  <c r="L45" i="13" s="1"/>
  <c r="L46" i="8"/>
  <c r="K45" i="13" s="1"/>
  <c r="K46" i="8"/>
  <c r="J45" i="13" s="1"/>
  <c r="J46" i="8"/>
  <c r="I45" i="13" s="1"/>
  <c r="I46" i="8"/>
  <c r="H45" i="13" s="1"/>
  <c r="H46" i="8"/>
  <c r="G45" i="13" s="1"/>
  <c r="G46" i="8"/>
  <c r="F45" i="13" s="1"/>
  <c r="F46" i="8"/>
  <c r="E45" i="13" s="1"/>
  <c r="E46" i="8"/>
  <c r="D45" i="13" s="1"/>
  <c r="D46" i="8"/>
  <c r="C45" i="13" s="1"/>
  <c r="C46" i="8"/>
  <c r="B45" i="13" s="1"/>
  <c r="CE45" i="8"/>
  <c r="CD44" i="13" s="1"/>
  <c r="CD45" i="8"/>
  <c r="CC44" i="13" s="1"/>
  <c r="CB45" i="8"/>
  <c r="CA44" i="13" s="1"/>
  <c r="CA45" i="8"/>
  <c r="BZ44" i="13" s="1"/>
  <c r="BZ45" i="8"/>
  <c r="BY44" i="13" s="1"/>
  <c r="BY45" i="8"/>
  <c r="BX44" i="13" s="1"/>
  <c r="BX45" i="8"/>
  <c r="BW44" i="13" s="1"/>
  <c r="BW45" i="8"/>
  <c r="BV44" i="13" s="1"/>
  <c r="BV45" i="8"/>
  <c r="BU44" i="13" s="1"/>
  <c r="BU45" i="8"/>
  <c r="BT44" i="13" s="1"/>
  <c r="BT45" i="8"/>
  <c r="BS44" i="13" s="1"/>
  <c r="BS45" i="8"/>
  <c r="BR44" i="13" s="1"/>
  <c r="BR45" i="8"/>
  <c r="BQ44" i="13" s="1"/>
  <c r="BQ45" i="8"/>
  <c r="BP44" i="13" s="1"/>
  <c r="BP45" i="8"/>
  <c r="BO44" i="13" s="1"/>
  <c r="BO45" i="8"/>
  <c r="BN44" i="13" s="1"/>
  <c r="BN45" i="8"/>
  <c r="BM44" i="13" s="1"/>
  <c r="BM45" i="8"/>
  <c r="BL44" i="13" s="1"/>
  <c r="BL45" i="8"/>
  <c r="BK44" i="13" s="1"/>
  <c r="BK45" i="8"/>
  <c r="BJ44" i="13" s="1"/>
  <c r="BJ45" i="8"/>
  <c r="BI44" i="13" s="1"/>
  <c r="BI45" i="8"/>
  <c r="BH44" i="13" s="1"/>
  <c r="BH45" i="8"/>
  <c r="BG44" i="13" s="1"/>
  <c r="BG45" i="8"/>
  <c r="BF44" i="13" s="1"/>
  <c r="BF45" i="8"/>
  <c r="BE44" i="13" s="1"/>
  <c r="BE45" i="8"/>
  <c r="BD44" i="13" s="1"/>
  <c r="BD45" i="8"/>
  <c r="BC44" i="13" s="1"/>
  <c r="BC45" i="8"/>
  <c r="BB44" i="13" s="1"/>
  <c r="BB45" i="8"/>
  <c r="BA44" i="13" s="1"/>
  <c r="BA45" i="8"/>
  <c r="AZ44" i="13" s="1"/>
  <c r="AZ45" i="8"/>
  <c r="AY44" i="13" s="1"/>
  <c r="AY45" i="8"/>
  <c r="AX44" i="13" s="1"/>
  <c r="AX45" i="8"/>
  <c r="AW44" i="13" s="1"/>
  <c r="AW45" i="8"/>
  <c r="AV44" i="13" s="1"/>
  <c r="AV45" i="8"/>
  <c r="AU44" i="13" s="1"/>
  <c r="AU45" i="8"/>
  <c r="AT44" i="13" s="1"/>
  <c r="AT45" i="8"/>
  <c r="AS44" i="13" s="1"/>
  <c r="AS45" i="8"/>
  <c r="AR44" i="13" s="1"/>
  <c r="AR45" i="8"/>
  <c r="AQ44" i="13" s="1"/>
  <c r="AQ45" i="8"/>
  <c r="AP44" i="13" s="1"/>
  <c r="AP45" i="8"/>
  <c r="AO44" i="13" s="1"/>
  <c r="AO45" i="8"/>
  <c r="AN44" i="13" s="1"/>
  <c r="AN45" i="8"/>
  <c r="AM44" i="13" s="1"/>
  <c r="AM45" i="8"/>
  <c r="AL44" i="13" s="1"/>
  <c r="AL45" i="8"/>
  <c r="AK44" i="13" s="1"/>
  <c r="AK45" i="8"/>
  <c r="AJ44" i="13" s="1"/>
  <c r="AJ45" i="8"/>
  <c r="AI44" i="13" s="1"/>
  <c r="AI45" i="8"/>
  <c r="AH44" i="13" s="1"/>
  <c r="AH45" i="8"/>
  <c r="AG44" i="13" s="1"/>
  <c r="AG45" i="8"/>
  <c r="AF44" i="13" s="1"/>
  <c r="AF45" i="8"/>
  <c r="AE44" i="13" s="1"/>
  <c r="AE45" i="8"/>
  <c r="AD44" i="13" s="1"/>
  <c r="AD45" i="8"/>
  <c r="AC44" i="13" s="1"/>
  <c r="AC45" i="8"/>
  <c r="AB44" i="13" s="1"/>
  <c r="AB45" i="8"/>
  <c r="AA44" i="13" s="1"/>
  <c r="AA45" i="8"/>
  <c r="Z44" i="13" s="1"/>
  <c r="Z45" i="8"/>
  <c r="Y44" i="13" s="1"/>
  <c r="Y45" i="8"/>
  <c r="X44" i="13" s="1"/>
  <c r="X45" i="8"/>
  <c r="W44" i="13" s="1"/>
  <c r="W45" i="8"/>
  <c r="V44" i="13" s="1"/>
  <c r="V45" i="8"/>
  <c r="U44" i="13" s="1"/>
  <c r="U45" i="8"/>
  <c r="T44" i="13" s="1"/>
  <c r="T45" i="8"/>
  <c r="S44" i="13" s="1"/>
  <c r="S45" i="8"/>
  <c r="R44" i="13" s="1"/>
  <c r="R45" i="8"/>
  <c r="Q44" i="13" s="1"/>
  <c r="Q45" i="8"/>
  <c r="P44" i="13" s="1"/>
  <c r="P45" i="8"/>
  <c r="O44" i="13" s="1"/>
  <c r="O45" i="8"/>
  <c r="N44" i="13" s="1"/>
  <c r="N45" i="8"/>
  <c r="M44" i="13" s="1"/>
  <c r="M45" i="8"/>
  <c r="L44" i="13" s="1"/>
  <c r="L45" i="8"/>
  <c r="K44" i="13" s="1"/>
  <c r="K45" i="8"/>
  <c r="J44" i="13" s="1"/>
  <c r="J45" i="8"/>
  <c r="I44" i="13" s="1"/>
  <c r="I45" i="8"/>
  <c r="H44" i="13" s="1"/>
  <c r="H45" i="8"/>
  <c r="G44" i="13" s="1"/>
  <c r="G45" i="8"/>
  <c r="F44" i="13" s="1"/>
  <c r="F45" i="8"/>
  <c r="E44" i="13" s="1"/>
  <c r="E45" i="8"/>
  <c r="D44" i="13" s="1"/>
  <c r="D45" i="8"/>
  <c r="C44" i="13" s="1"/>
  <c r="C45" i="8"/>
  <c r="B44" i="13" s="1"/>
  <c r="CE44" i="8"/>
  <c r="CD43" i="13" s="1"/>
  <c r="CD44" i="8"/>
  <c r="CC43" i="13" s="1"/>
  <c r="CB44" i="8"/>
  <c r="CA43" i="13" s="1"/>
  <c r="CA44" i="8"/>
  <c r="BZ43" i="13" s="1"/>
  <c r="BZ44" i="8"/>
  <c r="BY43" i="13" s="1"/>
  <c r="BY44" i="8"/>
  <c r="BX43" i="13" s="1"/>
  <c r="BX44" i="8"/>
  <c r="BW43" i="13" s="1"/>
  <c r="BW44" i="8"/>
  <c r="BV43" i="13" s="1"/>
  <c r="BV44" i="8"/>
  <c r="BU43" i="13" s="1"/>
  <c r="BU44" i="8"/>
  <c r="BT43" i="13" s="1"/>
  <c r="BT44" i="8"/>
  <c r="BS43" i="13" s="1"/>
  <c r="BS44" i="8"/>
  <c r="BR43" i="13" s="1"/>
  <c r="BR44" i="8"/>
  <c r="BQ43" i="13" s="1"/>
  <c r="BQ44" i="8"/>
  <c r="BP43" i="13" s="1"/>
  <c r="BP44" i="8"/>
  <c r="BO43" i="13" s="1"/>
  <c r="BO44" i="8"/>
  <c r="BN43" i="13" s="1"/>
  <c r="BN44" i="8"/>
  <c r="BM43" i="13" s="1"/>
  <c r="BM44" i="8"/>
  <c r="BL43" i="13" s="1"/>
  <c r="BL44" i="8"/>
  <c r="BK43" i="13" s="1"/>
  <c r="BK44" i="8"/>
  <c r="BJ43" i="13" s="1"/>
  <c r="BJ44" i="8"/>
  <c r="BI43" i="13" s="1"/>
  <c r="BI44" i="8"/>
  <c r="BH43" i="13" s="1"/>
  <c r="BH44" i="8"/>
  <c r="BG43" i="13" s="1"/>
  <c r="BG44" i="8"/>
  <c r="BF43" i="13" s="1"/>
  <c r="BF44" i="8"/>
  <c r="BE43" i="13" s="1"/>
  <c r="BE44" i="8"/>
  <c r="BD43" i="13" s="1"/>
  <c r="BD44" i="8"/>
  <c r="BC43" i="13" s="1"/>
  <c r="BC44" i="8"/>
  <c r="BB43" i="13" s="1"/>
  <c r="BB44" i="8"/>
  <c r="BA43" i="13" s="1"/>
  <c r="BA44" i="8"/>
  <c r="AZ43" i="13" s="1"/>
  <c r="AZ44" i="8"/>
  <c r="AY43" i="13" s="1"/>
  <c r="AY44" i="8"/>
  <c r="AX43" i="13" s="1"/>
  <c r="AX44" i="8"/>
  <c r="AW43" i="13" s="1"/>
  <c r="AW44" i="8"/>
  <c r="AV43" i="13" s="1"/>
  <c r="AV44" i="8"/>
  <c r="AU43" i="13" s="1"/>
  <c r="AU44" i="8"/>
  <c r="AT43" i="13" s="1"/>
  <c r="AT44" i="8"/>
  <c r="AS43" i="13" s="1"/>
  <c r="AS44" i="8"/>
  <c r="AR43" i="13" s="1"/>
  <c r="AR44" i="8"/>
  <c r="AQ43" i="13" s="1"/>
  <c r="AQ44" i="8"/>
  <c r="AP43" i="13" s="1"/>
  <c r="AP44" i="8"/>
  <c r="AO43" i="13" s="1"/>
  <c r="AO44" i="8"/>
  <c r="AN43" i="13" s="1"/>
  <c r="AN44" i="8"/>
  <c r="AM43" i="13" s="1"/>
  <c r="AM44" i="8"/>
  <c r="AL43" i="13" s="1"/>
  <c r="AL44" i="8"/>
  <c r="AK43" i="13" s="1"/>
  <c r="AK44" i="8"/>
  <c r="AJ43" i="13" s="1"/>
  <c r="AJ44" i="8"/>
  <c r="AI43" i="13" s="1"/>
  <c r="AI44" i="8"/>
  <c r="AH43" i="13" s="1"/>
  <c r="AH44" i="8"/>
  <c r="AG43" i="13" s="1"/>
  <c r="AG44" i="8"/>
  <c r="AF43" i="13" s="1"/>
  <c r="AF44" i="8"/>
  <c r="AE43" i="13" s="1"/>
  <c r="AE44" i="8"/>
  <c r="AD43" i="13" s="1"/>
  <c r="AD44" i="8"/>
  <c r="AC43" i="13" s="1"/>
  <c r="AC44" i="8"/>
  <c r="AB43" i="13" s="1"/>
  <c r="AB44" i="8"/>
  <c r="AA43" i="13" s="1"/>
  <c r="AA44" i="8"/>
  <c r="Z43" i="13" s="1"/>
  <c r="Z44" i="8"/>
  <c r="Y43" i="13" s="1"/>
  <c r="Y44" i="8"/>
  <c r="X43" i="13" s="1"/>
  <c r="X44" i="8"/>
  <c r="W43" i="13" s="1"/>
  <c r="W44" i="8"/>
  <c r="V43" i="13" s="1"/>
  <c r="V44" i="8"/>
  <c r="U43" i="13" s="1"/>
  <c r="U44" i="8"/>
  <c r="T43" i="13" s="1"/>
  <c r="T44" i="8"/>
  <c r="S43" i="13" s="1"/>
  <c r="S44" i="8"/>
  <c r="R43" i="13" s="1"/>
  <c r="R44" i="8"/>
  <c r="Q43" i="13" s="1"/>
  <c r="Q44" i="8"/>
  <c r="P43" i="13" s="1"/>
  <c r="P44" i="8"/>
  <c r="O43" i="13" s="1"/>
  <c r="O44" i="8"/>
  <c r="N43" i="13" s="1"/>
  <c r="N44" i="8"/>
  <c r="M43" i="13" s="1"/>
  <c r="M44" i="8"/>
  <c r="L43" i="13" s="1"/>
  <c r="L44" i="8"/>
  <c r="K43" i="13" s="1"/>
  <c r="K44" i="8"/>
  <c r="J43" i="13" s="1"/>
  <c r="J44" i="8"/>
  <c r="I43" i="13" s="1"/>
  <c r="I44" i="8"/>
  <c r="H43" i="13" s="1"/>
  <c r="H44" i="8"/>
  <c r="G43" i="13" s="1"/>
  <c r="G44" i="8"/>
  <c r="F43" i="13" s="1"/>
  <c r="F44" i="8"/>
  <c r="E43" i="13" s="1"/>
  <c r="E44" i="8"/>
  <c r="D43" i="13" s="1"/>
  <c r="D44" i="8"/>
  <c r="C43" i="13" s="1"/>
  <c r="C44" i="8"/>
  <c r="B43" i="13" s="1"/>
  <c r="CE43" i="8"/>
  <c r="CD42" i="13" s="1"/>
  <c r="CD43" i="8"/>
  <c r="CC42" i="13" s="1"/>
  <c r="CB43" i="8"/>
  <c r="CA42" i="13" s="1"/>
  <c r="CA43" i="8"/>
  <c r="BZ42" i="13" s="1"/>
  <c r="BZ43" i="8"/>
  <c r="BY42" i="13" s="1"/>
  <c r="BY43" i="8"/>
  <c r="BX42" i="13" s="1"/>
  <c r="BX43" i="8"/>
  <c r="BW42" i="13" s="1"/>
  <c r="BW43" i="8"/>
  <c r="BV42" i="13" s="1"/>
  <c r="BV43" i="8"/>
  <c r="BU42" i="13" s="1"/>
  <c r="BU43" i="8"/>
  <c r="BT42" i="13" s="1"/>
  <c r="BT43" i="8"/>
  <c r="BS42" i="13" s="1"/>
  <c r="BS43" i="8"/>
  <c r="BR42" i="13" s="1"/>
  <c r="BR43" i="8"/>
  <c r="BQ42" i="13" s="1"/>
  <c r="BQ43" i="8"/>
  <c r="BP42" i="13" s="1"/>
  <c r="BP43" i="8"/>
  <c r="BO42" i="13" s="1"/>
  <c r="BO43" i="8"/>
  <c r="BN42" i="13" s="1"/>
  <c r="BN43" i="8"/>
  <c r="BM42" i="13" s="1"/>
  <c r="BM43" i="8"/>
  <c r="BL42" i="13" s="1"/>
  <c r="BL43" i="8"/>
  <c r="BK42" i="13" s="1"/>
  <c r="BK43" i="8"/>
  <c r="BJ42" i="13" s="1"/>
  <c r="BJ43" i="8"/>
  <c r="BI42" i="13" s="1"/>
  <c r="BI43" i="8"/>
  <c r="BH42" i="13" s="1"/>
  <c r="BH43" i="8"/>
  <c r="BG42" i="13" s="1"/>
  <c r="BG43" i="8"/>
  <c r="BF42" i="13" s="1"/>
  <c r="BF43" i="8"/>
  <c r="BE42" i="13" s="1"/>
  <c r="BE43" i="8"/>
  <c r="BD42" i="13" s="1"/>
  <c r="BD43" i="8"/>
  <c r="BC42" i="13" s="1"/>
  <c r="BC43" i="8"/>
  <c r="BB42" i="13" s="1"/>
  <c r="BB43" i="8"/>
  <c r="BA42" i="13" s="1"/>
  <c r="BA43" i="8"/>
  <c r="AZ42" i="13" s="1"/>
  <c r="AZ43" i="8"/>
  <c r="AY42" i="13" s="1"/>
  <c r="AY43" i="8"/>
  <c r="AX42" i="13" s="1"/>
  <c r="AX43" i="8"/>
  <c r="AW42" i="13" s="1"/>
  <c r="AW43" i="8"/>
  <c r="AV42" i="13" s="1"/>
  <c r="AV43" i="8"/>
  <c r="AU42" i="13" s="1"/>
  <c r="AU43" i="8"/>
  <c r="AT42" i="13" s="1"/>
  <c r="AT43" i="8"/>
  <c r="AS42" i="13" s="1"/>
  <c r="AS43" i="8"/>
  <c r="AR42" i="13" s="1"/>
  <c r="AR43" i="8"/>
  <c r="AQ42" i="13" s="1"/>
  <c r="AQ43" i="8"/>
  <c r="AP42" i="13" s="1"/>
  <c r="AP43" i="8"/>
  <c r="AO42" i="13" s="1"/>
  <c r="AO43" i="8"/>
  <c r="AN42" i="13" s="1"/>
  <c r="AN43" i="8"/>
  <c r="AM42" i="13" s="1"/>
  <c r="AM43" i="8"/>
  <c r="AL42" i="13" s="1"/>
  <c r="AL43" i="8"/>
  <c r="AK42" i="13" s="1"/>
  <c r="AK43" i="8"/>
  <c r="AJ42" i="13" s="1"/>
  <c r="AJ43" i="8"/>
  <c r="AI42" i="13" s="1"/>
  <c r="AI43" i="8"/>
  <c r="AH42" i="13" s="1"/>
  <c r="AH43" i="8"/>
  <c r="AG42" i="13" s="1"/>
  <c r="AG43" i="8"/>
  <c r="AF42" i="13" s="1"/>
  <c r="AF43" i="8"/>
  <c r="AE42" i="13" s="1"/>
  <c r="AE43" i="8"/>
  <c r="AD42" i="13" s="1"/>
  <c r="AD43" i="8"/>
  <c r="AC42" i="13" s="1"/>
  <c r="AC43" i="8"/>
  <c r="AB42" i="13" s="1"/>
  <c r="AB43" i="8"/>
  <c r="AA42" i="13" s="1"/>
  <c r="AA43" i="8"/>
  <c r="Z42" i="13" s="1"/>
  <c r="Z43" i="8"/>
  <c r="Y42" i="13" s="1"/>
  <c r="Y43" i="8"/>
  <c r="X42" i="13" s="1"/>
  <c r="X43" i="8"/>
  <c r="W42" i="13" s="1"/>
  <c r="W43" i="8"/>
  <c r="V42" i="13" s="1"/>
  <c r="V43" i="8"/>
  <c r="U42" i="13" s="1"/>
  <c r="U43" i="8"/>
  <c r="T42" i="13" s="1"/>
  <c r="T43" i="8"/>
  <c r="S42" i="13" s="1"/>
  <c r="S43" i="8"/>
  <c r="R42" i="13" s="1"/>
  <c r="R43" i="8"/>
  <c r="Q42" i="13" s="1"/>
  <c r="Q43" i="8"/>
  <c r="P42" i="13" s="1"/>
  <c r="P43" i="8"/>
  <c r="O42" i="13" s="1"/>
  <c r="O43" i="8"/>
  <c r="N42" i="13" s="1"/>
  <c r="N43" i="8"/>
  <c r="M42" i="13" s="1"/>
  <c r="M43" i="8"/>
  <c r="L42" i="13" s="1"/>
  <c r="L43" i="8"/>
  <c r="K42" i="13" s="1"/>
  <c r="K43" i="8"/>
  <c r="J42" i="13" s="1"/>
  <c r="J43" i="8"/>
  <c r="I42" i="13" s="1"/>
  <c r="I43" i="8"/>
  <c r="H42" i="13" s="1"/>
  <c r="H43" i="8"/>
  <c r="G42" i="13" s="1"/>
  <c r="G43" i="8"/>
  <c r="F42" i="13" s="1"/>
  <c r="F43" i="8"/>
  <c r="E42" i="13" s="1"/>
  <c r="E43" i="8"/>
  <c r="D42" i="13" s="1"/>
  <c r="D43" i="8"/>
  <c r="C42" i="13" s="1"/>
  <c r="C43" i="8"/>
  <c r="B42" i="13" s="1"/>
  <c r="CE42" i="8"/>
  <c r="CD41" i="13" s="1"/>
  <c r="CD42" i="8"/>
  <c r="CC41" i="13" s="1"/>
  <c r="CB42" i="8"/>
  <c r="CA41" i="13" s="1"/>
  <c r="CA42" i="8"/>
  <c r="BZ41" i="13" s="1"/>
  <c r="BZ42" i="8"/>
  <c r="BY41" i="13" s="1"/>
  <c r="BY42" i="8"/>
  <c r="BX41" i="13" s="1"/>
  <c r="BX42" i="8"/>
  <c r="BW41" i="13" s="1"/>
  <c r="BW42" i="8"/>
  <c r="BV41" i="13" s="1"/>
  <c r="BV42" i="8"/>
  <c r="BU41" i="13" s="1"/>
  <c r="BU42" i="8"/>
  <c r="BT41" i="13" s="1"/>
  <c r="BT42" i="8"/>
  <c r="BS41" i="13" s="1"/>
  <c r="BS42" i="8"/>
  <c r="BR41" i="13" s="1"/>
  <c r="BR42" i="8"/>
  <c r="BQ41" i="13" s="1"/>
  <c r="BQ42" i="8"/>
  <c r="BP41" i="13" s="1"/>
  <c r="BP42" i="8"/>
  <c r="BO41" i="13" s="1"/>
  <c r="BO42" i="8"/>
  <c r="BN41" i="13" s="1"/>
  <c r="BN42" i="8"/>
  <c r="BM41" i="13" s="1"/>
  <c r="BM42" i="8"/>
  <c r="BL41" i="13" s="1"/>
  <c r="BL42" i="8"/>
  <c r="BK41" i="13" s="1"/>
  <c r="BK42" i="8"/>
  <c r="BJ41" i="13" s="1"/>
  <c r="BJ42" i="8"/>
  <c r="BI41" i="13" s="1"/>
  <c r="BI42" i="8"/>
  <c r="BH41" i="13" s="1"/>
  <c r="BH42" i="8"/>
  <c r="BG41" i="13" s="1"/>
  <c r="BG42" i="8"/>
  <c r="BF41" i="13" s="1"/>
  <c r="BF42" i="8"/>
  <c r="BE41" i="13" s="1"/>
  <c r="BE42" i="8"/>
  <c r="BD41" i="13" s="1"/>
  <c r="BD42" i="8"/>
  <c r="BC41" i="13" s="1"/>
  <c r="BC42" i="8"/>
  <c r="BB41" i="13" s="1"/>
  <c r="BB42" i="8"/>
  <c r="BA41" i="13" s="1"/>
  <c r="BA42" i="8"/>
  <c r="AZ41" i="13" s="1"/>
  <c r="AZ42" i="8"/>
  <c r="AY41" i="13" s="1"/>
  <c r="AY42" i="8"/>
  <c r="AX41" i="13" s="1"/>
  <c r="AX42" i="8"/>
  <c r="AW41" i="13" s="1"/>
  <c r="AW42" i="8"/>
  <c r="AV41" i="13" s="1"/>
  <c r="AV42" i="8"/>
  <c r="AU41" i="13" s="1"/>
  <c r="AU42" i="8"/>
  <c r="AT41" i="13" s="1"/>
  <c r="AT42" i="8"/>
  <c r="AS41" i="13" s="1"/>
  <c r="AS42" i="8"/>
  <c r="AR41" i="13" s="1"/>
  <c r="AR42" i="8"/>
  <c r="AQ41" i="13" s="1"/>
  <c r="AQ42" i="8"/>
  <c r="AP41" i="13" s="1"/>
  <c r="AP42" i="8"/>
  <c r="AO41" i="13" s="1"/>
  <c r="AO42" i="8"/>
  <c r="AN41" i="13" s="1"/>
  <c r="AN42" i="8"/>
  <c r="AM41" i="13" s="1"/>
  <c r="AM42" i="8"/>
  <c r="AL41" i="13" s="1"/>
  <c r="AL42" i="8"/>
  <c r="AK41" i="13" s="1"/>
  <c r="AK42" i="8"/>
  <c r="AJ41" i="13" s="1"/>
  <c r="AJ42" i="8"/>
  <c r="AI41" i="13" s="1"/>
  <c r="AI42" i="8"/>
  <c r="AH41" i="13" s="1"/>
  <c r="AH42" i="8"/>
  <c r="AG41" i="13" s="1"/>
  <c r="AG42" i="8"/>
  <c r="AF41" i="13" s="1"/>
  <c r="AF42" i="8"/>
  <c r="AE41" i="13" s="1"/>
  <c r="AE42" i="8"/>
  <c r="AD41" i="13" s="1"/>
  <c r="AD42" i="8"/>
  <c r="AC41" i="13" s="1"/>
  <c r="AC42" i="8"/>
  <c r="AB41" i="13" s="1"/>
  <c r="AB42" i="8"/>
  <c r="AA41" i="13" s="1"/>
  <c r="AA42" i="8"/>
  <c r="Z41" i="13" s="1"/>
  <c r="Z42" i="8"/>
  <c r="Y41" i="13" s="1"/>
  <c r="Y42" i="8"/>
  <c r="X41" i="13" s="1"/>
  <c r="X42" i="8"/>
  <c r="W41" i="13" s="1"/>
  <c r="W42" i="8"/>
  <c r="V41" i="13" s="1"/>
  <c r="V42" i="8"/>
  <c r="U41" i="13" s="1"/>
  <c r="U42" i="8"/>
  <c r="T41" i="13" s="1"/>
  <c r="T42" i="8"/>
  <c r="S41" i="13" s="1"/>
  <c r="S42" i="8"/>
  <c r="R41" i="13" s="1"/>
  <c r="R42" i="8"/>
  <c r="Q41" i="13" s="1"/>
  <c r="Q42" i="8"/>
  <c r="P41" i="13" s="1"/>
  <c r="P42" i="8"/>
  <c r="O41" i="13" s="1"/>
  <c r="O42" i="8"/>
  <c r="N41" i="13" s="1"/>
  <c r="N42" i="8"/>
  <c r="M41" i="13" s="1"/>
  <c r="M42" i="8"/>
  <c r="L41" i="13" s="1"/>
  <c r="L42" i="8"/>
  <c r="K41" i="13" s="1"/>
  <c r="K42" i="8"/>
  <c r="J41" i="13" s="1"/>
  <c r="J42" i="8"/>
  <c r="I41" i="13" s="1"/>
  <c r="I42" i="8"/>
  <c r="H41" i="13" s="1"/>
  <c r="H42" i="8"/>
  <c r="G41" i="13" s="1"/>
  <c r="G42" i="8"/>
  <c r="F41" i="13" s="1"/>
  <c r="F42" i="8"/>
  <c r="E41" i="13" s="1"/>
  <c r="E42" i="8"/>
  <c r="D41" i="13" s="1"/>
  <c r="D42" i="8"/>
  <c r="C41" i="13" s="1"/>
  <c r="C42" i="8"/>
  <c r="B41" i="13" s="1"/>
  <c r="CE41" i="8"/>
  <c r="CD40" i="13" s="1"/>
  <c r="CD41" i="8"/>
  <c r="CC40" i="13" s="1"/>
  <c r="CB41" i="8"/>
  <c r="CA40" i="13" s="1"/>
  <c r="CA41" i="8"/>
  <c r="BZ40" i="13" s="1"/>
  <c r="BZ41" i="8"/>
  <c r="BY40" i="13" s="1"/>
  <c r="BY41" i="8"/>
  <c r="BX40" i="13" s="1"/>
  <c r="BX41" i="8"/>
  <c r="BW40" i="13" s="1"/>
  <c r="BW41" i="8"/>
  <c r="BV40" i="13" s="1"/>
  <c r="BV41" i="8"/>
  <c r="BU40" i="13" s="1"/>
  <c r="BU41" i="8"/>
  <c r="BT40" i="13" s="1"/>
  <c r="BT41" i="8"/>
  <c r="BS40" i="13" s="1"/>
  <c r="BS41" i="8"/>
  <c r="BR40" i="13" s="1"/>
  <c r="BR41" i="8"/>
  <c r="BQ40" i="13" s="1"/>
  <c r="BQ41" i="8"/>
  <c r="BP40" i="13" s="1"/>
  <c r="BP41" i="8"/>
  <c r="BO40" i="13" s="1"/>
  <c r="BO41" i="8"/>
  <c r="BN40" i="13" s="1"/>
  <c r="BN41" i="8"/>
  <c r="BM40" i="13" s="1"/>
  <c r="BM41" i="8"/>
  <c r="BL40" i="13" s="1"/>
  <c r="BL41" i="8"/>
  <c r="BK40" i="13" s="1"/>
  <c r="BK41" i="8"/>
  <c r="BJ40" i="13" s="1"/>
  <c r="BJ41" i="8"/>
  <c r="BI40" i="13" s="1"/>
  <c r="BI41" i="8"/>
  <c r="BH40" i="13" s="1"/>
  <c r="BH41" i="8"/>
  <c r="BG40" i="13" s="1"/>
  <c r="BG41" i="8"/>
  <c r="BF40" i="13" s="1"/>
  <c r="BF41" i="8"/>
  <c r="BE40" i="13" s="1"/>
  <c r="BE41" i="8"/>
  <c r="BD40" i="13" s="1"/>
  <c r="BD41" i="8"/>
  <c r="BC40" i="13" s="1"/>
  <c r="BC41" i="8"/>
  <c r="BB40" i="13" s="1"/>
  <c r="BB41" i="8"/>
  <c r="BA40" i="13" s="1"/>
  <c r="BA41" i="8"/>
  <c r="AZ40" i="13" s="1"/>
  <c r="AZ41" i="8"/>
  <c r="AY40" i="13" s="1"/>
  <c r="AY41" i="8"/>
  <c r="AX40" i="13" s="1"/>
  <c r="AX41" i="8"/>
  <c r="AW40" i="13" s="1"/>
  <c r="AW41" i="8"/>
  <c r="AV40" i="13" s="1"/>
  <c r="AV41" i="8"/>
  <c r="AU40" i="13" s="1"/>
  <c r="AU41" i="8"/>
  <c r="AT40" i="13" s="1"/>
  <c r="AT41" i="8"/>
  <c r="AS40" i="13" s="1"/>
  <c r="AS41" i="8"/>
  <c r="AR40" i="13" s="1"/>
  <c r="AR41" i="8"/>
  <c r="AQ40" i="13" s="1"/>
  <c r="AQ41" i="8"/>
  <c r="AP40" i="13" s="1"/>
  <c r="AP41" i="8"/>
  <c r="AO40" i="13" s="1"/>
  <c r="AN40" i="13"/>
  <c r="AN41" i="8"/>
  <c r="AM40" i="13" s="1"/>
  <c r="AM41" i="8"/>
  <c r="AL40" i="13" s="1"/>
  <c r="AL41" i="8"/>
  <c r="AK40" i="13" s="1"/>
  <c r="AK41" i="8"/>
  <c r="AJ40" i="13" s="1"/>
  <c r="AJ41" i="8"/>
  <c r="AI40" i="13" s="1"/>
  <c r="AI41" i="8"/>
  <c r="AH40" i="13" s="1"/>
  <c r="AH41" i="8"/>
  <c r="AG40" i="13" s="1"/>
  <c r="AG41" i="8"/>
  <c r="AF40" i="13" s="1"/>
  <c r="AF41" i="8"/>
  <c r="AE40" i="13" s="1"/>
  <c r="AE41" i="8"/>
  <c r="AD40" i="13" s="1"/>
  <c r="AD41" i="8"/>
  <c r="AC40" i="13" s="1"/>
  <c r="AC41" i="8"/>
  <c r="AB40" i="13" s="1"/>
  <c r="AB41" i="8"/>
  <c r="AA40" i="13" s="1"/>
  <c r="AA41" i="8"/>
  <c r="Z40" i="13" s="1"/>
  <c r="Z41" i="8"/>
  <c r="Y40" i="13" s="1"/>
  <c r="Y41" i="8"/>
  <c r="X40" i="13" s="1"/>
  <c r="X41" i="8"/>
  <c r="W40" i="13" s="1"/>
  <c r="W41" i="8"/>
  <c r="V40" i="13" s="1"/>
  <c r="V41" i="8"/>
  <c r="U40" i="13" s="1"/>
  <c r="U41" i="8"/>
  <c r="T40" i="13" s="1"/>
  <c r="T41" i="8"/>
  <c r="S40" i="13" s="1"/>
  <c r="S41" i="8"/>
  <c r="R40" i="13" s="1"/>
  <c r="R41" i="8"/>
  <c r="Q40" i="13" s="1"/>
  <c r="Q41" i="8"/>
  <c r="P40" i="13" s="1"/>
  <c r="P41" i="8"/>
  <c r="O40" i="13" s="1"/>
  <c r="O41" i="8"/>
  <c r="N40" i="13" s="1"/>
  <c r="N41" i="8"/>
  <c r="M40" i="13" s="1"/>
  <c r="M41" i="8"/>
  <c r="L40" i="13" s="1"/>
  <c r="L41" i="8"/>
  <c r="K40" i="13" s="1"/>
  <c r="K41" i="8"/>
  <c r="J40" i="13" s="1"/>
  <c r="J41" i="8"/>
  <c r="I40" i="13" s="1"/>
  <c r="I41" i="8"/>
  <c r="H40" i="13" s="1"/>
  <c r="H41" i="8"/>
  <c r="G40" i="13" s="1"/>
  <c r="G41" i="8"/>
  <c r="F40" i="13" s="1"/>
  <c r="F41" i="8"/>
  <c r="E40" i="13" s="1"/>
  <c r="E41" i="8"/>
  <c r="D40" i="13" s="1"/>
  <c r="D41" i="8"/>
  <c r="C40" i="13" s="1"/>
  <c r="C41" i="8"/>
  <c r="B40" i="13" s="1"/>
  <c r="CE40" i="8"/>
  <c r="CD39" i="13" s="1"/>
  <c r="CD40" i="8"/>
  <c r="CB40" i="8"/>
  <c r="CA39" i="13" s="1"/>
  <c r="CA40" i="8"/>
  <c r="BZ39" i="13" s="1"/>
  <c r="BZ40" i="8"/>
  <c r="BY39" i="13" s="1"/>
  <c r="BY40" i="8"/>
  <c r="BX39" i="13" s="1"/>
  <c r="BX40" i="8"/>
  <c r="BW39" i="13" s="1"/>
  <c r="BW40" i="8"/>
  <c r="BV39" i="13" s="1"/>
  <c r="BV40" i="8"/>
  <c r="BU39" i="13" s="1"/>
  <c r="BU40" i="8"/>
  <c r="BT39" i="13" s="1"/>
  <c r="BT40" i="8"/>
  <c r="BS39" i="13" s="1"/>
  <c r="BS40" i="8"/>
  <c r="BR39" i="13" s="1"/>
  <c r="BR40" i="8"/>
  <c r="BQ39" i="13" s="1"/>
  <c r="BQ40" i="8"/>
  <c r="BP39" i="13" s="1"/>
  <c r="BP40" i="8"/>
  <c r="BO39" i="13" s="1"/>
  <c r="BO40" i="8"/>
  <c r="BN39" i="13" s="1"/>
  <c r="BN40" i="8"/>
  <c r="BM39" i="13" s="1"/>
  <c r="BM40" i="8"/>
  <c r="BL39" i="13" s="1"/>
  <c r="BL40" i="8"/>
  <c r="BK39" i="13" s="1"/>
  <c r="BK40" i="8"/>
  <c r="BJ39" i="13" s="1"/>
  <c r="BJ40" i="8"/>
  <c r="BI39" i="13" s="1"/>
  <c r="BI40" i="8"/>
  <c r="BH39" i="13" s="1"/>
  <c r="BH40" i="8"/>
  <c r="BG39" i="13" s="1"/>
  <c r="BG40" i="8"/>
  <c r="BF39" i="13" s="1"/>
  <c r="BF40" i="8"/>
  <c r="BE39" i="13" s="1"/>
  <c r="BE40" i="8"/>
  <c r="BD39" i="13" s="1"/>
  <c r="BD40" i="8"/>
  <c r="BC39" i="13" s="1"/>
  <c r="BC40" i="8"/>
  <c r="BB39" i="13" s="1"/>
  <c r="BB40" i="8"/>
  <c r="BA39" i="13" s="1"/>
  <c r="BA40" i="8"/>
  <c r="AZ39" i="13" s="1"/>
  <c r="AZ40" i="8"/>
  <c r="AY39" i="13" s="1"/>
  <c r="AY40" i="8"/>
  <c r="AX39" i="13" s="1"/>
  <c r="AX40" i="8"/>
  <c r="AW39" i="13" s="1"/>
  <c r="AW40" i="8"/>
  <c r="AV39" i="13" s="1"/>
  <c r="AV40" i="8"/>
  <c r="AU39" i="13" s="1"/>
  <c r="AU40" i="8"/>
  <c r="AT39" i="13" s="1"/>
  <c r="AT40" i="8"/>
  <c r="AS39" i="13" s="1"/>
  <c r="AS40" i="8"/>
  <c r="AR39" i="13" s="1"/>
  <c r="AR40" i="8"/>
  <c r="AQ39" i="13" s="1"/>
  <c r="AQ40" i="8"/>
  <c r="AP39" i="13" s="1"/>
  <c r="AP40" i="8"/>
  <c r="AO39" i="13" s="1"/>
  <c r="AO40" i="8"/>
  <c r="AN39" i="13" s="1"/>
  <c r="AN40" i="8"/>
  <c r="AM39" i="13" s="1"/>
  <c r="AM40" i="8"/>
  <c r="AL39" i="13" s="1"/>
  <c r="AL40" i="8"/>
  <c r="AK39" i="13" s="1"/>
  <c r="AK40" i="8"/>
  <c r="AJ39" i="13" s="1"/>
  <c r="AJ40" i="8"/>
  <c r="AI39" i="13" s="1"/>
  <c r="AI40" i="8"/>
  <c r="AH39" i="13" s="1"/>
  <c r="AH40" i="8"/>
  <c r="AG39" i="13" s="1"/>
  <c r="AG40" i="8"/>
  <c r="AF39" i="13" s="1"/>
  <c r="AF40" i="8"/>
  <c r="AE39" i="13" s="1"/>
  <c r="AE40" i="8"/>
  <c r="AD39" i="13" s="1"/>
  <c r="AD40" i="8"/>
  <c r="AC39" i="13" s="1"/>
  <c r="AC40" i="8"/>
  <c r="AB39" i="13" s="1"/>
  <c r="AB40" i="8"/>
  <c r="AA39" i="13" s="1"/>
  <c r="AA40" i="8"/>
  <c r="Z39" i="13" s="1"/>
  <c r="Z40" i="8"/>
  <c r="Y39" i="13" s="1"/>
  <c r="Y40" i="8"/>
  <c r="X39" i="13" s="1"/>
  <c r="X40" i="8"/>
  <c r="W39" i="13" s="1"/>
  <c r="W40" i="8"/>
  <c r="V39" i="13" s="1"/>
  <c r="V40" i="8"/>
  <c r="U39" i="13" s="1"/>
  <c r="U40" i="8"/>
  <c r="T39" i="13" s="1"/>
  <c r="T40" i="8"/>
  <c r="S39" i="13" s="1"/>
  <c r="S40" i="8"/>
  <c r="R39" i="13" s="1"/>
  <c r="R40" i="8"/>
  <c r="Q39" i="13" s="1"/>
  <c r="Q40" i="8"/>
  <c r="P39" i="13" s="1"/>
  <c r="P40" i="8"/>
  <c r="O39" i="13" s="1"/>
  <c r="O40" i="8"/>
  <c r="N39" i="13" s="1"/>
  <c r="N40" i="8"/>
  <c r="M39" i="13" s="1"/>
  <c r="M40" i="8"/>
  <c r="L39" i="13" s="1"/>
  <c r="L40" i="8"/>
  <c r="K39" i="13" s="1"/>
  <c r="K40" i="8"/>
  <c r="J39" i="13" s="1"/>
  <c r="J40" i="8"/>
  <c r="I39" i="13" s="1"/>
  <c r="I40" i="8"/>
  <c r="H39" i="13" s="1"/>
  <c r="H40" i="8"/>
  <c r="G39" i="13" s="1"/>
  <c r="G40" i="8"/>
  <c r="F39" i="13" s="1"/>
  <c r="F40" i="8"/>
  <c r="E39" i="13" s="1"/>
  <c r="E40" i="8"/>
  <c r="D39" i="13" s="1"/>
  <c r="D40" i="8"/>
  <c r="C39" i="13" s="1"/>
  <c r="C40" i="8"/>
  <c r="B39" i="13" s="1"/>
  <c r="CE39" i="8"/>
  <c r="CD38" i="13" s="1"/>
  <c r="CD39" i="8"/>
  <c r="CC38" i="13" s="1"/>
  <c r="CB39" i="8"/>
  <c r="CA38" i="13" s="1"/>
  <c r="CA39" i="8"/>
  <c r="BZ38" i="13" s="1"/>
  <c r="BZ39" i="8"/>
  <c r="BY38" i="13" s="1"/>
  <c r="BY39" i="8"/>
  <c r="BX38" i="13" s="1"/>
  <c r="BX39" i="8"/>
  <c r="BW38" i="13" s="1"/>
  <c r="BW39" i="8"/>
  <c r="BV38" i="13" s="1"/>
  <c r="BV39" i="8"/>
  <c r="BU38" i="13" s="1"/>
  <c r="BU39" i="8"/>
  <c r="BT38" i="13" s="1"/>
  <c r="BT39" i="8"/>
  <c r="BS38" i="13" s="1"/>
  <c r="BS39" i="8"/>
  <c r="BR38" i="13" s="1"/>
  <c r="BR39" i="8"/>
  <c r="BQ38" i="13" s="1"/>
  <c r="BQ39" i="8"/>
  <c r="BP38" i="13" s="1"/>
  <c r="BP39" i="8"/>
  <c r="BO38" i="13" s="1"/>
  <c r="BO39" i="8"/>
  <c r="BN38" i="13" s="1"/>
  <c r="BN39" i="8"/>
  <c r="BM38" i="13" s="1"/>
  <c r="BM39" i="8"/>
  <c r="BL38" i="13" s="1"/>
  <c r="BL39" i="8"/>
  <c r="BK38" i="13" s="1"/>
  <c r="BK39" i="8"/>
  <c r="BJ38" i="13" s="1"/>
  <c r="BJ39" i="8"/>
  <c r="BI38" i="13" s="1"/>
  <c r="BI39" i="8"/>
  <c r="BH38" i="13" s="1"/>
  <c r="BH39" i="8"/>
  <c r="BG38" i="13" s="1"/>
  <c r="BG39" i="8"/>
  <c r="BF38" i="13" s="1"/>
  <c r="BF39" i="8"/>
  <c r="BE38" i="13" s="1"/>
  <c r="BE39" i="8"/>
  <c r="BD38" i="13" s="1"/>
  <c r="BD39" i="8"/>
  <c r="BC38" i="13" s="1"/>
  <c r="BC39" i="8"/>
  <c r="BB38" i="13" s="1"/>
  <c r="BB39" i="8"/>
  <c r="BA38" i="13" s="1"/>
  <c r="BA39" i="8"/>
  <c r="AZ38" i="13" s="1"/>
  <c r="AZ39" i="8"/>
  <c r="AY38" i="13" s="1"/>
  <c r="AY39" i="8"/>
  <c r="AX38" i="13" s="1"/>
  <c r="AX39" i="8"/>
  <c r="AW38" i="13" s="1"/>
  <c r="AW39" i="8"/>
  <c r="AV38" i="13" s="1"/>
  <c r="AV39" i="8"/>
  <c r="AU38" i="13" s="1"/>
  <c r="AU39" i="8"/>
  <c r="AT38" i="13" s="1"/>
  <c r="AT39" i="8"/>
  <c r="AS38" i="13" s="1"/>
  <c r="AS39" i="8"/>
  <c r="AR38" i="13" s="1"/>
  <c r="AR39" i="8"/>
  <c r="AQ38" i="13" s="1"/>
  <c r="AQ39" i="8"/>
  <c r="AP38" i="13" s="1"/>
  <c r="AP39" i="8"/>
  <c r="AO38" i="13" s="1"/>
  <c r="AO39" i="8"/>
  <c r="AN38" i="13" s="1"/>
  <c r="AN39" i="8"/>
  <c r="AM38" i="13" s="1"/>
  <c r="AM39" i="8"/>
  <c r="AL38" i="13" s="1"/>
  <c r="AL39" i="8"/>
  <c r="AK38" i="13" s="1"/>
  <c r="AK39" i="8"/>
  <c r="AJ38" i="13" s="1"/>
  <c r="AJ39" i="8"/>
  <c r="AI38" i="13" s="1"/>
  <c r="AI39" i="8"/>
  <c r="AH38" i="13" s="1"/>
  <c r="AH39" i="8"/>
  <c r="AG38" i="13" s="1"/>
  <c r="AG39" i="8"/>
  <c r="AF38" i="13" s="1"/>
  <c r="AF39" i="8"/>
  <c r="AE38" i="13" s="1"/>
  <c r="AE39" i="8"/>
  <c r="AD38" i="13" s="1"/>
  <c r="AD39" i="8"/>
  <c r="AC38" i="13" s="1"/>
  <c r="AC39" i="8"/>
  <c r="AB38" i="13" s="1"/>
  <c r="AB39" i="8"/>
  <c r="AA38" i="13" s="1"/>
  <c r="AA39" i="8"/>
  <c r="Z38" i="13" s="1"/>
  <c r="Z39" i="8"/>
  <c r="Y38" i="13" s="1"/>
  <c r="Y39" i="8"/>
  <c r="X38" i="13" s="1"/>
  <c r="X39" i="8"/>
  <c r="W38" i="13" s="1"/>
  <c r="W39" i="8"/>
  <c r="V38" i="13" s="1"/>
  <c r="V39" i="8"/>
  <c r="U38" i="13" s="1"/>
  <c r="U39" i="8"/>
  <c r="T38" i="13" s="1"/>
  <c r="T39" i="8"/>
  <c r="S38" i="13" s="1"/>
  <c r="S39" i="8"/>
  <c r="R38" i="13" s="1"/>
  <c r="R39" i="8"/>
  <c r="Q38" i="13" s="1"/>
  <c r="Q39" i="8"/>
  <c r="P38" i="13" s="1"/>
  <c r="P39" i="8"/>
  <c r="O38" i="13" s="1"/>
  <c r="O39" i="8"/>
  <c r="N38" i="13" s="1"/>
  <c r="N39" i="8"/>
  <c r="M38" i="13" s="1"/>
  <c r="M39" i="8"/>
  <c r="L38" i="13" s="1"/>
  <c r="L39" i="8"/>
  <c r="K38" i="13" s="1"/>
  <c r="K39" i="8"/>
  <c r="J38" i="13" s="1"/>
  <c r="J39" i="8"/>
  <c r="I38" i="13" s="1"/>
  <c r="I39" i="8"/>
  <c r="H38" i="13" s="1"/>
  <c r="H39" i="8"/>
  <c r="G38" i="13" s="1"/>
  <c r="G39" i="8"/>
  <c r="F38" i="13" s="1"/>
  <c r="F39" i="8"/>
  <c r="E38" i="13" s="1"/>
  <c r="E39" i="8"/>
  <c r="D38" i="13" s="1"/>
  <c r="D39" i="8"/>
  <c r="C38" i="13" s="1"/>
  <c r="C39" i="8"/>
  <c r="B38" i="13" s="1"/>
  <c r="CE38" i="8"/>
  <c r="CD37" i="13" s="1"/>
  <c r="CD38" i="8"/>
  <c r="CC37" i="13" s="1"/>
  <c r="CB38" i="8"/>
  <c r="CA37" i="13" s="1"/>
  <c r="CA38" i="8"/>
  <c r="BZ37" i="13" s="1"/>
  <c r="BZ38" i="8"/>
  <c r="BY37" i="13" s="1"/>
  <c r="BY38" i="8"/>
  <c r="BX37" i="13" s="1"/>
  <c r="BX38" i="8"/>
  <c r="BW37" i="13" s="1"/>
  <c r="BW38" i="8"/>
  <c r="BV37" i="13" s="1"/>
  <c r="BV38" i="8"/>
  <c r="BU37" i="13" s="1"/>
  <c r="BU38" i="8"/>
  <c r="BT37" i="13" s="1"/>
  <c r="BT38" i="8"/>
  <c r="BS37" i="13" s="1"/>
  <c r="BS38" i="8"/>
  <c r="BR37" i="13" s="1"/>
  <c r="BR38" i="8"/>
  <c r="BQ37" i="13" s="1"/>
  <c r="BQ38" i="8"/>
  <c r="BP37" i="13" s="1"/>
  <c r="BP38" i="8"/>
  <c r="BO37" i="13" s="1"/>
  <c r="BO38" i="8"/>
  <c r="BN37" i="13" s="1"/>
  <c r="BN38" i="8"/>
  <c r="BM37" i="13" s="1"/>
  <c r="BM38" i="8"/>
  <c r="BL37" i="13" s="1"/>
  <c r="BL38" i="8"/>
  <c r="BK37" i="13" s="1"/>
  <c r="BK38" i="8"/>
  <c r="BJ37" i="13" s="1"/>
  <c r="BJ38" i="8"/>
  <c r="BI37" i="13" s="1"/>
  <c r="BI38" i="8"/>
  <c r="BH37" i="13" s="1"/>
  <c r="BH38" i="8"/>
  <c r="BG37" i="13" s="1"/>
  <c r="BG38" i="8"/>
  <c r="BF37" i="13" s="1"/>
  <c r="BF38" i="8"/>
  <c r="BE37" i="13" s="1"/>
  <c r="BE38" i="8"/>
  <c r="BD37" i="13" s="1"/>
  <c r="BD38" i="8"/>
  <c r="BC37" i="13" s="1"/>
  <c r="BC38" i="8"/>
  <c r="BB37" i="13" s="1"/>
  <c r="BB38" i="8"/>
  <c r="BA37" i="13" s="1"/>
  <c r="BA38" i="8"/>
  <c r="AZ37" i="13" s="1"/>
  <c r="AZ38" i="8"/>
  <c r="AY37" i="13" s="1"/>
  <c r="AY38" i="8"/>
  <c r="AX37" i="13" s="1"/>
  <c r="AX38" i="8"/>
  <c r="AW37" i="13" s="1"/>
  <c r="AW38" i="8"/>
  <c r="AV37" i="13" s="1"/>
  <c r="AV38" i="8"/>
  <c r="AU37" i="13" s="1"/>
  <c r="AU38" i="8"/>
  <c r="AT37" i="13" s="1"/>
  <c r="AT38" i="8"/>
  <c r="AS37" i="13" s="1"/>
  <c r="AS38" i="8"/>
  <c r="AR37" i="13" s="1"/>
  <c r="AR38" i="8"/>
  <c r="AQ37" i="13" s="1"/>
  <c r="AQ38" i="8"/>
  <c r="AP37" i="13" s="1"/>
  <c r="AP38" i="8"/>
  <c r="AO37" i="13" s="1"/>
  <c r="AO38" i="8"/>
  <c r="AN37" i="13" s="1"/>
  <c r="AN38" i="8"/>
  <c r="AM37" i="13" s="1"/>
  <c r="AM38" i="8"/>
  <c r="AL37" i="13" s="1"/>
  <c r="AL38" i="8"/>
  <c r="AK37" i="13" s="1"/>
  <c r="AK38" i="8"/>
  <c r="AJ37" i="13" s="1"/>
  <c r="AJ38" i="8"/>
  <c r="AI37" i="13" s="1"/>
  <c r="AI38" i="8"/>
  <c r="AH37" i="13" s="1"/>
  <c r="AH38" i="8"/>
  <c r="AG37" i="13" s="1"/>
  <c r="AG38" i="8"/>
  <c r="AF37" i="13" s="1"/>
  <c r="AF38" i="8"/>
  <c r="AE37" i="13" s="1"/>
  <c r="AE38" i="8"/>
  <c r="AD37" i="13" s="1"/>
  <c r="AD38" i="8"/>
  <c r="AC37" i="13" s="1"/>
  <c r="AC38" i="8"/>
  <c r="AB37" i="13" s="1"/>
  <c r="AB38" i="8"/>
  <c r="AA37" i="13" s="1"/>
  <c r="AA38" i="8"/>
  <c r="Z37" i="13" s="1"/>
  <c r="Z38" i="8"/>
  <c r="Y37" i="13" s="1"/>
  <c r="Y38" i="8"/>
  <c r="X37" i="13" s="1"/>
  <c r="X38" i="8"/>
  <c r="W37" i="13" s="1"/>
  <c r="W38" i="8"/>
  <c r="V37" i="13" s="1"/>
  <c r="V38" i="8"/>
  <c r="U37" i="13" s="1"/>
  <c r="U38" i="8"/>
  <c r="T37" i="13" s="1"/>
  <c r="T38" i="8"/>
  <c r="S37" i="13" s="1"/>
  <c r="S38" i="8"/>
  <c r="R37" i="13" s="1"/>
  <c r="R38" i="8"/>
  <c r="Q37" i="13" s="1"/>
  <c r="Q38" i="8"/>
  <c r="P37" i="13" s="1"/>
  <c r="P38" i="8"/>
  <c r="O37" i="13" s="1"/>
  <c r="O38" i="8"/>
  <c r="N37" i="13" s="1"/>
  <c r="N38" i="8"/>
  <c r="M37" i="13" s="1"/>
  <c r="M38" i="8"/>
  <c r="L37" i="13" s="1"/>
  <c r="L38" i="8"/>
  <c r="K37" i="13" s="1"/>
  <c r="K38" i="8"/>
  <c r="J37" i="13" s="1"/>
  <c r="J38" i="8"/>
  <c r="I37" i="13" s="1"/>
  <c r="I38" i="8"/>
  <c r="H37" i="13" s="1"/>
  <c r="H38" i="8"/>
  <c r="G37" i="13" s="1"/>
  <c r="G38" i="8"/>
  <c r="F37" i="13" s="1"/>
  <c r="F38" i="8"/>
  <c r="E37" i="13" s="1"/>
  <c r="E38" i="8"/>
  <c r="D37" i="13" s="1"/>
  <c r="D38" i="8"/>
  <c r="C37" i="13" s="1"/>
  <c r="C38" i="8"/>
  <c r="B37" i="13" s="1"/>
  <c r="CE37" i="8"/>
  <c r="CD36" i="13" s="1"/>
  <c r="CD37" i="8"/>
  <c r="CC36" i="13" s="1"/>
  <c r="CB37" i="8"/>
  <c r="CA36" i="13" s="1"/>
  <c r="CA37" i="8"/>
  <c r="BZ36" i="13" s="1"/>
  <c r="BZ37" i="8"/>
  <c r="BY36" i="13" s="1"/>
  <c r="BY37" i="8"/>
  <c r="BX36" i="13" s="1"/>
  <c r="BX37" i="8"/>
  <c r="BW36" i="13" s="1"/>
  <c r="BW37" i="8"/>
  <c r="BV36" i="13" s="1"/>
  <c r="BV37" i="8"/>
  <c r="BU36" i="13" s="1"/>
  <c r="BU37" i="8"/>
  <c r="BT36" i="13" s="1"/>
  <c r="BT37" i="8"/>
  <c r="BS36" i="13" s="1"/>
  <c r="BS37" i="8"/>
  <c r="BR36" i="13" s="1"/>
  <c r="BR37" i="8"/>
  <c r="BQ36" i="13" s="1"/>
  <c r="BQ37" i="8"/>
  <c r="BP36" i="13" s="1"/>
  <c r="BP37" i="8"/>
  <c r="BO36" i="13" s="1"/>
  <c r="BO37" i="8"/>
  <c r="BN36" i="13" s="1"/>
  <c r="BN37" i="8"/>
  <c r="BM36" i="13" s="1"/>
  <c r="BM37" i="8"/>
  <c r="BL36" i="13" s="1"/>
  <c r="BL37" i="8"/>
  <c r="BK36" i="13" s="1"/>
  <c r="BK37" i="8"/>
  <c r="BJ36" i="13" s="1"/>
  <c r="BJ37" i="8"/>
  <c r="BI36" i="13" s="1"/>
  <c r="BI37" i="8"/>
  <c r="BH36" i="13" s="1"/>
  <c r="BH37" i="8"/>
  <c r="BG36" i="13" s="1"/>
  <c r="BG37" i="8"/>
  <c r="BF36" i="13" s="1"/>
  <c r="BF37" i="8"/>
  <c r="BE36" i="13" s="1"/>
  <c r="BE37" i="8"/>
  <c r="BD36" i="13" s="1"/>
  <c r="BD37" i="8"/>
  <c r="BC36" i="13" s="1"/>
  <c r="BC37" i="8"/>
  <c r="BB36" i="13" s="1"/>
  <c r="BB37" i="8"/>
  <c r="BA36" i="13" s="1"/>
  <c r="BA37" i="8"/>
  <c r="AZ36" i="13" s="1"/>
  <c r="AZ37" i="8"/>
  <c r="AY36" i="13" s="1"/>
  <c r="AY37" i="8"/>
  <c r="AX36" i="13" s="1"/>
  <c r="AX37" i="8"/>
  <c r="AW36" i="13" s="1"/>
  <c r="AW37" i="8"/>
  <c r="AV36" i="13" s="1"/>
  <c r="AV37" i="8"/>
  <c r="AU36" i="13" s="1"/>
  <c r="AU37" i="8"/>
  <c r="AT36" i="13" s="1"/>
  <c r="AT37" i="8"/>
  <c r="AS36" i="13" s="1"/>
  <c r="AS37" i="8"/>
  <c r="AR36" i="13" s="1"/>
  <c r="AR37" i="8"/>
  <c r="AQ36" i="13" s="1"/>
  <c r="AQ37" i="8"/>
  <c r="AP36" i="13" s="1"/>
  <c r="AP37" i="8"/>
  <c r="AO36" i="13" s="1"/>
  <c r="AO37" i="8"/>
  <c r="AN36" i="13" s="1"/>
  <c r="AN37" i="8"/>
  <c r="AM36" i="13" s="1"/>
  <c r="AM37" i="8"/>
  <c r="AL36" i="13" s="1"/>
  <c r="AL37" i="8"/>
  <c r="AK36" i="13" s="1"/>
  <c r="AK37" i="8"/>
  <c r="AJ36" i="13" s="1"/>
  <c r="AJ37" i="8"/>
  <c r="AI36" i="13" s="1"/>
  <c r="AI37" i="8"/>
  <c r="AH36" i="13" s="1"/>
  <c r="AH37" i="8"/>
  <c r="AG36" i="13" s="1"/>
  <c r="AG37" i="8"/>
  <c r="AF36" i="13" s="1"/>
  <c r="AF37" i="8"/>
  <c r="AE36" i="13" s="1"/>
  <c r="AE37" i="8"/>
  <c r="AD36" i="13" s="1"/>
  <c r="AD37" i="8"/>
  <c r="AC36" i="13" s="1"/>
  <c r="AC37" i="8"/>
  <c r="AB36" i="13" s="1"/>
  <c r="AB37" i="8"/>
  <c r="AA36" i="13" s="1"/>
  <c r="AA37" i="8"/>
  <c r="Z36" i="13" s="1"/>
  <c r="Z37" i="8"/>
  <c r="Y36" i="13" s="1"/>
  <c r="Y37" i="8"/>
  <c r="X36" i="13" s="1"/>
  <c r="X37" i="8"/>
  <c r="W36" i="13" s="1"/>
  <c r="W37" i="8"/>
  <c r="V36" i="13" s="1"/>
  <c r="V37" i="8"/>
  <c r="U36" i="13" s="1"/>
  <c r="U37" i="8"/>
  <c r="T36" i="13" s="1"/>
  <c r="T37" i="8"/>
  <c r="S36" i="13" s="1"/>
  <c r="S37" i="8"/>
  <c r="R36" i="13" s="1"/>
  <c r="R37" i="8"/>
  <c r="Q36" i="13" s="1"/>
  <c r="Q37" i="8"/>
  <c r="P36" i="13" s="1"/>
  <c r="P37" i="8"/>
  <c r="O37" i="8"/>
  <c r="N36" i="13" s="1"/>
  <c r="N37" i="8"/>
  <c r="M36" i="13" s="1"/>
  <c r="M37" i="8"/>
  <c r="L36" i="13" s="1"/>
  <c r="L37" i="8"/>
  <c r="K36" i="13" s="1"/>
  <c r="K37" i="8"/>
  <c r="J36" i="13" s="1"/>
  <c r="J37" i="8"/>
  <c r="I36" i="13" s="1"/>
  <c r="I37" i="8"/>
  <c r="H36" i="13" s="1"/>
  <c r="H37" i="8"/>
  <c r="G36" i="13" s="1"/>
  <c r="G37" i="8"/>
  <c r="F36" i="13" s="1"/>
  <c r="F37" i="8"/>
  <c r="E36" i="13" s="1"/>
  <c r="E37" i="8"/>
  <c r="D36" i="13" s="1"/>
  <c r="D37" i="8"/>
  <c r="C36" i="13" s="1"/>
  <c r="C37" i="8"/>
  <c r="B36" i="13" s="1"/>
  <c r="CE36" i="8"/>
  <c r="CD35" i="13" s="1"/>
  <c r="CD36" i="8"/>
  <c r="CC35" i="13" s="1"/>
  <c r="CC36" i="8"/>
  <c r="CB35" i="13" s="1"/>
  <c r="CB36" i="8"/>
  <c r="CA35" i="13" s="1"/>
  <c r="CA36" i="8"/>
  <c r="BZ35" i="13" s="1"/>
  <c r="BZ36" i="8"/>
  <c r="BY35" i="13" s="1"/>
  <c r="BY36" i="8"/>
  <c r="BX35" i="13" s="1"/>
  <c r="BX36" i="8"/>
  <c r="BW35" i="13" s="1"/>
  <c r="BW36" i="8"/>
  <c r="BV35" i="13" s="1"/>
  <c r="BV36" i="8"/>
  <c r="BU35" i="13" s="1"/>
  <c r="BU36" i="8"/>
  <c r="BT35" i="13" s="1"/>
  <c r="BT36" i="8"/>
  <c r="BS35" i="13" s="1"/>
  <c r="BS36" i="8"/>
  <c r="BR35" i="13" s="1"/>
  <c r="BR36" i="8"/>
  <c r="BQ35" i="13" s="1"/>
  <c r="BQ36" i="8"/>
  <c r="BP35" i="13" s="1"/>
  <c r="BP36" i="8"/>
  <c r="BO35" i="13" s="1"/>
  <c r="BO36" i="8"/>
  <c r="BN35" i="13" s="1"/>
  <c r="BN36" i="8"/>
  <c r="BM35" i="13" s="1"/>
  <c r="BM36" i="8"/>
  <c r="BL35" i="13" s="1"/>
  <c r="BL36" i="8"/>
  <c r="BK35" i="13" s="1"/>
  <c r="BK36" i="8"/>
  <c r="BJ35" i="13" s="1"/>
  <c r="BJ36" i="8"/>
  <c r="BI35" i="13" s="1"/>
  <c r="BI36" i="8"/>
  <c r="BH35" i="13" s="1"/>
  <c r="BH36" i="8"/>
  <c r="BG35" i="13" s="1"/>
  <c r="BG36" i="8"/>
  <c r="BF35" i="13" s="1"/>
  <c r="BF36" i="8"/>
  <c r="BE35" i="13" s="1"/>
  <c r="BE36" i="8"/>
  <c r="BD35" i="13" s="1"/>
  <c r="BD36" i="8"/>
  <c r="BC35" i="13" s="1"/>
  <c r="BC36" i="8"/>
  <c r="BB35" i="13" s="1"/>
  <c r="BB36" i="8"/>
  <c r="BA35" i="13" s="1"/>
  <c r="BA36" i="8"/>
  <c r="AZ35" i="13" s="1"/>
  <c r="AZ36" i="8"/>
  <c r="AY35" i="13" s="1"/>
  <c r="AY36" i="8"/>
  <c r="AX35" i="13" s="1"/>
  <c r="AX36" i="8"/>
  <c r="AW35" i="13" s="1"/>
  <c r="AW36" i="8"/>
  <c r="AV35" i="13" s="1"/>
  <c r="AV36" i="8"/>
  <c r="AU35" i="13" s="1"/>
  <c r="AU36" i="8"/>
  <c r="AT35" i="13" s="1"/>
  <c r="AT36" i="8"/>
  <c r="AS35" i="13" s="1"/>
  <c r="AS36" i="8"/>
  <c r="AR35" i="13" s="1"/>
  <c r="AR36" i="8"/>
  <c r="AQ35" i="13" s="1"/>
  <c r="AQ36" i="8"/>
  <c r="AP35" i="13" s="1"/>
  <c r="AP36" i="8"/>
  <c r="AO35" i="13" s="1"/>
  <c r="AO36" i="8"/>
  <c r="AN35" i="13" s="1"/>
  <c r="AN36" i="8"/>
  <c r="AM35" i="13" s="1"/>
  <c r="AM36" i="8"/>
  <c r="AL35" i="13" s="1"/>
  <c r="AL36" i="8"/>
  <c r="AK35" i="13" s="1"/>
  <c r="AK36" i="8"/>
  <c r="AJ35" i="13" s="1"/>
  <c r="AJ36" i="8"/>
  <c r="AI35" i="13" s="1"/>
  <c r="AI36" i="8"/>
  <c r="AH35" i="13" s="1"/>
  <c r="AH36" i="8"/>
  <c r="AG35" i="13" s="1"/>
  <c r="AG36" i="8"/>
  <c r="AF35" i="13" s="1"/>
  <c r="AF36" i="8"/>
  <c r="AE35" i="13" s="1"/>
  <c r="AE36" i="8"/>
  <c r="AD35" i="13" s="1"/>
  <c r="AD36" i="8"/>
  <c r="AC35" i="13" s="1"/>
  <c r="AC36" i="8"/>
  <c r="AB35" i="13" s="1"/>
  <c r="AB36" i="8"/>
  <c r="AA35" i="13" s="1"/>
  <c r="AA36" i="8"/>
  <c r="Z35" i="13" s="1"/>
  <c r="Z36" i="8"/>
  <c r="Y35" i="13" s="1"/>
  <c r="Y36" i="8"/>
  <c r="X35" i="13" s="1"/>
  <c r="X36" i="8"/>
  <c r="W35" i="13" s="1"/>
  <c r="W36" i="8"/>
  <c r="V35" i="13" s="1"/>
  <c r="V36" i="8"/>
  <c r="U35" i="13" s="1"/>
  <c r="U36" i="8"/>
  <c r="T35" i="13" s="1"/>
  <c r="T36" i="8"/>
  <c r="S35" i="13" s="1"/>
  <c r="S36" i="8"/>
  <c r="R35" i="13" s="1"/>
  <c r="R36" i="8"/>
  <c r="Q35" i="13" s="1"/>
  <c r="Q36" i="8"/>
  <c r="P35" i="13" s="1"/>
  <c r="P36" i="8"/>
  <c r="O35" i="13" s="1"/>
  <c r="O36" i="8"/>
  <c r="N35" i="13" s="1"/>
  <c r="N36" i="8"/>
  <c r="M35" i="13" s="1"/>
  <c r="M36" i="8"/>
  <c r="L35" i="13" s="1"/>
  <c r="L36" i="8"/>
  <c r="K35" i="13" s="1"/>
  <c r="K36" i="8"/>
  <c r="J35" i="13" s="1"/>
  <c r="J36" i="8"/>
  <c r="I35" i="13" s="1"/>
  <c r="I36" i="8"/>
  <c r="H35" i="13" s="1"/>
  <c r="H36" i="8"/>
  <c r="G35" i="13" s="1"/>
  <c r="G36" i="8"/>
  <c r="F35" i="13" s="1"/>
  <c r="F36" i="8"/>
  <c r="E35" i="13" s="1"/>
  <c r="E36" i="8"/>
  <c r="D35" i="13" s="1"/>
  <c r="D36" i="8"/>
  <c r="C35" i="13" s="1"/>
  <c r="C36" i="8"/>
  <c r="B35" i="13" s="1"/>
  <c r="CE35" i="8"/>
  <c r="CD34" i="13" s="1"/>
  <c r="CD35" i="8"/>
  <c r="CC34" i="13" s="1"/>
  <c r="CC35" i="8"/>
  <c r="CB34" i="13" s="1"/>
  <c r="CB35" i="8"/>
  <c r="CA34" i="13" s="1"/>
  <c r="CA35" i="8"/>
  <c r="BZ34" i="13" s="1"/>
  <c r="BZ35" i="8"/>
  <c r="BY34" i="13" s="1"/>
  <c r="BY35" i="8"/>
  <c r="BX34" i="13" s="1"/>
  <c r="BX35" i="8"/>
  <c r="BW34" i="13" s="1"/>
  <c r="BW35" i="8"/>
  <c r="BV34" i="13" s="1"/>
  <c r="BV35" i="8"/>
  <c r="BU34" i="13" s="1"/>
  <c r="BU35" i="8"/>
  <c r="BT34" i="13" s="1"/>
  <c r="BT35" i="8"/>
  <c r="BS34" i="13" s="1"/>
  <c r="BS35" i="8"/>
  <c r="BR34" i="13" s="1"/>
  <c r="BR35" i="8"/>
  <c r="BQ34" i="13" s="1"/>
  <c r="BQ35" i="8"/>
  <c r="BP34" i="13" s="1"/>
  <c r="BP35" i="8"/>
  <c r="BO34" i="13" s="1"/>
  <c r="BO35" i="8"/>
  <c r="BN34" i="13" s="1"/>
  <c r="BN35" i="8"/>
  <c r="BM34" i="13" s="1"/>
  <c r="BM35" i="8"/>
  <c r="BL34" i="13" s="1"/>
  <c r="BL35" i="8"/>
  <c r="BK34" i="13" s="1"/>
  <c r="BK35" i="8"/>
  <c r="BJ34" i="13" s="1"/>
  <c r="BJ35" i="8"/>
  <c r="BI34" i="13" s="1"/>
  <c r="BI35" i="8"/>
  <c r="BH34" i="13" s="1"/>
  <c r="BH35" i="8"/>
  <c r="BG34" i="13" s="1"/>
  <c r="BG35" i="8"/>
  <c r="BF34" i="13" s="1"/>
  <c r="BF35" i="8"/>
  <c r="BE34" i="13" s="1"/>
  <c r="BE35" i="8"/>
  <c r="BD34" i="13" s="1"/>
  <c r="BD35" i="8"/>
  <c r="BC34" i="13" s="1"/>
  <c r="BC35" i="8"/>
  <c r="BB34" i="13" s="1"/>
  <c r="BB35" i="8"/>
  <c r="BA34" i="13" s="1"/>
  <c r="BA35" i="8"/>
  <c r="AZ34" i="13" s="1"/>
  <c r="AZ35" i="8"/>
  <c r="AY34" i="13" s="1"/>
  <c r="AY35" i="8"/>
  <c r="AX34" i="13" s="1"/>
  <c r="AX35" i="8"/>
  <c r="AW34" i="13" s="1"/>
  <c r="AW35" i="8"/>
  <c r="AV34" i="13" s="1"/>
  <c r="AV35" i="8"/>
  <c r="AU34" i="13" s="1"/>
  <c r="AU35" i="8"/>
  <c r="AT34" i="13" s="1"/>
  <c r="AT35" i="8"/>
  <c r="AS34" i="13" s="1"/>
  <c r="AS35" i="8"/>
  <c r="AR34" i="13" s="1"/>
  <c r="AR35" i="8"/>
  <c r="AQ34" i="13" s="1"/>
  <c r="AQ35" i="8"/>
  <c r="AP34" i="13" s="1"/>
  <c r="AP35" i="8"/>
  <c r="AO34" i="13" s="1"/>
  <c r="AO35" i="8"/>
  <c r="AN34" i="13" s="1"/>
  <c r="AN35" i="8"/>
  <c r="AM34" i="13" s="1"/>
  <c r="AM35" i="8"/>
  <c r="AL34" i="13" s="1"/>
  <c r="AL35" i="8"/>
  <c r="AK34" i="13" s="1"/>
  <c r="AK35" i="8"/>
  <c r="AJ34" i="13" s="1"/>
  <c r="AJ35" i="8"/>
  <c r="AI34" i="13" s="1"/>
  <c r="AI35" i="8"/>
  <c r="AH34" i="13" s="1"/>
  <c r="AH35" i="8"/>
  <c r="AG34" i="13" s="1"/>
  <c r="AG35" i="8"/>
  <c r="AF34" i="13" s="1"/>
  <c r="AF35" i="8"/>
  <c r="AE34" i="13" s="1"/>
  <c r="AE35" i="8"/>
  <c r="AD34" i="13" s="1"/>
  <c r="AD35" i="8"/>
  <c r="AC34" i="13" s="1"/>
  <c r="AC35" i="8"/>
  <c r="AB34" i="13" s="1"/>
  <c r="AB35" i="8"/>
  <c r="AA34" i="13" s="1"/>
  <c r="AA35" i="8"/>
  <c r="Z34" i="13" s="1"/>
  <c r="Z35" i="8"/>
  <c r="Y34" i="13" s="1"/>
  <c r="Y35" i="8"/>
  <c r="X34" i="13" s="1"/>
  <c r="X35" i="8"/>
  <c r="W34" i="13" s="1"/>
  <c r="W35" i="8"/>
  <c r="V34" i="13" s="1"/>
  <c r="V35" i="8"/>
  <c r="U34" i="13" s="1"/>
  <c r="U35" i="8"/>
  <c r="T34" i="13" s="1"/>
  <c r="T35" i="8"/>
  <c r="S34" i="13" s="1"/>
  <c r="S35" i="8"/>
  <c r="R34" i="13" s="1"/>
  <c r="R35" i="8"/>
  <c r="Q34" i="13" s="1"/>
  <c r="Q35" i="8"/>
  <c r="P34" i="13" s="1"/>
  <c r="P35" i="8"/>
  <c r="O34" i="13" s="1"/>
  <c r="O35" i="8"/>
  <c r="N34" i="13" s="1"/>
  <c r="N35" i="8"/>
  <c r="M34" i="13" s="1"/>
  <c r="M35" i="8"/>
  <c r="L34" i="13" s="1"/>
  <c r="L35" i="8"/>
  <c r="K34" i="13" s="1"/>
  <c r="K35" i="8"/>
  <c r="J34" i="13" s="1"/>
  <c r="J35" i="8"/>
  <c r="I34" i="13" s="1"/>
  <c r="I35" i="8"/>
  <c r="H34" i="13" s="1"/>
  <c r="H35" i="8"/>
  <c r="G34" i="13" s="1"/>
  <c r="G35" i="8"/>
  <c r="F34" i="13" s="1"/>
  <c r="F35" i="8"/>
  <c r="E34" i="13" s="1"/>
  <c r="E35" i="8"/>
  <c r="D34" i="13" s="1"/>
  <c r="D35" i="8"/>
  <c r="C34" i="13" s="1"/>
  <c r="C35" i="8"/>
  <c r="B34" i="13" s="1"/>
  <c r="CE34" i="8"/>
  <c r="CD33" i="13" s="1"/>
  <c r="CD34" i="8"/>
  <c r="CC33" i="13" s="1"/>
  <c r="CC34" i="8"/>
  <c r="CB33" i="13" s="1"/>
  <c r="CB34" i="8"/>
  <c r="CA33" i="13" s="1"/>
  <c r="CA34" i="8"/>
  <c r="BZ33" i="13" s="1"/>
  <c r="BZ34" i="8"/>
  <c r="BY33" i="13" s="1"/>
  <c r="BY34" i="8"/>
  <c r="BX33" i="13" s="1"/>
  <c r="BX34" i="8"/>
  <c r="BW33" i="13" s="1"/>
  <c r="BW34" i="8"/>
  <c r="BV33" i="13" s="1"/>
  <c r="BV34" i="8"/>
  <c r="BU33" i="13" s="1"/>
  <c r="BU34" i="8"/>
  <c r="BT33" i="13" s="1"/>
  <c r="BT34" i="8"/>
  <c r="BS33" i="13" s="1"/>
  <c r="BS34" i="8"/>
  <c r="BR33" i="13" s="1"/>
  <c r="BR34" i="8"/>
  <c r="BQ33" i="13" s="1"/>
  <c r="BQ34" i="8"/>
  <c r="BP33" i="13" s="1"/>
  <c r="BP34" i="8"/>
  <c r="BO33" i="13" s="1"/>
  <c r="BO34" i="8"/>
  <c r="BN33" i="13" s="1"/>
  <c r="BN34" i="8"/>
  <c r="BM33" i="13" s="1"/>
  <c r="BM34" i="8"/>
  <c r="BL33" i="13" s="1"/>
  <c r="BL34" i="8"/>
  <c r="BK33" i="13" s="1"/>
  <c r="BK34" i="8"/>
  <c r="BJ33" i="13" s="1"/>
  <c r="BJ34" i="8"/>
  <c r="BI33" i="13" s="1"/>
  <c r="BI34" i="8"/>
  <c r="BH33" i="13" s="1"/>
  <c r="BH34" i="8"/>
  <c r="BG33" i="13" s="1"/>
  <c r="BG34" i="8"/>
  <c r="BF33" i="13" s="1"/>
  <c r="BF34" i="8"/>
  <c r="BE33" i="13" s="1"/>
  <c r="BE34" i="8"/>
  <c r="BD33" i="13" s="1"/>
  <c r="BD34" i="8"/>
  <c r="BC33" i="13" s="1"/>
  <c r="BC34" i="8"/>
  <c r="BB33" i="13" s="1"/>
  <c r="BB34" i="8"/>
  <c r="BA33" i="13" s="1"/>
  <c r="BA34" i="8"/>
  <c r="AZ33" i="13" s="1"/>
  <c r="AZ34" i="8"/>
  <c r="AY33" i="13" s="1"/>
  <c r="AY34" i="8"/>
  <c r="AX33" i="13" s="1"/>
  <c r="AX34" i="8"/>
  <c r="AW33" i="13" s="1"/>
  <c r="AW34" i="8"/>
  <c r="AV33" i="13" s="1"/>
  <c r="AV34" i="8"/>
  <c r="AU33" i="13" s="1"/>
  <c r="AU34" i="8"/>
  <c r="AT33" i="13" s="1"/>
  <c r="AT34" i="8"/>
  <c r="AS33" i="13" s="1"/>
  <c r="AS34" i="8"/>
  <c r="AR33" i="13" s="1"/>
  <c r="AR34" i="8"/>
  <c r="AQ33" i="13" s="1"/>
  <c r="AQ34" i="8"/>
  <c r="AP33" i="13" s="1"/>
  <c r="AP34" i="8"/>
  <c r="AO33" i="13" s="1"/>
  <c r="AO34" i="8"/>
  <c r="AN33" i="13" s="1"/>
  <c r="AN34" i="8"/>
  <c r="AM33" i="13" s="1"/>
  <c r="AM34" i="8"/>
  <c r="AL33" i="13" s="1"/>
  <c r="AL34" i="8"/>
  <c r="AK33" i="13" s="1"/>
  <c r="AK34" i="8"/>
  <c r="AJ33" i="13" s="1"/>
  <c r="AJ34" i="8"/>
  <c r="AI33" i="13" s="1"/>
  <c r="AI34" i="8"/>
  <c r="AH33" i="13" s="1"/>
  <c r="AH34" i="8"/>
  <c r="AG33" i="13" s="1"/>
  <c r="AG34" i="8"/>
  <c r="AF33" i="13" s="1"/>
  <c r="AF34" i="8"/>
  <c r="AE33" i="13" s="1"/>
  <c r="AE34" i="8"/>
  <c r="AD33" i="13" s="1"/>
  <c r="AD34" i="8"/>
  <c r="AC33" i="13" s="1"/>
  <c r="AC34" i="8"/>
  <c r="AB33" i="13" s="1"/>
  <c r="AB34" i="8"/>
  <c r="AA33" i="13" s="1"/>
  <c r="AA34" i="8"/>
  <c r="Z33" i="13" s="1"/>
  <c r="Z34" i="8"/>
  <c r="Y33" i="13" s="1"/>
  <c r="Y34" i="8"/>
  <c r="X33" i="13" s="1"/>
  <c r="X34" i="8"/>
  <c r="W33" i="13" s="1"/>
  <c r="W34" i="8"/>
  <c r="V33" i="13" s="1"/>
  <c r="V34" i="8"/>
  <c r="U33" i="13" s="1"/>
  <c r="U34" i="8"/>
  <c r="T33" i="13" s="1"/>
  <c r="T34" i="8"/>
  <c r="S33" i="13" s="1"/>
  <c r="S34" i="8"/>
  <c r="R33" i="13" s="1"/>
  <c r="R34" i="8"/>
  <c r="Q33" i="13" s="1"/>
  <c r="Q34" i="8"/>
  <c r="P33" i="13" s="1"/>
  <c r="P34" i="8"/>
  <c r="O33" i="13" s="1"/>
  <c r="O34" i="8"/>
  <c r="N33" i="13" s="1"/>
  <c r="N34" i="8"/>
  <c r="M33" i="13" s="1"/>
  <c r="M34" i="8"/>
  <c r="L33" i="13" s="1"/>
  <c r="L34" i="8"/>
  <c r="K33" i="13" s="1"/>
  <c r="K34" i="8"/>
  <c r="J33" i="13" s="1"/>
  <c r="J34" i="8"/>
  <c r="I33" i="13" s="1"/>
  <c r="I34" i="8"/>
  <c r="H33" i="13" s="1"/>
  <c r="H34" i="8"/>
  <c r="G33" i="13" s="1"/>
  <c r="G34" i="8"/>
  <c r="F33" i="13" s="1"/>
  <c r="F34" i="8"/>
  <c r="E33" i="13" s="1"/>
  <c r="E34" i="8"/>
  <c r="D33" i="13" s="1"/>
  <c r="D34" i="8"/>
  <c r="C33" i="13" s="1"/>
  <c r="C34" i="8"/>
  <c r="B33" i="13" s="1"/>
  <c r="CE33" i="8"/>
  <c r="CD32" i="13" s="1"/>
  <c r="CD33" i="8"/>
  <c r="CC32" i="13" s="1"/>
  <c r="CC33" i="8"/>
  <c r="CB32" i="13" s="1"/>
  <c r="CB33" i="8"/>
  <c r="CA32" i="13" s="1"/>
  <c r="CA33" i="8"/>
  <c r="BZ32" i="13" s="1"/>
  <c r="BZ33" i="8"/>
  <c r="BY32" i="13" s="1"/>
  <c r="BY33" i="8"/>
  <c r="BX32" i="13" s="1"/>
  <c r="BX33" i="8"/>
  <c r="BW32" i="13" s="1"/>
  <c r="BW33" i="8"/>
  <c r="BV32" i="13" s="1"/>
  <c r="BV33" i="8"/>
  <c r="BU32" i="13" s="1"/>
  <c r="BU33" i="8"/>
  <c r="BT32" i="13" s="1"/>
  <c r="BT33" i="8"/>
  <c r="BS32" i="13" s="1"/>
  <c r="BS33" i="8"/>
  <c r="BR32" i="13" s="1"/>
  <c r="BR33" i="8"/>
  <c r="BQ32" i="13" s="1"/>
  <c r="BQ33" i="8"/>
  <c r="BP32" i="13" s="1"/>
  <c r="BP33" i="8"/>
  <c r="BO32" i="13" s="1"/>
  <c r="BO33" i="8"/>
  <c r="BN32" i="13" s="1"/>
  <c r="BN33" i="8"/>
  <c r="BM32" i="13" s="1"/>
  <c r="BM33" i="8"/>
  <c r="BL32" i="13" s="1"/>
  <c r="BL33" i="8"/>
  <c r="BK32" i="13" s="1"/>
  <c r="BK33" i="8"/>
  <c r="BJ32" i="13" s="1"/>
  <c r="BJ33" i="8"/>
  <c r="BI32" i="13" s="1"/>
  <c r="BI33" i="8"/>
  <c r="BH32" i="13" s="1"/>
  <c r="BH33" i="8"/>
  <c r="BG32" i="13" s="1"/>
  <c r="BG33" i="8"/>
  <c r="BF32" i="13" s="1"/>
  <c r="BF33" i="8"/>
  <c r="BE32" i="13" s="1"/>
  <c r="BE33" i="8"/>
  <c r="BD32" i="13" s="1"/>
  <c r="BD33" i="8"/>
  <c r="BC32" i="13" s="1"/>
  <c r="BC33" i="8"/>
  <c r="BB32" i="13" s="1"/>
  <c r="BB33" i="8"/>
  <c r="BA32" i="13" s="1"/>
  <c r="BA33" i="8"/>
  <c r="AZ32" i="13" s="1"/>
  <c r="AZ33" i="8"/>
  <c r="AY32" i="13" s="1"/>
  <c r="AY33" i="8"/>
  <c r="AX32" i="13" s="1"/>
  <c r="AX33" i="8"/>
  <c r="AW32" i="13" s="1"/>
  <c r="AW33" i="8"/>
  <c r="AV32" i="13" s="1"/>
  <c r="AV33" i="8"/>
  <c r="AU32" i="13" s="1"/>
  <c r="AU33" i="8"/>
  <c r="AT32" i="13" s="1"/>
  <c r="AT33" i="8"/>
  <c r="AS32" i="13" s="1"/>
  <c r="AS33" i="8"/>
  <c r="AR32" i="13" s="1"/>
  <c r="AR33" i="8"/>
  <c r="AQ32" i="13" s="1"/>
  <c r="AQ33" i="8"/>
  <c r="AP32" i="13" s="1"/>
  <c r="AP33" i="8"/>
  <c r="AO32" i="13" s="1"/>
  <c r="AO33" i="8"/>
  <c r="AN32" i="13" s="1"/>
  <c r="AN33" i="8"/>
  <c r="AM32" i="13" s="1"/>
  <c r="AM33" i="8"/>
  <c r="AL32" i="13" s="1"/>
  <c r="AL33" i="8"/>
  <c r="AK32" i="13" s="1"/>
  <c r="AK33" i="8"/>
  <c r="AJ32" i="13" s="1"/>
  <c r="AJ33" i="8"/>
  <c r="AI32" i="13" s="1"/>
  <c r="AI33" i="8"/>
  <c r="AH32" i="13" s="1"/>
  <c r="AH33" i="8"/>
  <c r="AG32" i="13" s="1"/>
  <c r="AG33" i="8"/>
  <c r="AF32" i="13" s="1"/>
  <c r="AF33" i="8"/>
  <c r="AE32" i="13" s="1"/>
  <c r="AE33" i="8"/>
  <c r="AD32" i="13" s="1"/>
  <c r="AD33" i="8"/>
  <c r="AC32" i="13" s="1"/>
  <c r="AC33" i="8"/>
  <c r="AB32" i="13" s="1"/>
  <c r="AB33" i="8"/>
  <c r="AA32" i="13" s="1"/>
  <c r="AA33" i="8"/>
  <c r="Z32" i="13" s="1"/>
  <c r="Z33" i="8"/>
  <c r="Y32" i="13" s="1"/>
  <c r="Y33" i="8"/>
  <c r="X32" i="13" s="1"/>
  <c r="X33" i="8"/>
  <c r="W32" i="13" s="1"/>
  <c r="W33" i="8"/>
  <c r="V32" i="13" s="1"/>
  <c r="V33" i="8"/>
  <c r="U32" i="13" s="1"/>
  <c r="U33" i="8"/>
  <c r="T32" i="13" s="1"/>
  <c r="T33" i="8"/>
  <c r="S32" i="13" s="1"/>
  <c r="S33" i="8"/>
  <c r="R32" i="13" s="1"/>
  <c r="R33" i="8"/>
  <c r="Q32" i="13" s="1"/>
  <c r="Q33" i="8"/>
  <c r="P32" i="13" s="1"/>
  <c r="P33" i="8"/>
  <c r="O32" i="13" s="1"/>
  <c r="O33" i="8"/>
  <c r="N32" i="13" s="1"/>
  <c r="N33" i="8"/>
  <c r="M32" i="13" s="1"/>
  <c r="M33" i="8"/>
  <c r="L32" i="13" s="1"/>
  <c r="L33" i="8"/>
  <c r="K32" i="13" s="1"/>
  <c r="K33" i="8"/>
  <c r="J32" i="13" s="1"/>
  <c r="J33" i="8"/>
  <c r="I32" i="13" s="1"/>
  <c r="I33" i="8"/>
  <c r="H32" i="13" s="1"/>
  <c r="H33" i="8"/>
  <c r="G32" i="13" s="1"/>
  <c r="G33" i="8"/>
  <c r="F32" i="13" s="1"/>
  <c r="F33" i="8"/>
  <c r="E32" i="13" s="1"/>
  <c r="E33" i="8"/>
  <c r="D32" i="13" s="1"/>
  <c r="D33" i="8"/>
  <c r="C32" i="13" s="1"/>
  <c r="C33" i="8"/>
  <c r="B32" i="13" s="1"/>
  <c r="CE32" i="8"/>
  <c r="CD31" i="13" s="1"/>
  <c r="CD32" i="8"/>
  <c r="CC31" i="13" s="1"/>
  <c r="CC32" i="8"/>
  <c r="CB31" i="13" s="1"/>
  <c r="CB32" i="8"/>
  <c r="CA31" i="13" s="1"/>
  <c r="CA32" i="8"/>
  <c r="BZ31" i="13" s="1"/>
  <c r="BZ32" i="8"/>
  <c r="BY31" i="13" s="1"/>
  <c r="BY32" i="8"/>
  <c r="BX31" i="13" s="1"/>
  <c r="BX32" i="8"/>
  <c r="BW31" i="13" s="1"/>
  <c r="BW32" i="8"/>
  <c r="BV31" i="13" s="1"/>
  <c r="BV32" i="8"/>
  <c r="BU31" i="13" s="1"/>
  <c r="BU32" i="8"/>
  <c r="BT31" i="13" s="1"/>
  <c r="BT32" i="8"/>
  <c r="BS31" i="13" s="1"/>
  <c r="BS32" i="8"/>
  <c r="BR31" i="13" s="1"/>
  <c r="BR32" i="8"/>
  <c r="BQ31" i="13" s="1"/>
  <c r="BQ32" i="8"/>
  <c r="BP31" i="13" s="1"/>
  <c r="BP32" i="8"/>
  <c r="BO31" i="13" s="1"/>
  <c r="BO32" i="8"/>
  <c r="BN31" i="13" s="1"/>
  <c r="BN32" i="8"/>
  <c r="BM31" i="13" s="1"/>
  <c r="BM32" i="8"/>
  <c r="BL31" i="13" s="1"/>
  <c r="BL32" i="8"/>
  <c r="BK31" i="13" s="1"/>
  <c r="BK32" i="8"/>
  <c r="BJ31" i="13" s="1"/>
  <c r="BJ32" i="8"/>
  <c r="BI31" i="13" s="1"/>
  <c r="BI32" i="8"/>
  <c r="BH31" i="13" s="1"/>
  <c r="BH32" i="8"/>
  <c r="BG31" i="13" s="1"/>
  <c r="BG32" i="8"/>
  <c r="BF31" i="13" s="1"/>
  <c r="BF32" i="8"/>
  <c r="BE31" i="13" s="1"/>
  <c r="BE32" i="8"/>
  <c r="BD31" i="13" s="1"/>
  <c r="BD32" i="8"/>
  <c r="BC31" i="13" s="1"/>
  <c r="BC32" i="8"/>
  <c r="BB31" i="13" s="1"/>
  <c r="BB32" i="8"/>
  <c r="BA31" i="13" s="1"/>
  <c r="BA32" i="8"/>
  <c r="AZ31" i="13" s="1"/>
  <c r="AZ32" i="8"/>
  <c r="AY31" i="13" s="1"/>
  <c r="AY32" i="8"/>
  <c r="AX31" i="13" s="1"/>
  <c r="AX32" i="8"/>
  <c r="AW31" i="13" s="1"/>
  <c r="AW32" i="8"/>
  <c r="AV31" i="13" s="1"/>
  <c r="AV32" i="8"/>
  <c r="AU31" i="13" s="1"/>
  <c r="AU32" i="8"/>
  <c r="AT31" i="13" s="1"/>
  <c r="AT32" i="8"/>
  <c r="AS31" i="13" s="1"/>
  <c r="AS32" i="8"/>
  <c r="AR31" i="13" s="1"/>
  <c r="AR32" i="8"/>
  <c r="AQ31" i="13" s="1"/>
  <c r="AQ32" i="8"/>
  <c r="AP31" i="13" s="1"/>
  <c r="AP32" i="8"/>
  <c r="AO31" i="13" s="1"/>
  <c r="AO32" i="8"/>
  <c r="AN31" i="13" s="1"/>
  <c r="AN32" i="8"/>
  <c r="AM31" i="13" s="1"/>
  <c r="AM32" i="8"/>
  <c r="AL31" i="13" s="1"/>
  <c r="AL32" i="8"/>
  <c r="AK31" i="13" s="1"/>
  <c r="AK32" i="8"/>
  <c r="AJ31" i="13" s="1"/>
  <c r="AJ32" i="8"/>
  <c r="AI31" i="13" s="1"/>
  <c r="AI32" i="8"/>
  <c r="AH31" i="13" s="1"/>
  <c r="AH32" i="8"/>
  <c r="AG31" i="13" s="1"/>
  <c r="AG32" i="8"/>
  <c r="AF31" i="13" s="1"/>
  <c r="AF32" i="8"/>
  <c r="AE31" i="13" s="1"/>
  <c r="AE32" i="8"/>
  <c r="AD31" i="13" s="1"/>
  <c r="AD32" i="8"/>
  <c r="AC31" i="13" s="1"/>
  <c r="AC32" i="8"/>
  <c r="AB31" i="13" s="1"/>
  <c r="AB32" i="8"/>
  <c r="AA31" i="13" s="1"/>
  <c r="AA32" i="8"/>
  <c r="Z31" i="13" s="1"/>
  <c r="Z32" i="8"/>
  <c r="Y31" i="13" s="1"/>
  <c r="Y32" i="8"/>
  <c r="X31" i="13" s="1"/>
  <c r="X32" i="8"/>
  <c r="W31" i="13" s="1"/>
  <c r="W32" i="8"/>
  <c r="V31" i="13" s="1"/>
  <c r="V32" i="8"/>
  <c r="U31" i="13" s="1"/>
  <c r="U32" i="8"/>
  <c r="T31" i="13" s="1"/>
  <c r="T32" i="8"/>
  <c r="S31" i="13" s="1"/>
  <c r="S32" i="8"/>
  <c r="R31" i="13" s="1"/>
  <c r="R32" i="8"/>
  <c r="Q31" i="13" s="1"/>
  <c r="Q32" i="8"/>
  <c r="P31" i="13" s="1"/>
  <c r="P32" i="8"/>
  <c r="O31" i="13" s="1"/>
  <c r="O32" i="8"/>
  <c r="N31" i="13" s="1"/>
  <c r="N32" i="8"/>
  <c r="M31" i="13" s="1"/>
  <c r="M32" i="8"/>
  <c r="L31" i="13" s="1"/>
  <c r="L32" i="8"/>
  <c r="K31" i="13" s="1"/>
  <c r="K32" i="8"/>
  <c r="J31" i="13" s="1"/>
  <c r="J32" i="8"/>
  <c r="I31" i="13" s="1"/>
  <c r="I32" i="8"/>
  <c r="H31" i="13" s="1"/>
  <c r="H32" i="8"/>
  <c r="G31" i="13" s="1"/>
  <c r="G32" i="8"/>
  <c r="F31" i="13" s="1"/>
  <c r="F32" i="8"/>
  <c r="E31" i="13" s="1"/>
  <c r="E32" i="8"/>
  <c r="D31" i="13" s="1"/>
  <c r="D32" i="8"/>
  <c r="C31" i="13" s="1"/>
  <c r="C32" i="8"/>
  <c r="B31" i="13" s="1"/>
  <c r="CE31" i="8"/>
  <c r="CD30" i="13" s="1"/>
  <c r="CD31" i="8"/>
  <c r="CC30" i="13" s="1"/>
  <c r="CC31" i="8"/>
  <c r="CB30" i="13" s="1"/>
  <c r="CB31" i="8"/>
  <c r="CA30" i="13" s="1"/>
  <c r="CA31" i="8"/>
  <c r="BZ30" i="13" s="1"/>
  <c r="BZ31" i="8"/>
  <c r="BY30" i="13" s="1"/>
  <c r="BY31" i="8"/>
  <c r="BX30" i="13" s="1"/>
  <c r="BX31" i="8"/>
  <c r="BW30" i="13" s="1"/>
  <c r="BW31" i="8"/>
  <c r="BV30" i="13" s="1"/>
  <c r="BV31" i="8"/>
  <c r="BU30" i="13" s="1"/>
  <c r="BU31" i="8"/>
  <c r="BT30" i="13" s="1"/>
  <c r="BT31" i="8"/>
  <c r="BS30" i="13" s="1"/>
  <c r="BS31" i="8"/>
  <c r="BR30" i="13" s="1"/>
  <c r="BR31" i="8"/>
  <c r="BQ30" i="13" s="1"/>
  <c r="BQ31" i="8"/>
  <c r="BP30" i="13" s="1"/>
  <c r="BP31" i="8"/>
  <c r="BO30" i="13" s="1"/>
  <c r="BO31" i="8"/>
  <c r="BN30" i="13" s="1"/>
  <c r="BN31" i="8"/>
  <c r="BM30" i="13" s="1"/>
  <c r="BM31" i="8"/>
  <c r="BL30" i="13" s="1"/>
  <c r="BL31" i="8"/>
  <c r="BK30" i="13" s="1"/>
  <c r="BK31" i="8"/>
  <c r="BJ30" i="13" s="1"/>
  <c r="BJ31" i="8"/>
  <c r="BI30" i="13" s="1"/>
  <c r="BI31" i="8"/>
  <c r="BH30" i="13" s="1"/>
  <c r="BH31" i="8"/>
  <c r="BG30" i="13" s="1"/>
  <c r="BG31" i="8"/>
  <c r="BF30" i="13" s="1"/>
  <c r="BF31" i="8"/>
  <c r="BE30" i="13" s="1"/>
  <c r="BE31" i="8"/>
  <c r="BD30" i="13" s="1"/>
  <c r="BD31" i="8"/>
  <c r="BC30" i="13" s="1"/>
  <c r="BC31" i="8"/>
  <c r="BB30" i="13" s="1"/>
  <c r="BB31" i="8"/>
  <c r="BA30" i="13" s="1"/>
  <c r="BA31" i="8"/>
  <c r="AZ30" i="13" s="1"/>
  <c r="AZ31" i="8"/>
  <c r="AY30" i="13" s="1"/>
  <c r="AY31" i="8"/>
  <c r="AX30" i="13" s="1"/>
  <c r="AX31" i="8"/>
  <c r="AW30" i="13" s="1"/>
  <c r="AW31" i="8"/>
  <c r="AV30" i="13" s="1"/>
  <c r="AV31" i="8"/>
  <c r="AU30" i="13" s="1"/>
  <c r="AU31" i="8"/>
  <c r="AT30" i="13" s="1"/>
  <c r="AT31" i="8"/>
  <c r="AS30" i="13" s="1"/>
  <c r="AS31" i="8"/>
  <c r="AR30" i="13" s="1"/>
  <c r="AR31" i="8"/>
  <c r="AQ30" i="13" s="1"/>
  <c r="AQ31" i="8"/>
  <c r="AP30" i="13" s="1"/>
  <c r="AP31" i="8"/>
  <c r="AO30" i="13" s="1"/>
  <c r="AO31" i="8"/>
  <c r="AN30" i="13" s="1"/>
  <c r="AN31" i="8"/>
  <c r="AM30" i="13" s="1"/>
  <c r="AM31" i="8"/>
  <c r="AL30" i="13" s="1"/>
  <c r="AL31" i="8"/>
  <c r="AK30" i="13" s="1"/>
  <c r="AK31" i="8"/>
  <c r="AJ30" i="13" s="1"/>
  <c r="AJ31" i="8"/>
  <c r="AI30" i="13" s="1"/>
  <c r="AI31" i="8"/>
  <c r="AH30" i="13" s="1"/>
  <c r="AH31" i="8"/>
  <c r="AG30" i="13" s="1"/>
  <c r="AG31" i="8"/>
  <c r="AF30" i="13" s="1"/>
  <c r="AF31" i="8"/>
  <c r="AE30" i="13" s="1"/>
  <c r="AE31" i="8"/>
  <c r="AD30" i="13" s="1"/>
  <c r="AD31" i="8"/>
  <c r="AC30" i="13" s="1"/>
  <c r="AC31" i="8"/>
  <c r="AB30" i="13" s="1"/>
  <c r="AB31" i="8"/>
  <c r="AA30" i="13" s="1"/>
  <c r="AA31" i="8"/>
  <c r="Z30" i="13" s="1"/>
  <c r="Z31" i="8"/>
  <c r="Y30" i="13" s="1"/>
  <c r="Y31" i="8"/>
  <c r="X30" i="13" s="1"/>
  <c r="X31" i="8"/>
  <c r="W30" i="13" s="1"/>
  <c r="W31" i="8"/>
  <c r="V30" i="13" s="1"/>
  <c r="V31" i="8"/>
  <c r="U30" i="13" s="1"/>
  <c r="U31" i="8"/>
  <c r="T30" i="13" s="1"/>
  <c r="T31" i="8"/>
  <c r="S30" i="13" s="1"/>
  <c r="S31" i="8"/>
  <c r="R30" i="13" s="1"/>
  <c r="R31" i="8"/>
  <c r="Q30" i="13" s="1"/>
  <c r="Q31" i="8"/>
  <c r="P30" i="13" s="1"/>
  <c r="P31" i="8"/>
  <c r="O30" i="13" s="1"/>
  <c r="O31" i="8"/>
  <c r="N30" i="13" s="1"/>
  <c r="N31" i="8"/>
  <c r="M30" i="13" s="1"/>
  <c r="M31" i="8"/>
  <c r="L30" i="13" s="1"/>
  <c r="L31" i="8"/>
  <c r="K30" i="13" s="1"/>
  <c r="K31" i="8"/>
  <c r="J30" i="13" s="1"/>
  <c r="J31" i="8"/>
  <c r="I30" i="13" s="1"/>
  <c r="I31" i="8"/>
  <c r="H30" i="13" s="1"/>
  <c r="H31" i="8"/>
  <c r="G30" i="13" s="1"/>
  <c r="G31" i="8"/>
  <c r="F30" i="13" s="1"/>
  <c r="F31" i="8"/>
  <c r="E30" i="13" s="1"/>
  <c r="E31" i="8"/>
  <c r="D30" i="13" s="1"/>
  <c r="D31" i="8"/>
  <c r="C30" i="13" s="1"/>
  <c r="C31" i="8"/>
  <c r="B30" i="13" s="1"/>
  <c r="CE30" i="8"/>
  <c r="CD29" i="13" s="1"/>
  <c r="CD30" i="8"/>
  <c r="CC29" i="13" s="1"/>
  <c r="CC30" i="8"/>
  <c r="CB29" i="13" s="1"/>
  <c r="CB30" i="8"/>
  <c r="CA29" i="13" s="1"/>
  <c r="CA30" i="8"/>
  <c r="BZ29" i="13" s="1"/>
  <c r="BZ30" i="8"/>
  <c r="BY29" i="13" s="1"/>
  <c r="BY30" i="8"/>
  <c r="BX29" i="13" s="1"/>
  <c r="BX30" i="8"/>
  <c r="BW29" i="13" s="1"/>
  <c r="BW30" i="8"/>
  <c r="BV29" i="13" s="1"/>
  <c r="BV30" i="8"/>
  <c r="BU29" i="13" s="1"/>
  <c r="BU30" i="8"/>
  <c r="BT29" i="13" s="1"/>
  <c r="BT30" i="8"/>
  <c r="BS29" i="13" s="1"/>
  <c r="BS30" i="8"/>
  <c r="BR29" i="13" s="1"/>
  <c r="BR30" i="8"/>
  <c r="BQ29" i="13" s="1"/>
  <c r="BQ30" i="8"/>
  <c r="BP29" i="13" s="1"/>
  <c r="BP30" i="8"/>
  <c r="BO29" i="13" s="1"/>
  <c r="BO30" i="8"/>
  <c r="BN29" i="13" s="1"/>
  <c r="BN30" i="8"/>
  <c r="BM29" i="13" s="1"/>
  <c r="BM30" i="8"/>
  <c r="BL29" i="13" s="1"/>
  <c r="BL30" i="8"/>
  <c r="BK29" i="13" s="1"/>
  <c r="BK30" i="8"/>
  <c r="BJ29" i="13" s="1"/>
  <c r="BJ30" i="8"/>
  <c r="BI29" i="13" s="1"/>
  <c r="BI30" i="8"/>
  <c r="BH29" i="13" s="1"/>
  <c r="BH30" i="8"/>
  <c r="BG29" i="13" s="1"/>
  <c r="BG30" i="8"/>
  <c r="BF29" i="13" s="1"/>
  <c r="BF30" i="8"/>
  <c r="BE29" i="13" s="1"/>
  <c r="BE30" i="8"/>
  <c r="BD29" i="13" s="1"/>
  <c r="BD30" i="8"/>
  <c r="BC29" i="13" s="1"/>
  <c r="BC30" i="8"/>
  <c r="BB29" i="13" s="1"/>
  <c r="BB30" i="8"/>
  <c r="BA29" i="13" s="1"/>
  <c r="BA30" i="8"/>
  <c r="AZ29" i="13" s="1"/>
  <c r="AZ30" i="8"/>
  <c r="AY29" i="13" s="1"/>
  <c r="AY30" i="8"/>
  <c r="AX29" i="13" s="1"/>
  <c r="AX30" i="8"/>
  <c r="AW29" i="13" s="1"/>
  <c r="AW30" i="8"/>
  <c r="AV29" i="13" s="1"/>
  <c r="AV30" i="8"/>
  <c r="AU29" i="13" s="1"/>
  <c r="AU30" i="8"/>
  <c r="AT29" i="13" s="1"/>
  <c r="AT30" i="8"/>
  <c r="AS29" i="13" s="1"/>
  <c r="AS30" i="8"/>
  <c r="AR29" i="13" s="1"/>
  <c r="AR30" i="8"/>
  <c r="AQ29" i="13" s="1"/>
  <c r="AQ30" i="8"/>
  <c r="AP29" i="13" s="1"/>
  <c r="AP30" i="8"/>
  <c r="AO29" i="13" s="1"/>
  <c r="AO30" i="8"/>
  <c r="AN29" i="13" s="1"/>
  <c r="AN30" i="8"/>
  <c r="AM29" i="13" s="1"/>
  <c r="AM30" i="8"/>
  <c r="AL29" i="13" s="1"/>
  <c r="AL30" i="8"/>
  <c r="AK29" i="13" s="1"/>
  <c r="AK30" i="8"/>
  <c r="AJ29" i="13" s="1"/>
  <c r="AJ30" i="8"/>
  <c r="AI29" i="13" s="1"/>
  <c r="AI30" i="8"/>
  <c r="AH29" i="13" s="1"/>
  <c r="AH30" i="8"/>
  <c r="AG29" i="13" s="1"/>
  <c r="AG30" i="8"/>
  <c r="AF29" i="13" s="1"/>
  <c r="AF30" i="8"/>
  <c r="AE29" i="13" s="1"/>
  <c r="AE30" i="8"/>
  <c r="AD29" i="13" s="1"/>
  <c r="AD30" i="8"/>
  <c r="AC29" i="13" s="1"/>
  <c r="AC30" i="8"/>
  <c r="AB29" i="13" s="1"/>
  <c r="AB30" i="8"/>
  <c r="AA29" i="13" s="1"/>
  <c r="AA30" i="8"/>
  <c r="Z29" i="13" s="1"/>
  <c r="Z30" i="8"/>
  <c r="Y29" i="13" s="1"/>
  <c r="Y30" i="8"/>
  <c r="X29" i="13" s="1"/>
  <c r="X30" i="8"/>
  <c r="W29" i="13" s="1"/>
  <c r="W30" i="8"/>
  <c r="V29" i="13" s="1"/>
  <c r="V30" i="8"/>
  <c r="U29" i="13" s="1"/>
  <c r="U30" i="8"/>
  <c r="T29" i="13" s="1"/>
  <c r="T30" i="8"/>
  <c r="S29" i="13" s="1"/>
  <c r="S30" i="8"/>
  <c r="R29" i="13" s="1"/>
  <c r="R30" i="8"/>
  <c r="Q29" i="13" s="1"/>
  <c r="Q30" i="8"/>
  <c r="P29" i="13" s="1"/>
  <c r="P30" i="8"/>
  <c r="O29" i="13" s="1"/>
  <c r="O30" i="8"/>
  <c r="N29" i="13" s="1"/>
  <c r="N30" i="8"/>
  <c r="M29" i="13" s="1"/>
  <c r="M30" i="8"/>
  <c r="L29" i="13" s="1"/>
  <c r="L30" i="8"/>
  <c r="K29" i="13" s="1"/>
  <c r="K30" i="8"/>
  <c r="J29" i="13" s="1"/>
  <c r="J30" i="8"/>
  <c r="I29" i="13" s="1"/>
  <c r="I30" i="8"/>
  <c r="H29" i="13" s="1"/>
  <c r="H30" i="8"/>
  <c r="G29" i="13" s="1"/>
  <c r="G30" i="8"/>
  <c r="F29" i="13" s="1"/>
  <c r="F30" i="8"/>
  <c r="E29" i="13" s="1"/>
  <c r="E30" i="8"/>
  <c r="D29" i="13" s="1"/>
  <c r="D30" i="8"/>
  <c r="C29" i="13" s="1"/>
  <c r="C30" i="8"/>
  <c r="B29" i="13" s="1"/>
  <c r="CE29" i="8"/>
  <c r="CD28" i="13" s="1"/>
  <c r="CD29" i="8"/>
  <c r="CC28" i="13" s="1"/>
  <c r="CC29" i="8"/>
  <c r="CB28" i="13" s="1"/>
  <c r="CB29" i="8"/>
  <c r="CA28" i="13" s="1"/>
  <c r="CA29" i="8"/>
  <c r="BZ28" i="13" s="1"/>
  <c r="BZ29" i="8"/>
  <c r="BY28" i="13" s="1"/>
  <c r="BY29" i="8"/>
  <c r="BX28" i="13" s="1"/>
  <c r="BX29" i="8"/>
  <c r="BW28" i="13" s="1"/>
  <c r="BW29" i="8"/>
  <c r="BV28" i="13" s="1"/>
  <c r="BV29" i="8"/>
  <c r="BU28" i="13" s="1"/>
  <c r="BU29" i="8"/>
  <c r="BT28" i="13" s="1"/>
  <c r="BT29" i="8"/>
  <c r="BS28" i="13" s="1"/>
  <c r="BS29" i="8"/>
  <c r="BR28" i="13" s="1"/>
  <c r="BR29" i="8"/>
  <c r="BQ28" i="13" s="1"/>
  <c r="BQ29" i="8"/>
  <c r="BP28" i="13" s="1"/>
  <c r="BP29" i="8"/>
  <c r="BO28" i="13" s="1"/>
  <c r="BO29" i="8"/>
  <c r="BN28" i="13" s="1"/>
  <c r="BN29" i="8"/>
  <c r="BM28" i="13" s="1"/>
  <c r="BM29" i="8"/>
  <c r="BL28" i="13" s="1"/>
  <c r="BL29" i="8"/>
  <c r="BK28" i="13" s="1"/>
  <c r="BK29" i="8"/>
  <c r="BJ28" i="13" s="1"/>
  <c r="BJ29" i="8"/>
  <c r="BI28" i="13" s="1"/>
  <c r="BI29" i="8"/>
  <c r="BH28" i="13" s="1"/>
  <c r="BH29" i="8"/>
  <c r="BG28" i="13" s="1"/>
  <c r="BG29" i="8"/>
  <c r="BF28" i="13" s="1"/>
  <c r="BF29" i="8"/>
  <c r="BE28" i="13" s="1"/>
  <c r="BE29" i="8"/>
  <c r="BD28" i="13" s="1"/>
  <c r="BD29" i="8"/>
  <c r="BC28" i="13" s="1"/>
  <c r="BC29" i="8"/>
  <c r="BB28" i="13" s="1"/>
  <c r="BB29" i="8"/>
  <c r="BA28" i="13" s="1"/>
  <c r="BA29" i="8"/>
  <c r="AZ28" i="13" s="1"/>
  <c r="AZ29" i="8"/>
  <c r="AY28" i="13" s="1"/>
  <c r="AY29" i="8"/>
  <c r="AX28" i="13" s="1"/>
  <c r="AX29" i="8"/>
  <c r="AW28" i="13" s="1"/>
  <c r="AW29" i="8"/>
  <c r="AV28" i="13" s="1"/>
  <c r="AV29" i="8"/>
  <c r="AU28" i="13" s="1"/>
  <c r="AU29" i="8"/>
  <c r="AT28" i="13" s="1"/>
  <c r="AT29" i="8"/>
  <c r="AS28" i="13" s="1"/>
  <c r="AS29" i="8"/>
  <c r="AR28" i="13" s="1"/>
  <c r="AR29" i="8"/>
  <c r="AQ28" i="13" s="1"/>
  <c r="AQ29" i="8"/>
  <c r="AP28" i="13" s="1"/>
  <c r="AP29" i="8"/>
  <c r="AO28" i="13" s="1"/>
  <c r="AO29" i="8"/>
  <c r="AN28" i="13" s="1"/>
  <c r="AN29" i="8"/>
  <c r="AM28" i="13" s="1"/>
  <c r="AM29" i="8"/>
  <c r="AL28" i="13" s="1"/>
  <c r="AL29" i="8"/>
  <c r="AK28" i="13" s="1"/>
  <c r="AK29" i="8"/>
  <c r="AJ28" i="13" s="1"/>
  <c r="AJ29" i="8"/>
  <c r="AI28" i="13" s="1"/>
  <c r="AI29" i="8"/>
  <c r="AH28" i="13" s="1"/>
  <c r="AH29" i="8"/>
  <c r="AG28" i="13" s="1"/>
  <c r="AG29" i="8"/>
  <c r="AF28" i="13" s="1"/>
  <c r="AF29" i="8"/>
  <c r="AE28" i="13" s="1"/>
  <c r="AE29" i="8"/>
  <c r="AD28" i="13" s="1"/>
  <c r="AD29" i="8"/>
  <c r="AC28" i="13" s="1"/>
  <c r="AC29" i="8"/>
  <c r="AB28" i="13" s="1"/>
  <c r="AB29" i="8"/>
  <c r="AA28" i="13" s="1"/>
  <c r="AA29" i="8"/>
  <c r="Z28" i="13" s="1"/>
  <c r="Z29" i="8"/>
  <c r="Y28" i="13" s="1"/>
  <c r="Y29" i="8"/>
  <c r="X28" i="13" s="1"/>
  <c r="X29" i="8"/>
  <c r="W28" i="13" s="1"/>
  <c r="W29" i="8"/>
  <c r="V28" i="13" s="1"/>
  <c r="V29" i="8"/>
  <c r="U28" i="13" s="1"/>
  <c r="U29" i="8"/>
  <c r="T28" i="13" s="1"/>
  <c r="T29" i="8"/>
  <c r="S28" i="13" s="1"/>
  <c r="S29" i="8"/>
  <c r="R28" i="13" s="1"/>
  <c r="R29" i="8"/>
  <c r="Q28" i="13" s="1"/>
  <c r="Q29" i="8"/>
  <c r="P28" i="13" s="1"/>
  <c r="P29" i="8"/>
  <c r="O28" i="13" s="1"/>
  <c r="O29" i="8"/>
  <c r="N28" i="13" s="1"/>
  <c r="N29" i="8"/>
  <c r="M28" i="13" s="1"/>
  <c r="M29" i="8"/>
  <c r="L28" i="13" s="1"/>
  <c r="L29" i="8"/>
  <c r="K28" i="13" s="1"/>
  <c r="K29" i="8"/>
  <c r="J28" i="13" s="1"/>
  <c r="J29" i="8"/>
  <c r="I28" i="13" s="1"/>
  <c r="I29" i="8"/>
  <c r="H28" i="13" s="1"/>
  <c r="H29" i="8"/>
  <c r="G28" i="13" s="1"/>
  <c r="G29" i="8"/>
  <c r="F28" i="13" s="1"/>
  <c r="F29" i="8"/>
  <c r="E28" i="13" s="1"/>
  <c r="E29" i="8"/>
  <c r="D28" i="13" s="1"/>
  <c r="D29" i="8"/>
  <c r="C28" i="13" s="1"/>
  <c r="C29" i="8"/>
  <c r="B28" i="13" s="1"/>
  <c r="CE28" i="8"/>
  <c r="CD27" i="13" s="1"/>
  <c r="CD28" i="8"/>
  <c r="CC27" i="13" s="1"/>
  <c r="CC28" i="8"/>
  <c r="CB27" i="13" s="1"/>
  <c r="CB28" i="8"/>
  <c r="CA27" i="13" s="1"/>
  <c r="CA28" i="8"/>
  <c r="BZ27" i="13" s="1"/>
  <c r="BZ28" i="8"/>
  <c r="BY27" i="13" s="1"/>
  <c r="BY28" i="8"/>
  <c r="BX27" i="13" s="1"/>
  <c r="BX28" i="8"/>
  <c r="BW27" i="13" s="1"/>
  <c r="BW28" i="8"/>
  <c r="BV27" i="13" s="1"/>
  <c r="BV28" i="8"/>
  <c r="BU27" i="13" s="1"/>
  <c r="BU28" i="8"/>
  <c r="BT27" i="13" s="1"/>
  <c r="BT28" i="8"/>
  <c r="BS27" i="13" s="1"/>
  <c r="BS28" i="8"/>
  <c r="BR27" i="13" s="1"/>
  <c r="BR28" i="8"/>
  <c r="BQ27" i="13" s="1"/>
  <c r="BQ28" i="8"/>
  <c r="BP27" i="13" s="1"/>
  <c r="BP28" i="8"/>
  <c r="BO27" i="13" s="1"/>
  <c r="BO28" i="8"/>
  <c r="BN27" i="13" s="1"/>
  <c r="BN28" i="8"/>
  <c r="BM27" i="13" s="1"/>
  <c r="BM28" i="8"/>
  <c r="BL27" i="13" s="1"/>
  <c r="BL28" i="8"/>
  <c r="BK27" i="13" s="1"/>
  <c r="BK28" i="8"/>
  <c r="BJ27" i="13" s="1"/>
  <c r="BJ28" i="8"/>
  <c r="BI27" i="13" s="1"/>
  <c r="BI28" i="8"/>
  <c r="BH27" i="13" s="1"/>
  <c r="BH28" i="8"/>
  <c r="BG27" i="13" s="1"/>
  <c r="BG28" i="8"/>
  <c r="BF27" i="13" s="1"/>
  <c r="BF28" i="8"/>
  <c r="BE27" i="13" s="1"/>
  <c r="BE28" i="8"/>
  <c r="BD27" i="13" s="1"/>
  <c r="BD28" i="8"/>
  <c r="BC27" i="13" s="1"/>
  <c r="BC28" i="8"/>
  <c r="BB27" i="13" s="1"/>
  <c r="BB28" i="8"/>
  <c r="BA27" i="13" s="1"/>
  <c r="BA28" i="8"/>
  <c r="AZ27" i="13" s="1"/>
  <c r="AZ28" i="8"/>
  <c r="AY27" i="13" s="1"/>
  <c r="AY28" i="8"/>
  <c r="AX27" i="13" s="1"/>
  <c r="AX28" i="8"/>
  <c r="AW27" i="13" s="1"/>
  <c r="AW28" i="8"/>
  <c r="AV27" i="13" s="1"/>
  <c r="AV28" i="8"/>
  <c r="AU27" i="13" s="1"/>
  <c r="AU28" i="8"/>
  <c r="AT27" i="13" s="1"/>
  <c r="AT28" i="8"/>
  <c r="AS27" i="13" s="1"/>
  <c r="AS28" i="8"/>
  <c r="AR27" i="13" s="1"/>
  <c r="AR28" i="8"/>
  <c r="AQ27" i="13" s="1"/>
  <c r="AQ28" i="8"/>
  <c r="AP27" i="13" s="1"/>
  <c r="AP28" i="8"/>
  <c r="AO27" i="13" s="1"/>
  <c r="AO28" i="8"/>
  <c r="AN27" i="13" s="1"/>
  <c r="AN28" i="8"/>
  <c r="AM27" i="13" s="1"/>
  <c r="AM28" i="8"/>
  <c r="AL27" i="13" s="1"/>
  <c r="AL28" i="8"/>
  <c r="AK27" i="13" s="1"/>
  <c r="AK28" i="8"/>
  <c r="AJ27" i="13" s="1"/>
  <c r="AJ28" i="8"/>
  <c r="AI27" i="13" s="1"/>
  <c r="AI28" i="8"/>
  <c r="AH27" i="13" s="1"/>
  <c r="AH28" i="8"/>
  <c r="AG27" i="13" s="1"/>
  <c r="AG28" i="8"/>
  <c r="AF27" i="13" s="1"/>
  <c r="AF28" i="8"/>
  <c r="AE27" i="13" s="1"/>
  <c r="AE28" i="8"/>
  <c r="AD27" i="13" s="1"/>
  <c r="AD28" i="8"/>
  <c r="AC27" i="13" s="1"/>
  <c r="AC28" i="8"/>
  <c r="AB27" i="13" s="1"/>
  <c r="AB28" i="8"/>
  <c r="AA27" i="13" s="1"/>
  <c r="AA28" i="8"/>
  <c r="Z27" i="13" s="1"/>
  <c r="Z28" i="8"/>
  <c r="Y27" i="13" s="1"/>
  <c r="Y28" i="8"/>
  <c r="X27" i="13" s="1"/>
  <c r="X28" i="8"/>
  <c r="W27" i="13" s="1"/>
  <c r="W28" i="8"/>
  <c r="V27" i="13" s="1"/>
  <c r="V28" i="8"/>
  <c r="U27" i="13" s="1"/>
  <c r="U28" i="8"/>
  <c r="T27" i="13" s="1"/>
  <c r="T28" i="8"/>
  <c r="S27" i="13" s="1"/>
  <c r="S28" i="8"/>
  <c r="R27" i="13" s="1"/>
  <c r="R28" i="8"/>
  <c r="Q27" i="13" s="1"/>
  <c r="Q28" i="8"/>
  <c r="P27" i="13" s="1"/>
  <c r="P28" i="8"/>
  <c r="O27" i="13" s="1"/>
  <c r="O28" i="8"/>
  <c r="N27" i="13" s="1"/>
  <c r="N28" i="8"/>
  <c r="M27" i="13" s="1"/>
  <c r="M28" i="8"/>
  <c r="L27" i="13" s="1"/>
  <c r="L28" i="8"/>
  <c r="K27" i="13" s="1"/>
  <c r="K28" i="8"/>
  <c r="J27" i="13" s="1"/>
  <c r="J28" i="8"/>
  <c r="I27" i="13" s="1"/>
  <c r="I28" i="8"/>
  <c r="H27" i="13" s="1"/>
  <c r="H28" i="8"/>
  <c r="G27" i="13" s="1"/>
  <c r="G28" i="8"/>
  <c r="F27" i="13" s="1"/>
  <c r="F28" i="8"/>
  <c r="E27" i="13" s="1"/>
  <c r="E28" i="8"/>
  <c r="D27" i="13" s="1"/>
  <c r="D28" i="8"/>
  <c r="C27" i="13" s="1"/>
  <c r="C28" i="8"/>
  <c r="B27" i="13" s="1"/>
  <c r="CE27" i="8"/>
  <c r="CD26" i="13" s="1"/>
  <c r="CD27" i="8"/>
  <c r="CC26" i="13" s="1"/>
  <c r="CC27" i="8"/>
  <c r="CB26" i="13" s="1"/>
  <c r="CB27" i="8"/>
  <c r="CA26" i="13" s="1"/>
  <c r="CA27" i="8"/>
  <c r="BZ26" i="13" s="1"/>
  <c r="BZ27" i="8"/>
  <c r="BY26" i="13" s="1"/>
  <c r="BY27" i="8"/>
  <c r="BX26" i="13" s="1"/>
  <c r="BX27" i="8"/>
  <c r="BW26" i="13" s="1"/>
  <c r="BW27" i="8"/>
  <c r="BV26" i="13" s="1"/>
  <c r="BV27" i="8"/>
  <c r="BU26" i="13" s="1"/>
  <c r="BU27" i="8"/>
  <c r="BT26" i="13" s="1"/>
  <c r="BT27" i="8"/>
  <c r="BS26" i="13" s="1"/>
  <c r="BS27" i="8"/>
  <c r="BR26" i="13" s="1"/>
  <c r="BR27" i="8"/>
  <c r="BQ26" i="13" s="1"/>
  <c r="BQ27" i="8"/>
  <c r="BP26" i="13" s="1"/>
  <c r="BP27" i="8"/>
  <c r="BO26" i="13" s="1"/>
  <c r="BO27" i="8"/>
  <c r="BN26" i="13" s="1"/>
  <c r="BN27" i="8"/>
  <c r="BM26" i="13" s="1"/>
  <c r="BM27" i="8"/>
  <c r="BL26" i="13" s="1"/>
  <c r="BL27" i="8"/>
  <c r="BK26" i="13" s="1"/>
  <c r="BK27" i="8"/>
  <c r="BJ26" i="13" s="1"/>
  <c r="BJ27" i="8"/>
  <c r="BI26" i="13" s="1"/>
  <c r="BI27" i="8"/>
  <c r="BH26" i="13" s="1"/>
  <c r="BH27" i="8"/>
  <c r="BG26" i="13" s="1"/>
  <c r="BG27" i="8"/>
  <c r="BF26" i="13" s="1"/>
  <c r="BF27" i="8"/>
  <c r="BE26" i="13" s="1"/>
  <c r="BE27" i="8"/>
  <c r="BD26" i="13" s="1"/>
  <c r="BD27" i="8"/>
  <c r="BC26" i="13" s="1"/>
  <c r="BC27" i="8"/>
  <c r="BB26" i="13" s="1"/>
  <c r="BB27" i="8"/>
  <c r="BA26" i="13" s="1"/>
  <c r="BA27" i="8"/>
  <c r="AZ26" i="13" s="1"/>
  <c r="AZ27" i="8"/>
  <c r="AY26" i="13" s="1"/>
  <c r="AY27" i="8"/>
  <c r="AX26" i="13" s="1"/>
  <c r="AX27" i="8"/>
  <c r="AW26" i="13" s="1"/>
  <c r="AW27" i="8"/>
  <c r="AV26" i="13" s="1"/>
  <c r="AV27" i="8"/>
  <c r="AU26" i="13" s="1"/>
  <c r="AU27" i="8"/>
  <c r="AT26" i="13" s="1"/>
  <c r="AT27" i="8"/>
  <c r="AS26" i="13" s="1"/>
  <c r="AS27" i="8"/>
  <c r="AR26" i="13" s="1"/>
  <c r="AR27" i="8"/>
  <c r="AQ26" i="13" s="1"/>
  <c r="AQ27" i="8"/>
  <c r="AP26" i="13" s="1"/>
  <c r="AP27" i="8"/>
  <c r="AO26" i="13" s="1"/>
  <c r="AO27" i="8"/>
  <c r="AN26" i="13" s="1"/>
  <c r="AN27" i="8"/>
  <c r="AM26" i="13" s="1"/>
  <c r="AM27" i="8"/>
  <c r="AL26" i="13" s="1"/>
  <c r="AL27" i="8"/>
  <c r="AK26" i="13" s="1"/>
  <c r="AK27" i="8"/>
  <c r="AJ26" i="13" s="1"/>
  <c r="AJ27" i="8"/>
  <c r="AI26" i="13" s="1"/>
  <c r="AI27" i="8"/>
  <c r="AH26" i="13" s="1"/>
  <c r="AH27" i="8"/>
  <c r="AG26" i="13" s="1"/>
  <c r="AG27" i="8"/>
  <c r="AF26" i="13" s="1"/>
  <c r="AF27" i="8"/>
  <c r="AE26" i="13" s="1"/>
  <c r="AE27" i="8"/>
  <c r="AD26" i="13" s="1"/>
  <c r="AD27" i="8"/>
  <c r="AC26" i="13" s="1"/>
  <c r="AC27" i="8"/>
  <c r="AB26" i="13" s="1"/>
  <c r="AB27" i="8"/>
  <c r="AA26" i="13" s="1"/>
  <c r="AA27" i="8"/>
  <c r="Z26" i="13" s="1"/>
  <c r="Z27" i="8"/>
  <c r="Y26" i="13" s="1"/>
  <c r="Y27" i="8"/>
  <c r="X26" i="13" s="1"/>
  <c r="X27" i="8"/>
  <c r="W26" i="13" s="1"/>
  <c r="W27" i="8"/>
  <c r="V26" i="13" s="1"/>
  <c r="V27" i="8"/>
  <c r="U26" i="13" s="1"/>
  <c r="U27" i="8"/>
  <c r="T26" i="13" s="1"/>
  <c r="T27" i="8"/>
  <c r="S26" i="13" s="1"/>
  <c r="S27" i="8"/>
  <c r="R26" i="13" s="1"/>
  <c r="R27" i="8"/>
  <c r="Q26" i="13" s="1"/>
  <c r="Q27" i="8"/>
  <c r="P26" i="13" s="1"/>
  <c r="P27" i="8"/>
  <c r="O26" i="13" s="1"/>
  <c r="O27" i="8"/>
  <c r="N26" i="13" s="1"/>
  <c r="N27" i="8"/>
  <c r="M26" i="13" s="1"/>
  <c r="M27" i="8"/>
  <c r="L26" i="13" s="1"/>
  <c r="L27" i="8"/>
  <c r="K26" i="13" s="1"/>
  <c r="K27" i="8"/>
  <c r="J26" i="13" s="1"/>
  <c r="J27" i="8"/>
  <c r="I26" i="13" s="1"/>
  <c r="I27" i="8"/>
  <c r="H26" i="13" s="1"/>
  <c r="H27" i="8"/>
  <c r="G26" i="13" s="1"/>
  <c r="G27" i="8"/>
  <c r="F26" i="13" s="1"/>
  <c r="F27" i="8"/>
  <c r="E26" i="13" s="1"/>
  <c r="E27" i="8"/>
  <c r="D26" i="13" s="1"/>
  <c r="D27" i="8"/>
  <c r="C26" i="13" s="1"/>
  <c r="C27" i="8"/>
  <c r="B26" i="13" s="1"/>
  <c r="CE26" i="8"/>
  <c r="CD25" i="13" s="1"/>
  <c r="CD26" i="8"/>
  <c r="CC25" i="13" s="1"/>
  <c r="CC26" i="8"/>
  <c r="CB25" i="13" s="1"/>
  <c r="CB26" i="8"/>
  <c r="CA25" i="13" s="1"/>
  <c r="CA26" i="8"/>
  <c r="BZ25" i="13" s="1"/>
  <c r="BZ26" i="8"/>
  <c r="BY25" i="13" s="1"/>
  <c r="BY26" i="8"/>
  <c r="BX25" i="13" s="1"/>
  <c r="BX26" i="8"/>
  <c r="BW25" i="13" s="1"/>
  <c r="BW26" i="8"/>
  <c r="BV25" i="13" s="1"/>
  <c r="BV26" i="8"/>
  <c r="BU25" i="13" s="1"/>
  <c r="BU26" i="8"/>
  <c r="BT25" i="13" s="1"/>
  <c r="BT26" i="8"/>
  <c r="BS25" i="13" s="1"/>
  <c r="BS26" i="8"/>
  <c r="BR25" i="13" s="1"/>
  <c r="BR26" i="8"/>
  <c r="BQ25" i="13" s="1"/>
  <c r="BQ26" i="8"/>
  <c r="BP25" i="13" s="1"/>
  <c r="BP26" i="8"/>
  <c r="BO25" i="13" s="1"/>
  <c r="BO26" i="8"/>
  <c r="BN25" i="13" s="1"/>
  <c r="BN26" i="8"/>
  <c r="BM25" i="13" s="1"/>
  <c r="BM26" i="8"/>
  <c r="BL25" i="13" s="1"/>
  <c r="BL26" i="8"/>
  <c r="BK25" i="13" s="1"/>
  <c r="BK26" i="8"/>
  <c r="BJ25" i="13" s="1"/>
  <c r="BJ26" i="8"/>
  <c r="BI25" i="13" s="1"/>
  <c r="BI26" i="8"/>
  <c r="BH25" i="13" s="1"/>
  <c r="BH26" i="8"/>
  <c r="BG25" i="13" s="1"/>
  <c r="BG26" i="8"/>
  <c r="BF25" i="13" s="1"/>
  <c r="BF26" i="8"/>
  <c r="BE25" i="13" s="1"/>
  <c r="BE26" i="8"/>
  <c r="BD25" i="13" s="1"/>
  <c r="BD26" i="8"/>
  <c r="BC25" i="13" s="1"/>
  <c r="BC26" i="8"/>
  <c r="BB25" i="13" s="1"/>
  <c r="BB26" i="8"/>
  <c r="BA25" i="13" s="1"/>
  <c r="BA26" i="8"/>
  <c r="AZ25" i="13" s="1"/>
  <c r="AZ26" i="8"/>
  <c r="AY25" i="13" s="1"/>
  <c r="AY26" i="8"/>
  <c r="AX25" i="13" s="1"/>
  <c r="AX26" i="8"/>
  <c r="AW25" i="13" s="1"/>
  <c r="AW26" i="8"/>
  <c r="AV25" i="13" s="1"/>
  <c r="AV26" i="8"/>
  <c r="AU25" i="13" s="1"/>
  <c r="AU26" i="8"/>
  <c r="AT25" i="13" s="1"/>
  <c r="AT26" i="8"/>
  <c r="AS25" i="13" s="1"/>
  <c r="AS26" i="8"/>
  <c r="AR25" i="13" s="1"/>
  <c r="AR26" i="8"/>
  <c r="AQ25" i="13" s="1"/>
  <c r="AQ26" i="8"/>
  <c r="AP25" i="13" s="1"/>
  <c r="AP26" i="8"/>
  <c r="AO25" i="13" s="1"/>
  <c r="AO26" i="8"/>
  <c r="AN25" i="13" s="1"/>
  <c r="AN26" i="8"/>
  <c r="AM25" i="13" s="1"/>
  <c r="AM26" i="8"/>
  <c r="AL25" i="13" s="1"/>
  <c r="AL26" i="8"/>
  <c r="AK25" i="13" s="1"/>
  <c r="AK26" i="8"/>
  <c r="AJ25" i="13" s="1"/>
  <c r="AJ26" i="8"/>
  <c r="AI25" i="13" s="1"/>
  <c r="AI26" i="8"/>
  <c r="AH25" i="13" s="1"/>
  <c r="AH26" i="8"/>
  <c r="AG25" i="13" s="1"/>
  <c r="AG26" i="8"/>
  <c r="AF25" i="13" s="1"/>
  <c r="AF26" i="8"/>
  <c r="AE25" i="13" s="1"/>
  <c r="AE26" i="8"/>
  <c r="AD25" i="13" s="1"/>
  <c r="AD26" i="8"/>
  <c r="AC25" i="13" s="1"/>
  <c r="AC26" i="8"/>
  <c r="AB25" i="13" s="1"/>
  <c r="AB26" i="8"/>
  <c r="AA25" i="13" s="1"/>
  <c r="AA26" i="8"/>
  <c r="Z25" i="13" s="1"/>
  <c r="Z26" i="8"/>
  <c r="Y25" i="13" s="1"/>
  <c r="Y26" i="8"/>
  <c r="X25" i="13" s="1"/>
  <c r="X26" i="8"/>
  <c r="W25" i="13" s="1"/>
  <c r="W26" i="8"/>
  <c r="V25" i="13" s="1"/>
  <c r="V26" i="8"/>
  <c r="U25" i="13" s="1"/>
  <c r="U26" i="8"/>
  <c r="T25" i="13" s="1"/>
  <c r="T26" i="8"/>
  <c r="S25" i="13" s="1"/>
  <c r="S26" i="8"/>
  <c r="R25" i="13" s="1"/>
  <c r="R26" i="8"/>
  <c r="Q25" i="13" s="1"/>
  <c r="Q26" i="8"/>
  <c r="P25" i="13" s="1"/>
  <c r="P26" i="8"/>
  <c r="O25" i="13" s="1"/>
  <c r="O26" i="8"/>
  <c r="N25" i="13" s="1"/>
  <c r="N26" i="8"/>
  <c r="M25" i="13" s="1"/>
  <c r="M26" i="8"/>
  <c r="L25" i="13" s="1"/>
  <c r="L26" i="8"/>
  <c r="K25" i="13" s="1"/>
  <c r="K26" i="8"/>
  <c r="J25" i="13" s="1"/>
  <c r="J26" i="8"/>
  <c r="I25" i="13" s="1"/>
  <c r="I26" i="8"/>
  <c r="H25" i="13" s="1"/>
  <c r="H26" i="8"/>
  <c r="G25" i="13" s="1"/>
  <c r="G26" i="8"/>
  <c r="F25" i="13" s="1"/>
  <c r="F26" i="8"/>
  <c r="E25" i="13" s="1"/>
  <c r="E26" i="8"/>
  <c r="D25" i="13" s="1"/>
  <c r="D26" i="8"/>
  <c r="C25" i="13" s="1"/>
  <c r="C26" i="8"/>
  <c r="B25" i="13" s="1"/>
  <c r="CE25" i="8"/>
  <c r="CD24" i="13" s="1"/>
  <c r="CD25" i="8"/>
  <c r="CC24" i="13" s="1"/>
  <c r="CC25" i="8"/>
  <c r="CB24" i="13" s="1"/>
  <c r="CB25" i="8"/>
  <c r="CA24" i="13" s="1"/>
  <c r="CA25" i="8"/>
  <c r="BZ24" i="13" s="1"/>
  <c r="BZ25" i="8"/>
  <c r="BY24" i="13" s="1"/>
  <c r="BY25" i="8"/>
  <c r="BX24" i="13" s="1"/>
  <c r="BX25" i="8"/>
  <c r="BW24" i="13" s="1"/>
  <c r="BW25" i="8"/>
  <c r="BV24" i="13" s="1"/>
  <c r="BV25" i="8"/>
  <c r="BU24" i="13" s="1"/>
  <c r="BU25" i="8"/>
  <c r="BT24" i="13" s="1"/>
  <c r="BT25" i="8"/>
  <c r="BS24" i="13" s="1"/>
  <c r="BS25" i="8"/>
  <c r="BR24" i="13" s="1"/>
  <c r="BR25" i="8"/>
  <c r="BQ24" i="13" s="1"/>
  <c r="BQ25" i="8"/>
  <c r="BP24" i="13" s="1"/>
  <c r="BP25" i="8"/>
  <c r="BO24" i="13" s="1"/>
  <c r="BO25" i="8"/>
  <c r="BN24" i="13" s="1"/>
  <c r="BN25" i="8"/>
  <c r="BM24" i="13" s="1"/>
  <c r="BM25" i="8"/>
  <c r="BL24" i="13" s="1"/>
  <c r="BL25" i="8"/>
  <c r="BK24" i="13" s="1"/>
  <c r="BK25" i="8"/>
  <c r="BJ24" i="13" s="1"/>
  <c r="BJ25" i="8"/>
  <c r="BI24" i="13" s="1"/>
  <c r="BI25" i="8"/>
  <c r="BH24" i="13" s="1"/>
  <c r="BH25" i="8"/>
  <c r="BG24" i="13" s="1"/>
  <c r="BG25" i="8"/>
  <c r="BF24" i="13" s="1"/>
  <c r="BF25" i="8"/>
  <c r="BE24" i="13" s="1"/>
  <c r="BE25" i="8"/>
  <c r="BD24" i="13" s="1"/>
  <c r="BD25" i="8"/>
  <c r="BC24" i="13" s="1"/>
  <c r="BC25" i="8"/>
  <c r="BB24" i="13" s="1"/>
  <c r="BB25" i="8"/>
  <c r="BA24" i="13" s="1"/>
  <c r="BA25" i="8"/>
  <c r="AZ24" i="13" s="1"/>
  <c r="AZ25" i="8"/>
  <c r="AY24" i="13" s="1"/>
  <c r="AY25" i="8"/>
  <c r="AX24" i="13" s="1"/>
  <c r="AX25" i="8"/>
  <c r="AW24" i="13" s="1"/>
  <c r="AW25" i="8"/>
  <c r="AV24" i="13" s="1"/>
  <c r="AV25" i="8"/>
  <c r="AU24" i="13" s="1"/>
  <c r="AU25" i="8"/>
  <c r="AT24" i="13" s="1"/>
  <c r="AT25" i="8"/>
  <c r="AS24" i="13" s="1"/>
  <c r="AS25" i="8"/>
  <c r="AR24" i="13" s="1"/>
  <c r="AR25" i="8"/>
  <c r="AQ24" i="13" s="1"/>
  <c r="AQ25" i="8"/>
  <c r="AP24" i="13" s="1"/>
  <c r="AP25" i="8"/>
  <c r="AO24" i="13" s="1"/>
  <c r="AO25" i="8"/>
  <c r="AN24" i="13" s="1"/>
  <c r="AN25" i="8"/>
  <c r="AM24" i="13" s="1"/>
  <c r="AM25" i="8"/>
  <c r="AL24" i="13" s="1"/>
  <c r="AL25" i="8"/>
  <c r="AK24" i="13" s="1"/>
  <c r="AK25" i="8"/>
  <c r="AJ24" i="13" s="1"/>
  <c r="AJ25" i="8"/>
  <c r="AI24" i="13" s="1"/>
  <c r="AI25" i="8"/>
  <c r="AH24" i="13" s="1"/>
  <c r="AH25" i="8"/>
  <c r="AG24" i="13" s="1"/>
  <c r="AG25" i="8"/>
  <c r="AF24" i="13" s="1"/>
  <c r="AF25" i="8"/>
  <c r="AE24" i="13" s="1"/>
  <c r="AE25" i="8"/>
  <c r="AD24" i="13" s="1"/>
  <c r="AD25" i="8"/>
  <c r="AC24" i="13" s="1"/>
  <c r="AC25" i="8"/>
  <c r="AB24" i="13" s="1"/>
  <c r="AB25" i="8"/>
  <c r="AA24" i="13" s="1"/>
  <c r="AA25" i="8"/>
  <c r="Z24" i="13" s="1"/>
  <c r="Z25" i="8"/>
  <c r="Y24" i="13" s="1"/>
  <c r="Y25" i="8"/>
  <c r="X24" i="13" s="1"/>
  <c r="X25" i="8"/>
  <c r="W24" i="13" s="1"/>
  <c r="W25" i="8"/>
  <c r="V24" i="13" s="1"/>
  <c r="V25" i="8"/>
  <c r="U24" i="13" s="1"/>
  <c r="U25" i="8"/>
  <c r="T24" i="13" s="1"/>
  <c r="T25" i="8"/>
  <c r="S24" i="13" s="1"/>
  <c r="S25" i="8"/>
  <c r="R24" i="13" s="1"/>
  <c r="R25" i="8"/>
  <c r="Q24" i="13" s="1"/>
  <c r="Q25" i="8"/>
  <c r="P24" i="13" s="1"/>
  <c r="P25" i="8"/>
  <c r="O24" i="13" s="1"/>
  <c r="O25" i="8"/>
  <c r="N24" i="13" s="1"/>
  <c r="N25" i="8"/>
  <c r="M24" i="13" s="1"/>
  <c r="M25" i="8"/>
  <c r="L24" i="13" s="1"/>
  <c r="L25" i="8"/>
  <c r="K24" i="13" s="1"/>
  <c r="K25" i="8"/>
  <c r="J24" i="13" s="1"/>
  <c r="J25" i="8"/>
  <c r="I24" i="13" s="1"/>
  <c r="I25" i="8"/>
  <c r="H24" i="13" s="1"/>
  <c r="H25" i="8"/>
  <c r="G24" i="13" s="1"/>
  <c r="G25" i="8"/>
  <c r="F24" i="13" s="1"/>
  <c r="F25" i="8"/>
  <c r="E24" i="13" s="1"/>
  <c r="E25" i="8"/>
  <c r="D24" i="13" s="1"/>
  <c r="D25" i="8"/>
  <c r="C24" i="13" s="1"/>
  <c r="C25" i="8"/>
  <c r="B24" i="13" s="1"/>
  <c r="CE24" i="8"/>
  <c r="CD23" i="13" s="1"/>
  <c r="CD24" i="8"/>
  <c r="CC23" i="13" s="1"/>
  <c r="CC24" i="8"/>
  <c r="CB23" i="13" s="1"/>
  <c r="CB24" i="8"/>
  <c r="CA23" i="13" s="1"/>
  <c r="CA24" i="8"/>
  <c r="BZ23" i="13" s="1"/>
  <c r="BZ24" i="8"/>
  <c r="BY23" i="13" s="1"/>
  <c r="BY24" i="8"/>
  <c r="BX23" i="13" s="1"/>
  <c r="BX24" i="8"/>
  <c r="BW23" i="13" s="1"/>
  <c r="BW24" i="8"/>
  <c r="BV23" i="13" s="1"/>
  <c r="BV24" i="8"/>
  <c r="BU23" i="13" s="1"/>
  <c r="BU24" i="8"/>
  <c r="BT23" i="13" s="1"/>
  <c r="BT24" i="8"/>
  <c r="BS23" i="13" s="1"/>
  <c r="BS24" i="8"/>
  <c r="BR23" i="13" s="1"/>
  <c r="BR24" i="8"/>
  <c r="BQ23" i="13" s="1"/>
  <c r="BQ24" i="8"/>
  <c r="BP23" i="13" s="1"/>
  <c r="BP24" i="8"/>
  <c r="BO23" i="13" s="1"/>
  <c r="BO24" i="8"/>
  <c r="BN23" i="13" s="1"/>
  <c r="BN24" i="8"/>
  <c r="BM23" i="13" s="1"/>
  <c r="BM24" i="8"/>
  <c r="BL23" i="13" s="1"/>
  <c r="BL24" i="8"/>
  <c r="BK23" i="13" s="1"/>
  <c r="BK24" i="8"/>
  <c r="BJ23" i="13" s="1"/>
  <c r="BJ24" i="8"/>
  <c r="BI23" i="13" s="1"/>
  <c r="BI24" i="8"/>
  <c r="BH23" i="13" s="1"/>
  <c r="BH24" i="8"/>
  <c r="BG23" i="13" s="1"/>
  <c r="BG24" i="8"/>
  <c r="BF23" i="13" s="1"/>
  <c r="BF24" i="8"/>
  <c r="BE23" i="13" s="1"/>
  <c r="BE24" i="8"/>
  <c r="BD23" i="13" s="1"/>
  <c r="BD24" i="8"/>
  <c r="BC23" i="13" s="1"/>
  <c r="BC24" i="8"/>
  <c r="BB23" i="13" s="1"/>
  <c r="BB24" i="8"/>
  <c r="BA23" i="13" s="1"/>
  <c r="BA24" i="8"/>
  <c r="AZ23" i="13" s="1"/>
  <c r="AZ24" i="8"/>
  <c r="AY23" i="13" s="1"/>
  <c r="AY24" i="8"/>
  <c r="AX23" i="13" s="1"/>
  <c r="AX24" i="8"/>
  <c r="AW23" i="13" s="1"/>
  <c r="AW24" i="8"/>
  <c r="AV23" i="13" s="1"/>
  <c r="AV24" i="8"/>
  <c r="AU23" i="13" s="1"/>
  <c r="AU24" i="8"/>
  <c r="AT23" i="13" s="1"/>
  <c r="AT24" i="8"/>
  <c r="AS23" i="13" s="1"/>
  <c r="AS24" i="8"/>
  <c r="AR23" i="13" s="1"/>
  <c r="AR24" i="8"/>
  <c r="AQ23" i="13" s="1"/>
  <c r="AQ24" i="8"/>
  <c r="AP23" i="13" s="1"/>
  <c r="AP24" i="8"/>
  <c r="AO23" i="13" s="1"/>
  <c r="AO24" i="8"/>
  <c r="AN23" i="13" s="1"/>
  <c r="AN24" i="8"/>
  <c r="AM23" i="13" s="1"/>
  <c r="AM24" i="8"/>
  <c r="AL23" i="13" s="1"/>
  <c r="AL24" i="8"/>
  <c r="AK23" i="13" s="1"/>
  <c r="AK24" i="8"/>
  <c r="AJ23" i="13" s="1"/>
  <c r="AJ24" i="8"/>
  <c r="AI23" i="13" s="1"/>
  <c r="AI24" i="8"/>
  <c r="AH23" i="13" s="1"/>
  <c r="AH24" i="8"/>
  <c r="AG23" i="13" s="1"/>
  <c r="AG24" i="8"/>
  <c r="AF23" i="13" s="1"/>
  <c r="AF24" i="8"/>
  <c r="AE23" i="13" s="1"/>
  <c r="AE24" i="8"/>
  <c r="AD23" i="13" s="1"/>
  <c r="AD24" i="8"/>
  <c r="AC23" i="13" s="1"/>
  <c r="AC24" i="8"/>
  <c r="AB23" i="13" s="1"/>
  <c r="AB24" i="8"/>
  <c r="AA23" i="13" s="1"/>
  <c r="AA24" i="8"/>
  <c r="Z23" i="13" s="1"/>
  <c r="Z24" i="8"/>
  <c r="Y23" i="13" s="1"/>
  <c r="Y24" i="8"/>
  <c r="X23" i="13" s="1"/>
  <c r="X24" i="8"/>
  <c r="W23" i="13" s="1"/>
  <c r="W24" i="8"/>
  <c r="V23" i="13" s="1"/>
  <c r="V24" i="8"/>
  <c r="U23" i="13" s="1"/>
  <c r="U24" i="8"/>
  <c r="T23" i="13" s="1"/>
  <c r="T24" i="8"/>
  <c r="S23" i="13" s="1"/>
  <c r="S24" i="8"/>
  <c r="R23" i="13" s="1"/>
  <c r="R24" i="8"/>
  <c r="Q23" i="13" s="1"/>
  <c r="Q24" i="8"/>
  <c r="P23" i="13" s="1"/>
  <c r="P24" i="8"/>
  <c r="O23" i="13" s="1"/>
  <c r="O24" i="8"/>
  <c r="N23" i="13" s="1"/>
  <c r="N24" i="8"/>
  <c r="M23" i="13" s="1"/>
  <c r="M24" i="8"/>
  <c r="L23" i="13" s="1"/>
  <c r="L24" i="8"/>
  <c r="K23" i="13" s="1"/>
  <c r="K24" i="8"/>
  <c r="J23" i="13" s="1"/>
  <c r="J24" i="8"/>
  <c r="I23" i="13" s="1"/>
  <c r="I24" i="8"/>
  <c r="H23" i="13" s="1"/>
  <c r="H24" i="8"/>
  <c r="G23" i="13" s="1"/>
  <c r="G24" i="8"/>
  <c r="F23" i="13" s="1"/>
  <c r="F24" i="8"/>
  <c r="E23" i="13" s="1"/>
  <c r="E24" i="8"/>
  <c r="D23" i="13" s="1"/>
  <c r="D24" i="8"/>
  <c r="C23" i="13" s="1"/>
  <c r="C24" i="8"/>
  <c r="B23" i="13" s="1"/>
  <c r="CE23" i="8"/>
  <c r="CD22" i="13" s="1"/>
  <c r="CD23" i="8"/>
  <c r="CC22" i="13" s="1"/>
  <c r="CC23" i="8"/>
  <c r="CB22" i="13" s="1"/>
  <c r="CB23" i="8"/>
  <c r="CA22" i="13" s="1"/>
  <c r="CA23" i="8"/>
  <c r="BZ22" i="13" s="1"/>
  <c r="BZ23" i="8"/>
  <c r="BY22" i="13" s="1"/>
  <c r="BY23" i="8"/>
  <c r="BX22" i="13" s="1"/>
  <c r="BX23" i="8"/>
  <c r="BW22" i="13" s="1"/>
  <c r="BW23" i="8"/>
  <c r="BV22" i="13" s="1"/>
  <c r="BV23" i="8"/>
  <c r="BU22" i="13" s="1"/>
  <c r="BU23" i="8"/>
  <c r="BT22" i="13" s="1"/>
  <c r="BT23" i="8"/>
  <c r="BS22" i="13" s="1"/>
  <c r="BS23" i="8"/>
  <c r="BR22" i="13" s="1"/>
  <c r="BR23" i="8"/>
  <c r="BQ22" i="13" s="1"/>
  <c r="BQ23" i="8"/>
  <c r="BP22" i="13" s="1"/>
  <c r="BP23" i="8"/>
  <c r="BO22" i="13" s="1"/>
  <c r="BO23" i="8"/>
  <c r="BN22" i="13" s="1"/>
  <c r="BN23" i="8"/>
  <c r="BM22" i="13" s="1"/>
  <c r="BM23" i="8"/>
  <c r="BL22" i="13" s="1"/>
  <c r="BL23" i="8"/>
  <c r="BK22" i="13" s="1"/>
  <c r="BK23" i="8"/>
  <c r="BJ22" i="13" s="1"/>
  <c r="BJ23" i="8"/>
  <c r="BI22" i="13" s="1"/>
  <c r="BI23" i="8"/>
  <c r="BH22" i="13" s="1"/>
  <c r="BH23" i="8"/>
  <c r="BG22" i="13" s="1"/>
  <c r="BG23" i="8"/>
  <c r="BF22" i="13" s="1"/>
  <c r="BF23" i="8"/>
  <c r="BE22" i="13" s="1"/>
  <c r="BE23" i="8"/>
  <c r="BD22" i="13" s="1"/>
  <c r="BD23" i="8"/>
  <c r="BC22" i="13" s="1"/>
  <c r="BC23" i="8"/>
  <c r="BB22" i="13" s="1"/>
  <c r="BB23" i="8"/>
  <c r="BA22" i="13" s="1"/>
  <c r="BA23" i="8"/>
  <c r="AZ22" i="13" s="1"/>
  <c r="AZ23" i="8"/>
  <c r="AY22" i="13" s="1"/>
  <c r="AY23" i="8"/>
  <c r="AX22" i="13" s="1"/>
  <c r="AX23" i="8"/>
  <c r="AW22" i="13" s="1"/>
  <c r="AW23" i="8"/>
  <c r="AV22" i="13" s="1"/>
  <c r="AV23" i="8"/>
  <c r="AU22" i="13" s="1"/>
  <c r="AU23" i="8"/>
  <c r="AT22" i="13" s="1"/>
  <c r="AT23" i="8"/>
  <c r="AS22" i="13" s="1"/>
  <c r="AS23" i="8"/>
  <c r="AR22" i="13" s="1"/>
  <c r="AR23" i="8"/>
  <c r="AQ22" i="13" s="1"/>
  <c r="AQ23" i="8"/>
  <c r="AP22" i="13" s="1"/>
  <c r="AP23" i="8"/>
  <c r="AO22" i="13" s="1"/>
  <c r="AO23" i="8"/>
  <c r="AN22" i="13" s="1"/>
  <c r="AN23" i="8"/>
  <c r="AM22" i="13" s="1"/>
  <c r="AM23" i="8"/>
  <c r="AL22" i="13" s="1"/>
  <c r="AL23" i="8"/>
  <c r="AK22" i="13" s="1"/>
  <c r="AK23" i="8"/>
  <c r="AJ22" i="13" s="1"/>
  <c r="AJ23" i="8"/>
  <c r="AI22" i="13" s="1"/>
  <c r="AI23" i="8"/>
  <c r="AH22" i="13" s="1"/>
  <c r="AH23" i="8"/>
  <c r="AG22" i="13" s="1"/>
  <c r="AG23" i="8"/>
  <c r="AF22" i="13" s="1"/>
  <c r="AF23" i="8"/>
  <c r="AE22" i="13" s="1"/>
  <c r="AE23" i="8"/>
  <c r="AD22" i="13" s="1"/>
  <c r="AD23" i="8"/>
  <c r="AC22" i="13" s="1"/>
  <c r="AC23" i="8"/>
  <c r="AB22" i="13" s="1"/>
  <c r="AB23" i="8"/>
  <c r="AA22" i="13" s="1"/>
  <c r="AA23" i="8"/>
  <c r="Z22" i="13" s="1"/>
  <c r="Z23" i="8"/>
  <c r="Y22" i="13" s="1"/>
  <c r="Y23" i="8"/>
  <c r="X22" i="13" s="1"/>
  <c r="X23" i="8"/>
  <c r="W22" i="13" s="1"/>
  <c r="W23" i="8"/>
  <c r="V22" i="13" s="1"/>
  <c r="V23" i="8"/>
  <c r="U22" i="13" s="1"/>
  <c r="U23" i="8"/>
  <c r="T22" i="13" s="1"/>
  <c r="T23" i="8"/>
  <c r="S22" i="13" s="1"/>
  <c r="S23" i="8"/>
  <c r="R22" i="13" s="1"/>
  <c r="R23" i="8"/>
  <c r="Q22" i="13" s="1"/>
  <c r="Q23" i="8"/>
  <c r="P22" i="13" s="1"/>
  <c r="P23" i="8"/>
  <c r="O22" i="13" s="1"/>
  <c r="O23" i="8"/>
  <c r="N22" i="13" s="1"/>
  <c r="N23" i="8"/>
  <c r="M22" i="13" s="1"/>
  <c r="M23" i="8"/>
  <c r="L22" i="13" s="1"/>
  <c r="L23" i="8"/>
  <c r="K22" i="13" s="1"/>
  <c r="K23" i="8"/>
  <c r="J22" i="13" s="1"/>
  <c r="J23" i="8"/>
  <c r="I22" i="13" s="1"/>
  <c r="I23" i="8"/>
  <c r="H22" i="13" s="1"/>
  <c r="H23" i="8"/>
  <c r="G22" i="13" s="1"/>
  <c r="G23" i="8"/>
  <c r="F22" i="13" s="1"/>
  <c r="F23" i="8"/>
  <c r="E22" i="13" s="1"/>
  <c r="E23" i="8"/>
  <c r="D22" i="13" s="1"/>
  <c r="D23" i="8"/>
  <c r="C22" i="13" s="1"/>
  <c r="C23" i="8"/>
  <c r="B22" i="13" s="1"/>
  <c r="CE22" i="8"/>
  <c r="CD21" i="13" s="1"/>
  <c r="CD22" i="8"/>
  <c r="CC21" i="13" s="1"/>
  <c r="CC22" i="8"/>
  <c r="CB21" i="13" s="1"/>
  <c r="CB22" i="8"/>
  <c r="CA21" i="13" s="1"/>
  <c r="CA22" i="8"/>
  <c r="BZ21" i="13" s="1"/>
  <c r="BZ22" i="8"/>
  <c r="BY21" i="13" s="1"/>
  <c r="BY22" i="8"/>
  <c r="BX21" i="13" s="1"/>
  <c r="BX22" i="8"/>
  <c r="BW21" i="13" s="1"/>
  <c r="BW22" i="8"/>
  <c r="BV21" i="13" s="1"/>
  <c r="BV22" i="8"/>
  <c r="BU21" i="13" s="1"/>
  <c r="BU22" i="8"/>
  <c r="BT21" i="13" s="1"/>
  <c r="BT22" i="8"/>
  <c r="BS21" i="13" s="1"/>
  <c r="BS22" i="8"/>
  <c r="BR21" i="13" s="1"/>
  <c r="BR22" i="8"/>
  <c r="BQ21" i="13" s="1"/>
  <c r="BQ22" i="8"/>
  <c r="BP21" i="13" s="1"/>
  <c r="BP22" i="8"/>
  <c r="BO21" i="13" s="1"/>
  <c r="BO22" i="8"/>
  <c r="BN21" i="13" s="1"/>
  <c r="BN22" i="8"/>
  <c r="BM21" i="13" s="1"/>
  <c r="BM22" i="8"/>
  <c r="BL21" i="13" s="1"/>
  <c r="BL22" i="8"/>
  <c r="BK21" i="13" s="1"/>
  <c r="BK22" i="8"/>
  <c r="BJ21" i="13" s="1"/>
  <c r="BJ22" i="8"/>
  <c r="BI21" i="13" s="1"/>
  <c r="BI22" i="8"/>
  <c r="BH21" i="13" s="1"/>
  <c r="BH22" i="8"/>
  <c r="BG21" i="13" s="1"/>
  <c r="BG22" i="8"/>
  <c r="BF21" i="13" s="1"/>
  <c r="BF22" i="8"/>
  <c r="BE21" i="13" s="1"/>
  <c r="BE22" i="8"/>
  <c r="BD21" i="13" s="1"/>
  <c r="BD22" i="8"/>
  <c r="BC21" i="13" s="1"/>
  <c r="BC22" i="8"/>
  <c r="BB21" i="13" s="1"/>
  <c r="BB22" i="8"/>
  <c r="BA21" i="13" s="1"/>
  <c r="BA22" i="8"/>
  <c r="AZ21" i="13" s="1"/>
  <c r="AZ22" i="8"/>
  <c r="AY21" i="13" s="1"/>
  <c r="AY22" i="8"/>
  <c r="AX21" i="13" s="1"/>
  <c r="AX22" i="8"/>
  <c r="AW21" i="13" s="1"/>
  <c r="AW22" i="8"/>
  <c r="AV21" i="13" s="1"/>
  <c r="AV22" i="8"/>
  <c r="AU21" i="13" s="1"/>
  <c r="AU22" i="8"/>
  <c r="AT21" i="13" s="1"/>
  <c r="AT22" i="8"/>
  <c r="AS21" i="13" s="1"/>
  <c r="AS22" i="8"/>
  <c r="AR21" i="13" s="1"/>
  <c r="AR22" i="8"/>
  <c r="AQ21" i="13" s="1"/>
  <c r="AQ22" i="8"/>
  <c r="AP21" i="13" s="1"/>
  <c r="AP22" i="8"/>
  <c r="AO21" i="13" s="1"/>
  <c r="AO22" i="8"/>
  <c r="AN21" i="13" s="1"/>
  <c r="AN22" i="8"/>
  <c r="AM21" i="13" s="1"/>
  <c r="AM22" i="8"/>
  <c r="AL21" i="13" s="1"/>
  <c r="AL22" i="8"/>
  <c r="AK21" i="13" s="1"/>
  <c r="AK22" i="8"/>
  <c r="AJ21" i="13" s="1"/>
  <c r="AJ22" i="8"/>
  <c r="AI21" i="13" s="1"/>
  <c r="AI22" i="8"/>
  <c r="AH21" i="13" s="1"/>
  <c r="AH22" i="8"/>
  <c r="AG21" i="13" s="1"/>
  <c r="AG22" i="8"/>
  <c r="AF21" i="13" s="1"/>
  <c r="AF22" i="8"/>
  <c r="AE21" i="13" s="1"/>
  <c r="AE22" i="8"/>
  <c r="AD21" i="13" s="1"/>
  <c r="AD22" i="8"/>
  <c r="AC21" i="13" s="1"/>
  <c r="AC22" i="8"/>
  <c r="AB21" i="13" s="1"/>
  <c r="AB22" i="8"/>
  <c r="AA21" i="13" s="1"/>
  <c r="AA22" i="8"/>
  <c r="Z21" i="13" s="1"/>
  <c r="Z22" i="8"/>
  <c r="Y21" i="13" s="1"/>
  <c r="Y22" i="8"/>
  <c r="X21" i="13" s="1"/>
  <c r="X22" i="8"/>
  <c r="W21" i="13" s="1"/>
  <c r="W22" i="8"/>
  <c r="V21" i="13" s="1"/>
  <c r="V22" i="8"/>
  <c r="U21" i="13" s="1"/>
  <c r="U22" i="8"/>
  <c r="T21" i="13" s="1"/>
  <c r="T22" i="8"/>
  <c r="S21" i="13" s="1"/>
  <c r="S22" i="8"/>
  <c r="R21" i="13" s="1"/>
  <c r="R22" i="8"/>
  <c r="Q21" i="13" s="1"/>
  <c r="Q22" i="8"/>
  <c r="P21" i="13" s="1"/>
  <c r="P22" i="8"/>
  <c r="O21" i="13" s="1"/>
  <c r="O22" i="8"/>
  <c r="N21" i="13" s="1"/>
  <c r="N22" i="8"/>
  <c r="M21" i="13" s="1"/>
  <c r="M22" i="8"/>
  <c r="L21" i="13" s="1"/>
  <c r="L22" i="8"/>
  <c r="K21" i="13" s="1"/>
  <c r="K22" i="8"/>
  <c r="J21" i="13" s="1"/>
  <c r="J22" i="8"/>
  <c r="I21" i="13" s="1"/>
  <c r="I22" i="8"/>
  <c r="H21" i="13" s="1"/>
  <c r="H22" i="8"/>
  <c r="G21" i="13" s="1"/>
  <c r="G22" i="8"/>
  <c r="F21" i="13" s="1"/>
  <c r="F22" i="8"/>
  <c r="E21" i="13" s="1"/>
  <c r="E22" i="8"/>
  <c r="D21" i="13" s="1"/>
  <c r="D22" i="8"/>
  <c r="C21" i="13" s="1"/>
  <c r="C22" i="8"/>
  <c r="B21" i="13" s="1"/>
  <c r="CE21" i="8"/>
  <c r="CD20" i="13" s="1"/>
  <c r="CD21" i="8"/>
  <c r="CC20" i="13" s="1"/>
  <c r="CC21" i="8"/>
  <c r="CB20" i="13" s="1"/>
  <c r="CB21" i="8"/>
  <c r="CA20" i="13" s="1"/>
  <c r="CA21" i="8"/>
  <c r="BZ20" i="13" s="1"/>
  <c r="BZ21" i="8"/>
  <c r="BY20" i="13" s="1"/>
  <c r="BY21" i="8"/>
  <c r="BX20" i="13" s="1"/>
  <c r="BX21" i="8"/>
  <c r="BW20" i="13" s="1"/>
  <c r="BW21" i="8"/>
  <c r="BV20" i="13" s="1"/>
  <c r="BV21" i="8"/>
  <c r="BU20" i="13" s="1"/>
  <c r="BU21" i="8"/>
  <c r="BT20" i="13" s="1"/>
  <c r="BT21" i="8"/>
  <c r="BS20" i="13" s="1"/>
  <c r="BS21" i="8"/>
  <c r="BR20" i="13" s="1"/>
  <c r="BR21" i="8"/>
  <c r="BQ20" i="13" s="1"/>
  <c r="BQ21" i="8"/>
  <c r="BP20" i="13" s="1"/>
  <c r="BP21" i="8"/>
  <c r="BO20" i="13" s="1"/>
  <c r="BO21" i="8"/>
  <c r="BN20" i="13" s="1"/>
  <c r="BN21" i="8"/>
  <c r="BM20" i="13" s="1"/>
  <c r="BM21" i="8"/>
  <c r="BL20" i="13" s="1"/>
  <c r="BL21" i="8"/>
  <c r="BK20" i="13" s="1"/>
  <c r="BK21" i="8"/>
  <c r="BJ20" i="13" s="1"/>
  <c r="BJ21" i="8"/>
  <c r="BI20" i="13" s="1"/>
  <c r="BI21" i="8"/>
  <c r="BH20" i="13" s="1"/>
  <c r="BH21" i="8"/>
  <c r="BG20" i="13" s="1"/>
  <c r="BG21" i="8"/>
  <c r="BF20" i="13" s="1"/>
  <c r="BF21" i="8"/>
  <c r="BE20" i="13" s="1"/>
  <c r="BD20" i="13"/>
  <c r="BD21" i="8"/>
  <c r="BC20" i="13" s="1"/>
  <c r="BC21" i="8"/>
  <c r="BB20" i="13" s="1"/>
  <c r="BB21" i="8"/>
  <c r="BA20" i="13" s="1"/>
  <c r="BA21" i="8"/>
  <c r="AZ20" i="13" s="1"/>
  <c r="AZ21" i="8"/>
  <c r="AY20" i="13" s="1"/>
  <c r="AY21" i="8"/>
  <c r="AX20" i="13" s="1"/>
  <c r="AX21" i="8"/>
  <c r="AW20" i="13" s="1"/>
  <c r="AW21" i="8"/>
  <c r="AV20" i="13" s="1"/>
  <c r="AV21" i="8"/>
  <c r="AU20" i="13" s="1"/>
  <c r="AU21" i="8"/>
  <c r="AT20" i="13" s="1"/>
  <c r="AT21" i="8"/>
  <c r="AS20" i="13" s="1"/>
  <c r="AS21" i="8"/>
  <c r="AR20" i="13" s="1"/>
  <c r="AR21" i="8"/>
  <c r="AQ20" i="13" s="1"/>
  <c r="AQ21" i="8"/>
  <c r="AP20" i="13" s="1"/>
  <c r="AP21" i="8"/>
  <c r="AO20" i="13" s="1"/>
  <c r="AO21" i="8"/>
  <c r="AN20" i="13" s="1"/>
  <c r="AN21" i="8"/>
  <c r="AM20" i="13" s="1"/>
  <c r="AM21" i="8"/>
  <c r="AL20" i="13" s="1"/>
  <c r="AL21" i="8"/>
  <c r="AK20" i="13" s="1"/>
  <c r="AK21" i="8"/>
  <c r="AJ20" i="13" s="1"/>
  <c r="AJ21" i="8"/>
  <c r="AI20" i="13" s="1"/>
  <c r="AI21" i="8"/>
  <c r="AH20" i="13" s="1"/>
  <c r="AH21" i="8"/>
  <c r="AG20" i="13" s="1"/>
  <c r="AG21" i="8"/>
  <c r="AF20" i="13" s="1"/>
  <c r="AF21" i="8"/>
  <c r="AE20" i="13" s="1"/>
  <c r="AE21" i="8"/>
  <c r="AD20" i="13" s="1"/>
  <c r="AD21" i="8"/>
  <c r="AC20" i="13" s="1"/>
  <c r="AC21" i="8"/>
  <c r="AB20" i="13" s="1"/>
  <c r="AB21" i="8"/>
  <c r="AA20" i="13" s="1"/>
  <c r="AA21" i="8"/>
  <c r="Z20" i="13" s="1"/>
  <c r="Z21" i="8"/>
  <c r="Y20" i="13" s="1"/>
  <c r="Y21" i="8"/>
  <c r="X20" i="13" s="1"/>
  <c r="X21" i="8"/>
  <c r="W20" i="13" s="1"/>
  <c r="W21" i="8"/>
  <c r="V20" i="13" s="1"/>
  <c r="V21" i="8"/>
  <c r="U20" i="13" s="1"/>
  <c r="U21" i="8"/>
  <c r="T20" i="13" s="1"/>
  <c r="T21" i="8"/>
  <c r="S20" i="13" s="1"/>
  <c r="S21" i="8"/>
  <c r="R20" i="13" s="1"/>
  <c r="R21" i="8"/>
  <c r="Q20" i="13" s="1"/>
  <c r="Q21" i="8"/>
  <c r="P20" i="13" s="1"/>
  <c r="P21" i="8"/>
  <c r="O20" i="13" s="1"/>
  <c r="O21" i="8"/>
  <c r="N20" i="13" s="1"/>
  <c r="N21" i="8"/>
  <c r="M20" i="13" s="1"/>
  <c r="M21" i="8"/>
  <c r="L20" i="13" s="1"/>
  <c r="L21" i="8"/>
  <c r="K20" i="13" s="1"/>
  <c r="K21" i="8"/>
  <c r="J20" i="13" s="1"/>
  <c r="J21" i="8"/>
  <c r="I20" i="13" s="1"/>
  <c r="I21" i="8"/>
  <c r="H20" i="13" s="1"/>
  <c r="H21" i="8"/>
  <c r="G20" i="13" s="1"/>
  <c r="G21" i="8"/>
  <c r="F20" i="13" s="1"/>
  <c r="F21" i="8"/>
  <c r="E20" i="13" s="1"/>
  <c r="E21" i="8"/>
  <c r="D20" i="13" s="1"/>
  <c r="D21" i="8"/>
  <c r="C20" i="13" s="1"/>
  <c r="C21" i="8"/>
  <c r="B20" i="13" s="1"/>
  <c r="CE20" i="8"/>
  <c r="CD19" i="13" s="1"/>
  <c r="CD20" i="8"/>
  <c r="CC19" i="13" s="1"/>
  <c r="CC20" i="8"/>
  <c r="CB19" i="13" s="1"/>
  <c r="CB20" i="8"/>
  <c r="CA19" i="13" s="1"/>
  <c r="CA20" i="8"/>
  <c r="BZ19" i="13" s="1"/>
  <c r="BZ20" i="8"/>
  <c r="BY19" i="13" s="1"/>
  <c r="BY20" i="8"/>
  <c r="BX19" i="13" s="1"/>
  <c r="BX20" i="8"/>
  <c r="BW19" i="13" s="1"/>
  <c r="BW20" i="8"/>
  <c r="BV19" i="13" s="1"/>
  <c r="BV20" i="8"/>
  <c r="BU19" i="13" s="1"/>
  <c r="BU20" i="8"/>
  <c r="BT19" i="13" s="1"/>
  <c r="BT20" i="8"/>
  <c r="BS19" i="13" s="1"/>
  <c r="BS20" i="8"/>
  <c r="BR19" i="13" s="1"/>
  <c r="BR20" i="8"/>
  <c r="BQ19" i="13" s="1"/>
  <c r="BQ20" i="8"/>
  <c r="BP19" i="13" s="1"/>
  <c r="BP20" i="8"/>
  <c r="BO19" i="13" s="1"/>
  <c r="BO20" i="8"/>
  <c r="BN19" i="13" s="1"/>
  <c r="BN20" i="8"/>
  <c r="BM19" i="13" s="1"/>
  <c r="BM20" i="8"/>
  <c r="BL19" i="13" s="1"/>
  <c r="BL20" i="8"/>
  <c r="BK19" i="13" s="1"/>
  <c r="BK20" i="8"/>
  <c r="BJ19" i="13" s="1"/>
  <c r="BJ20" i="8"/>
  <c r="BI19" i="13" s="1"/>
  <c r="BI20" i="8"/>
  <c r="BH19" i="13" s="1"/>
  <c r="BH20" i="8"/>
  <c r="BG19" i="13" s="1"/>
  <c r="BG20" i="8"/>
  <c r="BF19" i="13" s="1"/>
  <c r="BF20" i="8"/>
  <c r="BE19" i="13" s="1"/>
  <c r="BE20" i="8"/>
  <c r="BD19" i="13" s="1"/>
  <c r="BD20" i="8"/>
  <c r="BC19" i="13" s="1"/>
  <c r="BC20" i="8"/>
  <c r="BB19" i="13" s="1"/>
  <c r="BB20" i="8"/>
  <c r="BA19" i="13" s="1"/>
  <c r="BA20" i="8"/>
  <c r="AZ19" i="13" s="1"/>
  <c r="AZ20" i="8"/>
  <c r="AY19" i="13" s="1"/>
  <c r="AY20" i="8"/>
  <c r="AX19" i="13" s="1"/>
  <c r="AX20" i="8"/>
  <c r="AW19" i="13" s="1"/>
  <c r="AW20" i="8"/>
  <c r="AV19" i="13" s="1"/>
  <c r="AV20" i="8"/>
  <c r="AU19" i="13" s="1"/>
  <c r="AU20" i="8"/>
  <c r="AT19" i="13" s="1"/>
  <c r="AT20" i="8"/>
  <c r="AS19" i="13" s="1"/>
  <c r="AS20" i="8"/>
  <c r="AR19" i="13" s="1"/>
  <c r="AR20" i="8"/>
  <c r="AQ19" i="13" s="1"/>
  <c r="AQ20" i="8"/>
  <c r="AP19" i="13" s="1"/>
  <c r="AP20" i="8"/>
  <c r="AO19" i="13" s="1"/>
  <c r="AO20" i="8"/>
  <c r="AN19" i="13" s="1"/>
  <c r="AN20" i="8"/>
  <c r="AM19" i="13" s="1"/>
  <c r="AM20" i="8"/>
  <c r="AL19" i="13" s="1"/>
  <c r="AL20" i="8"/>
  <c r="AK19" i="13" s="1"/>
  <c r="AK20" i="8"/>
  <c r="AJ19" i="13" s="1"/>
  <c r="AJ20" i="8"/>
  <c r="AI19" i="13" s="1"/>
  <c r="AI20" i="8"/>
  <c r="AH19" i="13" s="1"/>
  <c r="AH20" i="8"/>
  <c r="AG19" i="13" s="1"/>
  <c r="AG20" i="8"/>
  <c r="AF19" i="13" s="1"/>
  <c r="AF20" i="8"/>
  <c r="AE19" i="13" s="1"/>
  <c r="AE20" i="8"/>
  <c r="AD19" i="13" s="1"/>
  <c r="AD20" i="8"/>
  <c r="AC19" i="13" s="1"/>
  <c r="AC20" i="8"/>
  <c r="AB19" i="13" s="1"/>
  <c r="AB20" i="8"/>
  <c r="AA19" i="13" s="1"/>
  <c r="AA20" i="8"/>
  <c r="Z19" i="13" s="1"/>
  <c r="Z20" i="8"/>
  <c r="Y19" i="13" s="1"/>
  <c r="Y20" i="8"/>
  <c r="X19" i="13" s="1"/>
  <c r="X20" i="8"/>
  <c r="W19" i="13" s="1"/>
  <c r="W20" i="8"/>
  <c r="V19" i="13" s="1"/>
  <c r="V20" i="8"/>
  <c r="U19" i="13" s="1"/>
  <c r="U20" i="8"/>
  <c r="T19" i="13" s="1"/>
  <c r="T20" i="8"/>
  <c r="S19" i="13" s="1"/>
  <c r="S20" i="8"/>
  <c r="R19" i="13" s="1"/>
  <c r="R20" i="8"/>
  <c r="Q19" i="13" s="1"/>
  <c r="Q20" i="8"/>
  <c r="P19" i="13" s="1"/>
  <c r="P20" i="8"/>
  <c r="O19" i="13" s="1"/>
  <c r="O20" i="8"/>
  <c r="N19" i="13" s="1"/>
  <c r="N20" i="8"/>
  <c r="M19" i="13" s="1"/>
  <c r="M20" i="8"/>
  <c r="L19" i="13" s="1"/>
  <c r="L20" i="8"/>
  <c r="K19" i="13" s="1"/>
  <c r="K20" i="8"/>
  <c r="J19" i="13" s="1"/>
  <c r="J20" i="8"/>
  <c r="I19" i="13" s="1"/>
  <c r="I20" i="8"/>
  <c r="H19" i="13" s="1"/>
  <c r="H20" i="8"/>
  <c r="G19" i="13" s="1"/>
  <c r="G20" i="8"/>
  <c r="F19" i="13" s="1"/>
  <c r="F20" i="8"/>
  <c r="E19" i="13" s="1"/>
  <c r="E20" i="8"/>
  <c r="D19" i="13" s="1"/>
  <c r="D20" i="8"/>
  <c r="C19" i="13" s="1"/>
  <c r="C20" i="8"/>
  <c r="B19" i="13" s="1"/>
  <c r="CE19" i="8"/>
  <c r="CD18" i="13" s="1"/>
  <c r="CD19" i="8"/>
  <c r="CC18" i="13" s="1"/>
  <c r="CC19" i="8"/>
  <c r="CB18" i="13" s="1"/>
  <c r="CB19" i="8"/>
  <c r="CA18" i="13" s="1"/>
  <c r="CA19" i="8"/>
  <c r="BZ18" i="13" s="1"/>
  <c r="BZ19" i="8"/>
  <c r="BY18" i="13" s="1"/>
  <c r="BY19" i="8"/>
  <c r="BX18" i="13" s="1"/>
  <c r="BX19" i="8"/>
  <c r="BW18" i="13" s="1"/>
  <c r="BW19" i="8"/>
  <c r="BV18" i="13" s="1"/>
  <c r="BV19" i="8"/>
  <c r="BU18" i="13" s="1"/>
  <c r="BU19" i="8"/>
  <c r="BT18" i="13" s="1"/>
  <c r="BT19" i="8"/>
  <c r="BS18" i="13" s="1"/>
  <c r="BS19" i="8"/>
  <c r="BR18" i="13" s="1"/>
  <c r="BR19" i="8"/>
  <c r="BQ18" i="13" s="1"/>
  <c r="BQ19" i="8"/>
  <c r="BP18" i="13" s="1"/>
  <c r="BP19" i="8"/>
  <c r="BO18" i="13" s="1"/>
  <c r="BO19" i="8"/>
  <c r="BN18" i="13" s="1"/>
  <c r="BN19" i="8"/>
  <c r="BM18" i="13" s="1"/>
  <c r="BM19" i="8"/>
  <c r="BL18" i="13" s="1"/>
  <c r="BL19" i="8"/>
  <c r="BK18" i="13" s="1"/>
  <c r="BK19" i="8"/>
  <c r="BJ18" i="13" s="1"/>
  <c r="BJ19" i="8"/>
  <c r="BI18" i="13" s="1"/>
  <c r="BI19" i="8"/>
  <c r="BH18" i="13" s="1"/>
  <c r="BH19" i="8"/>
  <c r="BG18" i="13" s="1"/>
  <c r="BG19" i="8"/>
  <c r="BF18" i="13" s="1"/>
  <c r="BF19" i="8"/>
  <c r="BE18" i="13" s="1"/>
  <c r="BE19" i="8"/>
  <c r="BD18" i="13" s="1"/>
  <c r="BD19" i="8"/>
  <c r="BC18" i="13" s="1"/>
  <c r="BC19" i="8"/>
  <c r="BB18" i="13" s="1"/>
  <c r="BB19" i="8"/>
  <c r="BA18" i="13" s="1"/>
  <c r="BA19" i="8"/>
  <c r="AZ18" i="13" s="1"/>
  <c r="AZ19" i="8"/>
  <c r="AY18" i="13" s="1"/>
  <c r="AY19" i="8"/>
  <c r="AX18" i="13" s="1"/>
  <c r="AX19" i="8"/>
  <c r="AW18" i="13" s="1"/>
  <c r="AW19" i="8"/>
  <c r="AV18" i="13" s="1"/>
  <c r="AV19" i="8"/>
  <c r="AU18" i="13" s="1"/>
  <c r="AU19" i="8"/>
  <c r="AT18" i="13" s="1"/>
  <c r="AT19" i="8"/>
  <c r="AS18" i="13" s="1"/>
  <c r="AS19" i="8"/>
  <c r="AR18" i="13" s="1"/>
  <c r="AR19" i="8"/>
  <c r="AQ18" i="13" s="1"/>
  <c r="AQ19" i="8"/>
  <c r="AP18" i="13" s="1"/>
  <c r="AP19" i="8"/>
  <c r="AO18" i="13" s="1"/>
  <c r="AO19" i="8"/>
  <c r="AN18" i="13" s="1"/>
  <c r="AN19" i="8"/>
  <c r="AM18" i="13" s="1"/>
  <c r="AM19" i="8"/>
  <c r="AL18" i="13" s="1"/>
  <c r="AL19" i="8"/>
  <c r="AK18" i="13" s="1"/>
  <c r="AK19" i="8"/>
  <c r="AJ18" i="13" s="1"/>
  <c r="AJ19" i="8"/>
  <c r="AI18" i="13" s="1"/>
  <c r="AI19" i="8"/>
  <c r="AH18" i="13" s="1"/>
  <c r="AH19" i="8"/>
  <c r="AG18" i="13" s="1"/>
  <c r="AG19" i="8"/>
  <c r="AF18" i="13" s="1"/>
  <c r="AF19" i="8"/>
  <c r="AE18" i="13" s="1"/>
  <c r="AE19" i="8"/>
  <c r="AD18" i="13" s="1"/>
  <c r="AD19" i="8"/>
  <c r="AC18" i="13" s="1"/>
  <c r="AC19" i="8"/>
  <c r="AB18" i="13" s="1"/>
  <c r="AB19" i="8"/>
  <c r="AA18" i="13" s="1"/>
  <c r="AA19" i="8"/>
  <c r="Z18" i="13" s="1"/>
  <c r="Z19" i="8"/>
  <c r="Y18" i="13" s="1"/>
  <c r="Y19" i="8"/>
  <c r="X18" i="13" s="1"/>
  <c r="X19" i="8"/>
  <c r="W18" i="13" s="1"/>
  <c r="W19" i="8"/>
  <c r="V18" i="13" s="1"/>
  <c r="V19" i="8"/>
  <c r="U18" i="13" s="1"/>
  <c r="U19" i="8"/>
  <c r="T18" i="13" s="1"/>
  <c r="T19" i="8"/>
  <c r="S18" i="13" s="1"/>
  <c r="S19" i="8"/>
  <c r="R18" i="13" s="1"/>
  <c r="R19" i="8"/>
  <c r="Q18" i="13" s="1"/>
  <c r="Q19" i="8"/>
  <c r="P18" i="13" s="1"/>
  <c r="P19" i="8"/>
  <c r="O18" i="13" s="1"/>
  <c r="O19" i="8"/>
  <c r="N18" i="13" s="1"/>
  <c r="N19" i="8"/>
  <c r="M18" i="13" s="1"/>
  <c r="M19" i="8"/>
  <c r="L18" i="13" s="1"/>
  <c r="L19" i="8"/>
  <c r="K18" i="13" s="1"/>
  <c r="K19" i="8"/>
  <c r="J18" i="13" s="1"/>
  <c r="J19" i="8"/>
  <c r="I18" i="13" s="1"/>
  <c r="I19" i="8"/>
  <c r="H18" i="13" s="1"/>
  <c r="H19" i="8"/>
  <c r="G18" i="13" s="1"/>
  <c r="G19" i="8"/>
  <c r="F18" i="13" s="1"/>
  <c r="F19" i="8"/>
  <c r="E18" i="13" s="1"/>
  <c r="E19" i="8"/>
  <c r="D18" i="13" s="1"/>
  <c r="D19" i="8"/>
  <c r="C18" i="13" s="1"/>
  <c r="C19" i="8"/>
  <c r="B18" i="13" s="1"/>
  <c r="CE18" i="8"/>
  <c r="CD17" i="13" s="1"/>
  <c r="CD18" i="8"/>
  <c r="CC17" i="13" s="1"/>
  <c r="CC18" i="8"/>
  <c r="CB17" i="13" s="1"/>
  <c r="CB18" i="8"/>
  <c r="CA17" i="13" s="1"/>
  <c r="CA18" i="8"/>
  <c r="BZ17" i="13" s="1"/>
  <c r="BZ18" i="8"/>
  <c r="BY17" i="13" s="1"/>
  <c r="BY18" i="8"/>
  <c r="BX17" i="13" s="1"/>
  <c r="BX18" i="8"/>
  <c r="BW17" i="13" s="1"/>
  <c r="BW18" i="8"/>
  <c r="BV17" i="13" s="1"/>
  <c r="BV18" i="8"/>
  <c r="BU17" i="13" s="1"/>
  <c r="BU18" i="8"/>
  <c r="BT17" i="13" s="1"/>
  <c r="BT18" i="8"/>
  <c r="BS17" i="13" s="1"/>
  <c r="BS18" i="8"/>
  <c r="BR17" i="13" s="1"/>
  <c r="BR18" i="8"/>
  <c r="BQ17" i="13" s="1"/>
  <c r="BQ18" i="8"/>
  <c r="BP17" i="13" s="1"/>
  <c r="BP18" i="8"/>
  <c r="BO17" i="13" s="1"/>
  <c r="BO18" i="8"/>
  <c r="BN17" i="13" s="1"/>
  <c r="BN18" i="8"/>
  <c r="BM17" i="13" s="1"/>
  <c r="BM18" i="8"/>
  <c r="BL17" i="13" s="1"/>
  <c r="BL18" i="8"/>
  <c r="BK17" i="13" s="1"/>
  <c r="BK18" i="8"/>
  <c r="BJ17" i="13" s="1"/>
  <c r="BJ18" i="8"/>
  <c r="BI17" i="13" s="1"/>
  <c r="BI18" i="8"/>
  <c r="BH17" i="13" s="1"/>
  <c r="BH18" i="8"/>
  <c r="BG17" i="13" s="1"/>
  <c r="BG18" i="8"/>
  <c r="BF17" i="13" s="1"/>
  <c r="BF18" i="8"/>
  <c r="BE17" i="13" s="1"/>
  <c r="BE18" i="8"/>
  <c r="BD17" i="13" s="1"/>
  <c r="BD18" i="8"/>
  <c r="BC17" i="13" s="1"/>
  <c r="BC18" i="8"/>
  <c r="BB17" i="13" s="1"/>
  <c r="BB18" i="8"/>
  <c r="BA17" i="13" s="1"/>
  <c r="BA18" i="8"/>
  <c r="AZ17" i="13" s="1"/>
  <c r="AZ18" i="8"/>
  <c r="AY17" i="13" s="1"/>
  <c r="AY18" i="8"/>
  <c r="AX17" i="13" s="1"/>
  <c r="AX18" i="8"/>
  <c r="AW17" i="13" s="1"/>
  <c r="AW18" i="8"/>
  <c r="AV17" i="13" s="1"/>
  <c r="AV18" i="8"/>
  <c r="AU17" i="13" s="1"/>
  <c r="AU18" i="8"/>
  <c r="AT17" i="13" s="1"/>
  <c r="AT18" i="8"/>
  <c r="AS17" i="13" s="1"/>
  <c r="AS18" i="8"/>
  <c r="AR17" i="13" s="1"/>
  <c r="AR18" i="8"/>
  <c r="AQ17" i="13" s="1"/>
  <c r="AQ18" i="8"/>
  <c r="AP17" i="13" s="1"/>
  <c r="AP18" i="8"/>
  <c r="AO17" i="13" s="1"/>
  <c r="AO18" i="8"/>
  <c r="AN17" i="13" s="1"/>
  <c r="AN18" i="8"/>
  <c r="AM17" i="13" s="1"/>
  <c r="AM18" i="8"/>
  <c r="AL17" i="13" s="1"/>
  <c r="AL18" i="8"/>
  <c r="AK17" i="13" s="1"/>
  <c r="AK18" i="8"/>
  <c r="AJ17" i="13" s="1"/>
  <c r="AJ18" i="8"/>
  <c r="AI17" i="13" s="1"/>
  <c r="AI18" i="8"/>
  <c r="AH17" i="13" s="1"/>
  <c r="AH18" i="8"/>
  <c r="AG17" i="13" s="1"/>
  <c r="AG18" i="8"/>
  <c r="AF17" i="13" s="1"/>
  <c r="AF18" i="8"/>
  <c r="AE17" i="13" s="1"/>
  <c r="AE18" i="8"/>
  <c r="AD17" i="13" s="1"/>
  <c r="AD18" i="8"/>
  <c r="AC17" i="13" s="1"/>
  <c r="AC18" i="8"/>
  <c r="AB17" i="13" s="1"/>
  <c r="AB18" i="8"/>
  <c r="AA17" i="13" s="1"/>
  <c r="AA18" i="8"/>
  <c r="Z17" i="13" s="1"/>
  <c r="Z18" i="8"/>
  <c r="Y17" i="13" s="1"/>
  <c r="Y18" i="8"/>
  <c r="X17" i="13" s="1"/>
  <c r="X18" i="8"/>
  <c r="W17" i="13" s="1"/>
  <c r="W18" i="8"/>
  <c r="V17" i="13" s="1"/>
  <c r="V18" i="8"/>
  <c r="U17" i="13" s="1"/>
  <c r="U18" i="8"/>
  <c r="T17" i="13" s="1"/>
  <c r="T18" i="8"/>
  <c r="S17" i="13" s="1"/>
  <c r="S18" i="8"/>
  <c r="R17" i="13" s="1"/>
  <c r="R18" i="8"/>
  <c r="Q17" i="13" s="1"/>
  <c r="Q18" i="8"/>
  <c r="P17" i="13" s="1"/>
  <c r="P18" i="8"/>
  <c r="O17" i="13" s="1"/>
  <c r="O18" i="8"/>
  <c r="N17" i="13" s="1"/>
  <c r="N18" i="8"/>
  <c r="M17" i="13" s="1"/>
  <c r="M18" i="8"/>
  <c r="L17" i="13" s="1"/>
  <c r="L18" i="8"/>
  <c r="K17" i="13" s="1"/>
  <c r="K18" i="8"/>
  <c r="J17" i="13" s="1"/>
  <c r="J18" i="8"/>
  <c r="I17" i="13" s="1"/>
  <c r="I18" i="8"/>
  <c r="H17" i="13" s="1"/>
  <c r="H18" i="8"/>
  <c r="G17" i="13" s="1"/>
  <c r="G18" i="8"/>
  <c r="F17" i="13" s="1"/>
  <c r="F18" i="8"/>
  <c r="E17" i="13" s="1"/>
  <c r="E18" i="8"/>
  <c r="D17" i="13" s="1"/>
  <c r="D18" i="8"/>
  <c r="C17" i="13" s="1"/>
  <c r="C18" i="8"/>
  <c r="B17" i="13" s="1"/>
  <c r="CE17" i="8"/>
  <c r="CD16" i="13" s="1"/>
  <c r="CD17" i="8"/>
  <c r="CC16" i="13" s="1"/>
  <c r="CC17" i="8"/>
  <c r="CB16" i="13" s="1"/>
  <c r="CB17" i="8"/>
  <c r="CA16" i="13" s="1"/>
  <c r="CA17" i="8"/>
  <c r="BZ16" i="13" s="1"/>
  <c r="BZ17" i="8"/>
  <c r="BY16" i="13" s="1"/>
  <c r="BY17" i="8"/>
  <c r="BX16" i="13" s="1"/>
  <c r="BX17" i="8"/>
  <c r="BW16" i="13" s="1"/>
  <c r="BW17" i="8"/>
  <c r="BV16" i="13" s="1"/>
  <c r="BV17" i="8"/>
  <c r="BU16" i="13" s="1"/>
  <c r="BU17" i="8"/>
  <c r="BT16" i="13" s="1"/>
  <c r="BT17" i="8"/>
  <c r="BS16" i="13" s="1"/>
  <c r="BS17" i="8"/>
  <c r="BR16" i="13" s="1"/>
  <c r="BR17" i="8"/>
  <c r="BQ16" i="13" s="1"/>
  <c r="BQ17" i="8"/>
  <c r="BP16" i="13" s="1"/>
  <c r="BP17" i="8"/>
  <c r="BO16" i="13" s="1"/>
  <c r="BO17" i="8"/>
  <c r="BN16" i="13" s="1"/>
  <c r="BN17" i="8"/>
  <c r="BM16" i="13" s="1"/>
  <c r="BM17" i="8"/>
  <c r="BL16" i="13" s="1"/>
  <c r="BL17" i="8"/>
  <c r="BK16" i="13" s="1"/>
  <c r="BK17" i="8"/>
  <c r="BJ16" i="13" s="1"/>
  <c r="BJ17" i="8"/>
  <c r="BI16" i="13" s="1"/>
  <c r="BI17" i="8"/>
  <c r="BH16" i="13" s="1"/>
  <c r="BH17" i="8"/>
  <c r="BG16" i="13" s="1"/>
  <c r="BG17" i="8"/>
  <c r="BF16" i="13" s="1"/>
  <c r="BF17" i="8"/>
  <c r="BE16" i="13" s="1"/>
  <c r="BE17" i="8"/>
  <c r="BD16" i="13" s="1"/>
  <c r="BD17" i="8"/>
  <c r="BC16" i="13" s="1"/>
  <c r="BC17" i="8"/>
  <c r="BB16" i="13" s="1"/>
  <c r="BB17" i="8"/>
  <c r="BA16" i="13" s="1"/>
  <c r="BA17" i="8"/>
  <c r="AZ16" i="13" s="1"/>
  <c r="AZ17" i="8"/>
  <c r="AY16" i="13" s="1"/>
  <c r="AY17" i="8"/>
  <c r="AX16" i="13" s="1"/>
  <c r="AX17" i="8"/>
  <c r="AW16" i="13" s="1"/>
  <c r="AW17" i="8"/>
  <c r="AV16" i="13" s="1"/>
  <c r="AV17" i="8"/>
  <c r="AU16" i="13" s="1"/>
  <c r="AU17" i="8"/>
  <c r="AT16" i="13" s="1"/>
  <c r="AT17" i="8"/>
  <c r="AS16" i="13" s="1"/>
  <c r="AS17" i="8"/>
  <c r="AR16" i="13" s="1"/>
  <c r="AR17" i="8"/>
  <c r="AQ16" i="13" s="1"/>
  <c r="AQ17" i="8"/>
  <c r="AP16" i="13" s="1"/>
  <c r="AP17" i="8"/>
  <c r="AO16" i="13" s="1"/>
  <c r="AO17" i="8"/>
  <c r="AN16" i="13" s="1"/>
  <c r="AN17" i="8"/>
  <c r="AM16" i="13" s="1"/>
  <c r="AM17" i="8"/>
  <c r="AL16" i="13" s="1"/>
  <c r="AL17" i="8"/>
  <c r="AK16" i="13" s="1"/>
  <c r="AK17" i="8"/>
  <c r="AJ16" i="13" s="1"/>
  <c r="AJ17" i="8"/>
  <c r="AI16" i="13" s="1"/>
  <c r="AI17" i="8"/>
  <c r="AH16" i="13" s="1"/>
  <c r="AH17" i="8"/>
  <c r="AG16" i="13" s="1"/>
  <c r="AG17" i="8"/>
  <c r="AF16" i="13" s="1"/>
  <c r="AF17" i="8"/>
  <c r="AE16" i="13" s="1"/>
  <c r="AE17" i="8"/>
  <c r="AD16" i="13" s="1"/>
  <c r="AD17" i="8"/>
  <c r="AC16" i="13" s="1"/>
  <c r="AC17" i="8"/>
  <c r="AB16" i="13" s="1"/>
  <c r="AB17" i="8"/>
  <c r="AA16" i="13" s="1"/>
  <c r="AA17" i="8"/>
  <c r="Z16" i="13" s="1"/>
  <c r="Z17" i="8"/>
  <c r="Y16" i="13" s="1"/>
  <c r="Y17" i="8"/>
  <c r="X16" i="13" s="1"/>
  <c r="X17" i="8"/>
  <c r="W16" i="13" s="1"/>
  <c r="W17" i="8"/>
  <c r="V16" i="13" s="1"/>
  <c r="V17" i="8"/>
  <c r="U16" i="13" s="1"/>
  <c r="U17" i="8"/>
  <c r="T16" i="13" s="1"/>
  <c r="T17" i="8"/>
  <c r="S16" i="13" s="1"/>
  <c r="S17" i="8"/>
  <c r="R16" i="13" s="1"/>
  <c r="R17" i="8"/>
  <c r="Q16" i="13" s="1"/>
  <c r="Q17" i="8"/>
  <c r="P16" i="13" s="1"/>
  <c r="P17" i="8"/>
  <c r="O16" i="13" s="1"/>
  <c r="O17" i="8"/>
  <c r="N16" i="13" s="1"/>
  <c r="N17" i="8"/>
  <c r="M16" i="13" s="1"/>
  <c r="M17" i="8"/>
  <c r="L16" i="13" s="1"/>
  <c r="L17" i="8"/>
  <c r="K16" i="13" s="1"/>
  <c r="K17" i="8"/>
  <c r="J16" i="13" s="1"/>
  <c r="J17" i="8"/>
  <c r="I16" i="13" s="1"/>
  <c r="I17" i="8"/>
  <c r="H16" i="13" s="1"/>
  <c r="H17" i="8"/>
  <c r="G16" i="13" s="1"/>
  <c r="G17" i="8"/>
  <c r="F16" i="13" s="1"/>
  <c r="F17" i="8"/>
  <c r="E16" i="13" s="1"/>
  <c r="E17" i="8"/>
  <c r="D16" i="13" s="1"/>
  <c r="D17" i="8"/>
  <c r="C16" i="13" s="1"/>
  <c r="C17" i="8"/>
  <c r="B16" i="13" s="1"/>
  <c r="CE16" i="8"/>
  <c r="CD15" i="13" s="1"/>
  <c r="CD16" i="8"/>
  <c r="CC15" i="13" s="1"/>
  <c r="CC16" i="8"/>
  <c r="CB15" i="13" s="1"/>
  <c r="CB16" i="8"/>
  <c r="CA15" i="13" s="1"/>
  <c r="CA16" i="8"/>
  <c r="BZ15" i="13" s="1"/>
  <c r="BZ16" i="8"/>
  <c r="BY15" i="13" s="1"/>
  <c r="BY16" i="8"/>
  <c r="BX15" i="13" s="1"/>
  <c r="BX16" i="8"/>
  <c r="BW15" i="13" s="1"/>
  <c r="BW16" i="8"/>
  <c r="BV15" i="13" s="1"/>
  <c r="BV16" i="8"/>
  <c r="BU15" i="13" s="1"/>
  <c r="BU16" i="8"/>
  <c r="BT15" i="13" s="1"/>
  <c r="BT16" i="8"/>
  <c r="BS15" i="13" s="1"/>
  <c r="BS16" i="8"/>
  <c r="BR15" i="13" s="1"/>
  <c r="BR16" i="8"/>
  <c r="BQ15" i="13" s="1"/>
  <c r="BQ16" i="8"/>
  <c r="BP15" i="13" s="1"/>
  <c r="BP16" i="8"/>
  <c r="BO15" i="13" s="1"/>
  <c r="BO16" i="8"/>
  <c r="BN15" i="13" s="1"/>
  <c r="BN16" i="8"/>
  <c r="BM15" i="13" s="1"/>
  <c r="BM16" i="8"/>
  <c r="BL15" i="13" s="1"/>
  <c r="BL16" i="8"/>
  <c r="BK15" i="13" s="1"/>
  <c r="BK16" i="8"/>
  <c r="BJ15" i="13" s="1"/>
  <c r="BJ16" i="8"/>
  <c r="BI15" i="13" s="1"/>
  <c r="BI16" i="8"/>
  <c r="BH15" i="13" s="1"/>
  <c r="BH16" i="8"/>
  <c r="BG15" i="13" s="1"/>
  <c r="BG16" i="8"/>
  <c r="BF15" i="13" s="1"/>
  <c r="BF16" i="8"/>
  <c r="BE15" i="13" s="1"/>
  <c r="BE16" i="8"/>
  <c r="BD15" i="13" s="1"/>
  <c r="BD16" i="8"/>
  <c r="BC15" i="13" s="1"/>
  <c r="BC16" i="8"/>
  <c r="BB15" i="13" s="1"/>
  <c r="BB16" i="8"/>
  <c r="BA15" i="13" s="1"/>
  <c r="BA16" i="8"/>
  <c r="AZ15" i="13" s="1"/>
  <c r="AZ16" i="8"/>
  <c r="AY15" i="13" s="1"/>
  <c r="AY16" i="8"/>
  <c r="AX15" i="13" s="1"/>
  <c r="AX16" i="8"/>
  <c r="AW15" i="13" s="1"/>
  <c r="AW16" i="8"/>
  <c r="AV15" i="13" s="1"/>
  <c r="AV16" i="8"/>
  <c r="AU15" i="13" s="1"/>
  <c r="AU16" i="8"/>
  <c r="AT15" i="13" s="1"/>
  <c r="AT16" i="8"/>
  <c r="AS15" i="13" s="1"/>
  <c r="AS16" i="8"/>
  <c r="AR15" i="13" s="1"/>
  <c r="AR16" i="8"/>
  <c r="AQ15" i="13" s="1"/>
  <c r="AQ16" i="8"/>
  <c r="AP15" i="13" s="1"/>
  <c r="AP16" i="8"/>
  <c r="AO15" i="13" s="1"/>
  <c r="AO16" i="8"/>
  <c r="AN15" i="13" s="1"/>
  <c r="AN16" i="8"/>
  <c r="AM15" i="13" s="1"/>
  <c r="AM16" i="8"/>
  <c r="AL15" i="13" s="1"/>
  <c r="AL16" i="8"/>
  <c r="AK15" i="13" s="1"/>
  <c r="AK16" i="8"/>
  <c r="AJ15" i="13" s="1"/>
  <c r="AJ16" i="8"/>
  <c r="AI15" i="13" s="1"/>
  <c r="AI16" i="8"/>
  <c r="AH15" i="13" s="1"/>
  <c r="AH16" i="8"/>
  <c r="AG15" i="13" s="1"/>
  <c r="AG16" i="8"/>
  <c r="AF15" i="13" s="1"/>
  <c r="AF16" i="8"/>
  <c r="AE15" i="13" s="1"/>
  <c r="AE16" i="8"/>
  <c r="AD15" i="13" s="1"/>
  <c r="AD16" i="8"/>
  <c r="AC15" i="13" s="1"/>
  <c r="AC16" i="8"/>
  <c r="AB15" i="13" s="1"/>
  <c r="AB16" i="8"/>
  <c r="AA15" i="13" s="1"/>
  <c r="AA16" i="8"/>
  <c r="Z15" i="13" s="1"/>
  <c r="Z16" i="8"/>
  <c r="Y15" i="13" s="1"/>
  <c r="Y16" i="8"/>
  <c r="X15" i="13" s="1"/>
  <c r="X16" i="8"/>
  <c r="W15" i="13" s="1"/>
  <c r="W16" i="8"/>
  <c r="V15" i="13" s="1"/>
  <c r="V16" i="8"/>
  <c r="U15" i="13" s="1"/>
  <c r="U16" i="8"/>
  <c r="T15" i="13" s="1"/>
  <c r="T16" i="8"/>
  <c r="S15" i="13" s="1"/>
  <c r="S16" i="8"/>
  <c r="R15" i="13" s="1"/>
  <c r="R16" i="8"/>
  <c r="Q15" i="13" s="1"/>
  <c r="Q16" i="8"/>
  <c r="P15" i="13" s="1"/>
  <c r="P16" i="8"/>
  <c r="O15" i="13" s="1"/>
  <c r="O16" i="8"/>
  <c r="N15" i="13" s="1"/>
  <c r="N16" i="8"/>
  <c r="M15" i="13" s="1"/>
  <c r="M16" i="8"/>
  <c r="L15" i="13" s="1"/>
  <c r="L16" i="8"/>
  <c r="K15" i="13" s="1"/>
  <c r="K16" i="8"/>
  <c r="J15" i="13" s="1"/>
  <c r="J16" i="8"/>
  <c r="I15" i="13" s="1"/>
  <c r="I16" i="8"/>
  <c r="H15" i="13" s="1"/>
  <c r="H16" i="8"/>
  <c r="G15" i="13" s="1"/>
  <c r="G16" i="8"/>
  <c r="F15" i="13" s="1"/>
  <c r="F16" i="8"/>
  <c r="E15" i="13" s="1"/>
  <c r="E16" i="8"/>
  <c r="D15" i="13" s="1"/>
  <c r="D16" i="8"/>
  <c r="C15" i="13" s="1"/>
  <c r="C16" i="8"/>
  <c r="B15" i="13" s="1"/>
  <c r="CE15" i="8"/>
  <c r="CD14" i="13" s="1"/>
  <c r="CD15" i="8"/>
  <c r="CC14" i="13" s="1"/>
  <c r="CC15" i="8"/>
  <c r="CB14" i="13" s="1"/>
  <c r="CB15" i="8"/>
  <c r="CA14" i="13" s="1"/>
  <c r="CA15" i="8"/>
  <c r="BZ14" i="13" s="1"/>
  <c r="BZ15" i="8"/>
  <c r="BY14" i="13" s="1"/>
  <c r="BY15" i="8"/>
  <c r="BX14" i="13" s="1"/>
  <c r="BX15" i="8"/>
  <c r="BW14" i="13" s="1"/>
  <c r="BW15" i="8"/>
  <c r="BV14" i="13" s="1"/>
  <c r="BV15" i="8"/>
  <c r="BU14" i="13" s="1"/>
  <c r="BU15" i="8"/>
  <c r="BT14" i="13" s="1"/>
  <c r="BT15" i="8"/>
  <c r="BS14" i="13" s="1"/>
  <c r="BS15" i="8"/>
  <c r="BR14" i="13" s="1"/>
  <c r="BR15" i="8"/>
  <c r="BQ14" i="13" s="1"/>
  <c r="BQ15" i="8"/>
  <c r="BP14" i="13" s="1"/>
  <c r="BP15" i="8"/>
  <c r="BO14" i="13" s="1"/>
  <c r="BO15" i="8"/>
  <c r="BN14" i="13" s="1"/>
  <c r="BN15" i="8"/>
  <c r="BM14" i="13" s="1"/>
  <c r="BM15" i="8"/>
  <c r="BL14" i="13" s="1"/>
  <c r="BL15" i="8"/>
  <c r="BK14" i="13" s="1"/>
  <c r="BK15" i="8"/>
  <c r="BJ14" i="13" s="1"/>
  <c r="BJ15" i="8"/>
  <c r="BI14" i="13" s="1"/>
  <c r="BI15" i="8"/>
  <c r="BH14" i="13" s="1"/>
  <c r="BH15" i="8"/>
  <c r="BG14" i="13" s="1"/>
  <c r="BG15" i="8"/>
  <c r="BF14" i="13" s="1"/>
  <c r="BF15" i="8"/>
  <c r="BE14" i="13" s="1"/>
  <c r="BE15" i="8"/>
  <c r="BD14" i="13" s="1"/>
  <c r="BD15" i="8"/>
  <c r="BC14" i="13" s="1"/>
  <c r="BC15" i="8"/>
  <c r="BB14" i="13" s="1"/>
  <c r="BB15" i="8"/>
  <c r="BA14" i="13" s="1"/>
  <c r="BA15" i="8"/>
  <c r="AZ14" i="13" s="1"/>
  <c r="AZ15" i="8"/>
  <c r="AY14" i="13" s="1"/>
  <c r="AY15" i="8"/>
  <c r="AX14" i="13" s="1"/>
  <c r="AX15" i="8"/>
  <c r="AW14" i="13" s="1"/>
  <c r="AW15" i="8"/>
  <c r="AV14" i="13" s="1"/>
  <c r="AV15" i="8"/>
  <c r="AU14" i="13" s="1"/>
  <c r="AU15" i="8"/>
  <c r="AT14" i="13" s="1"/>
  <c r="AT15" i="8"/>
  <c r="AS14" i="13" s="1"/>
  <c r="AS15" i="8"/>
  <c r="AR14" i="13" s="1"/>
  <c r="AR15" i="8"/>
  <c r="AQ14" i="13" s="1"/>
  <c r="AQ15" i="8"/>
  <c r="AP14" i="13" s="1"/>
  <c r="AP15" i="8"/>
  <c r="AO14" i="13" s="1"/>
  <c r="AO15" i="8"/>
  <c r="AN14" i="13" s="1"/>
  <c r="AN15" i="8"/>
  <c r="AM14" i="13" s="1"/>
  <c r="AM15" i="8"/>
  <c r="AL14" i="13" s="1"/>
  <c r="AL15" i="8"/>
  <c r="AK14" i="13" s="1"/>
  <c r="AK15" i="8"/>
  <c r="AJ14" i="13" s="1"/>
  <c r="AJ15" i="8"/>
  <c r="AI14" i="13" s="1"/>
  <c r="AI15" i="8"/>
  <c r="AH14" i="13" s="1"/>
  <c r="AH15" i="8"/>
  <c r="AG14" i="13" s="1"/>
  <c r="AG15" i="8"/>
  <c r="AF14" i="13" s="1"/>
  <c r="AF15" i="8"/>
  <c r="AE14" i="13" s="1"/>
  <c r="AE15" i="8"/>
  <c r="AD14" i="13" s="1"/>
  <c r="AD15" i="8"/>
  <c r="AC14" i="13" s="1"/>
  <c r="AC15" i="8"/>
  <c r="AB14" i="13" s="1"/>
  <c r="AB15" i="8"/>
  <c r="AA14" i="13" s="1"/>
  <c r="AA15" i="8"/>
  <c r="Z14" i="13" s="1"/>
  <c r="Z15" i="8"/>
  <c r="Y14" i="13" s="1"/>
  <c r="Y15" i="8"/>
  <c r="X14" i="13" s="1"/>
  <c r="X15" i="8"/>
  <c r="W14" i="13" s="1"/>
  <c r="W15" i="8"/>
  <c r="V14" i="13" s="1"/>
  <c r="V15" i="8"/>
  <c r="U14" i="13" s="1"/>
  <c r="U15" i="8"/>
  <c r="T14" i="13" s="1"/>
  <c r="T15" i="8"/>
  <c r="S14" i="13" s="1"/>
  <c r="S15" i="8"/>
  <c r="R14" i="13" s="1"/>
  <c r="R15" i="8"/>
  <c r="Q14" i="13" s="1"/>
  <c r="Q15" i="8"/>
  <c r="P14" i="13" s="1"/>
  <c r="P15" i="8"/>
  <c r="O14" i="13" s="1"/>
  <c r="O15" i="8"/>
  <c r="N14" i="13" s="1"/>
  <c r="N15" i="8"/>
  <c r="M14" i="13" s="1"/>
  <c r="M15" i="8"/>
  <c r="L14" i="13" s="1"/>
  <c r="L15" i="8"/>
  <c r="K14" i="13" s="1"/>
  <c r="K15" i="8"/>
  <c r="J14" i="13" s="1"/>
  <c r="J15" i="8"/>
  <c r="I14" i="13" s="1"/>
  <c r="I15" i="8"/>
  <c r="H14" i="13" s="1"/>
  <c r="H15" i="8"/>
  <c r="G14" i="13" s="1"/>
  <c r="G15" i="8"/>
  <c r="F14" i="13" s="1"/>
  <c r="F15" i="8"/>
  <c r="E14" i="13" s="1"/>
  <c r="E15" i="8"/>
  <c r="D14" i="13" s="1"/>
  <c r="D15" i="8"/>
  <c r="C14" i="13" s="1"/>
  <c r="C15" i="8"/>
  <c r="B14" i="13" s="1"/>
  <c r="CE14" i="8"/>
  <c r="CD13" i="13" s="1"/>
  <c r="CD14" i="8"/>
  <c r="CC13" i="13" s="1"/>
  <c r="CC14" i="8"/>
  <c r="CB13" i="13" s="1"/>
  <c r="CB14" i="8"/>
  <c r="CA13" i="13" s="1"/>
  <c r="CA14" i="8"/>
  <c r="BZ13" i="13" s="1"/>
  <c r="BZ14" i="8"/>
  <c r="BY13" i="13" s="1"/>
  <c r="BY14" i="8"/>
  <c r="BX13" i="13" s="1"/>
  <c r="BX14" i="8"/>
  <c r="BW13" i="13" s="1"/>
  <c r="BW14" i="8"/>
  <c r="BV13" i="13" s="1"/>
  <c r="BV14" i="8"/>
  <c r="BU13" i="13" s="1"/>
  <c r="BU14" i="8"/>
  <c r="BT13" i="13" s="1"/>
  <c r="BT14" i="8"/>
  <c r="BS13" i="13" s="1"/>
  <c r="BS14" i="8"/>
  <c r="BR13" i="13" s="1"/>
  <c r="BR14" i="8"/>
  <c r="BQ13" i="13" s="1"/>
  <c r="BQ14" i="8"/>
  <c r="BP13" i="13" s="1"/>
  <c r="BP14" i="8"/>
  <c r="BO13" i="13" s="1"/>
  <c r="BO14" i="8"/>
  <c r="BN13" i="13" s="1"/>
  <c r="BN14" i="8"/>
  <c r="BM13" i="13" s="1"/>
  <c r="BM14" i="8"/>
  <c r="BL13" i="13" s="1"/>
  <c r="BL14" i="8"/>
  <c r="BK13" i="13" s="1"/>
  <c r="BK14" i="8"/>
  <c r="BJ13" i="13" s="1"/>
  <c r="BJ14" i="8"/>
  <c r="BI13" i="13" s="1"/>
  <c r="BI14" i="8"/>
  <c r="BH13" i="13" s="1"/>
  <c r="BH14" i="8"/>
  <c r="BG13" i="13" s="1"/>
  <c r="BG14" i="8"/>
  <c r="BF13" i="13" s="1"/>
  <c r="BF14" i="8"/>
  <c r="BE13" i="13" s="1"/>
  <c r="BE14" i="8"/>
  <c r="BD13" i="13" s="1"/>
  <c r="BD14" i="8"/>
  <c r="BC13" i="13" s="1"/>
  <c r="BC14" i="8"/>
  <c r="BB13" i="13" s="1"/>
  <c r="BB14" i="8"/>
  <c r="BA13" i="13" s="1"/>
  <c r="BA14" i="8"/>
  <c r="AZ13" i="13" s="1"/>
  <c r="AZ14" i="8"/>
  <c r="AY13" i="13" s="1"/>
  <c r="AY14" i="8"/>
  <c r="AX13" i="13" s="1"/>
  <c r="AX14" i="8"/>
  <c r="AW13" i="13" s="1"/>
  <c r="AW14" i="8"/>
  <c r="AV13" i="13" s="1"/>
  <c r="AV14" i="8"/>
  <c r="AU13" i="13" s="1"/>
  <c r="AU14" i="8"/>
  <c r="AT13" i="13" s="1"/>
  <c r="AT14" i="8"/>
  <c r="AS13" i="13" s="1"/>
  <c r="AS14" i="8"/>
  <c r="AR13" i="13" s="1"/>
  <c r="AR14" i="8"/>
  <c r="AQ13" i="13" s="1"/>
  <c r="AQ14" i="8"/>
  <c r="AP13" i="13" s="1"/>
  <c r="AP14" i="8"/>
  <c r="AO13" i="13" s="1"/>
  <c r="AO14" i="8"/>
  <c r="AN13" i="13" s="1"/>
  <c r="AN14" i="8"/>
  <c r="AM13" i="13" s="1"/>
  <c r="AM14" i="8"/>
  <c r="AL13" i="13" s="1"/>
  <c r="AL14" i="8"/>
  <c r="AK13" i="13" s="1"/>
  <c r="AK14" i="8"/>
  <c r="AJ13" i="13" s="1"/>
  <c r="AJ14" i="8"/>
  <c r="AI13" i="13" s="1"/>
  <c r="AI14" i="8"/>
  <c r="AH13" i="13" s="1"/>
  <c r="AH14" i="8"/>
  <c r="AG13" i="13" s="1"/>
  <c r="AG14" i="8"/>
  <c r="AF13" i="13" s="1"/>
  <c r="AF14" i="8"/>
  <c r="AE13" i="13" s="1"/>
  <c r="AE14" i="8"/>
  <c r="AD13" i="13" s="1"/>
  <c r="AD14" i="8"/>
  <c r="AC13" i="13" s="1"/>
  <c r="AC14" i="8"/>
  <c r="AB13" i="13" s="1"/>
  <c r="AB14" i="8"/>
  <c r="AA13" i="13" s="1"/>
  <c r="AA14" i="8"/>
  <c r="Z13" i="13" s="1"/>
  <c r="Z14" i="8"/>
  <c r="Y13" i="13" s="1"/>
  <c r="Y14" i="8"/>
  <c r="X13" i="13" s="1"/>
  <c r="X14" i="8"/>
  <c r="W13" i="13" s="1"/>
  <c r="W14" i="8"/>
  <c r="V13" i="13" s="1"/>
  <c r="V14" i="8"/>
  <c r="U13" i="13" s="1"/>
  <c r="U14" i="8"/>
  <c r="T13" i="13" s="1"/>
  <c r="T14" i="8"/>
  <c r="S13" i="13" s="1"/>
  <c r="S14" i="8"/>
  <c r="R13" i="13" s="1"/>
  <c r="R14" i="8"/>
  <c r="Q13" i="13" s="1"/>
  <c r="Q14" i="8"/>
  <c r="P13" i="13" s="1"/>
  <c r="P14" i="8"/>
  <c r="O13" i="13" s="1"/>
  <c r="O14" i="8"/>
  <c r="N13" i="13" s="1"/>
  <c r="N14" i="8"/>
  <c r="M13" i="13" s="1"/>
  <c r="M14" i="8"/>
  <c r="L13" i="13" s="1"/>
  <c r="L14" i="8"/>
  <c r="K13" i="13" s="1"/>
  <c r="K14" i="8"/>
  <c r="J13" i="13" s="1"/>
  <c r="J14" i="8"/>
  <c r="I13" i="13" s="1"/>
  <c r="I14" i="8"/>
  <c r="H13" i="13" s="1"/>
  <c r="H14" i="8"/>
  <c r="G13" i="13" s="1"/>
  <c r="G14" i="8"/>
  <c r="F13" i="13" s="1"/>
  <c r="F14" i="8"/>
  <c r="E13" i="13" s="1"/>
  <c r="E14" i="8"/>
  <c r="D13" i="13" s="1"/>
  <c r="D14" i="8"/>
  <c r="C13" i="13" s="1"/>
  <c r="C14" i="8"/>
  <c r="B13" i="13" s="1"/>
  <c r="CE13" i="8"/>
  <c r="CD12" i="13" s="1"/>
  <c r="CD13" i="8"/>
  <c r="CC12" i="13" s="1"/>
  <c r="CC13" i="8"/>
  <c r="CB12" i="13" s="1"/>
  <c r="CB13" i="8"/>
  <c r="CA12" i="13" s="1"/>
  <c r="CA13" i="8"/>
  <c r="BZ12" i="13" s="1"/>
  <c r="BZ13" i="8"/>
  <c r="BY12" i="13" s="1"/>
  <c r="BY13" i="8"/>
  <c r="BX12" i="13" s="1"/>
  <c r="BX13" i="8"/>
  <c r="BW12" i="13" s="1"/>
  <c r="BW13" i="8"/>
  <c r="BV12" i="13" s="1"/>
  <c r="BV13" i="8"/>
  <c r="BU12" i="13" s="1"/>
  <c r="BU13" i="8"/>
  <c r="BT12" i="13" s="1"/>
  <c r="BT13" i="8"/>
  <c r="BS12" i="13" s="1"/>
  <c r="BS13" i="8"/>
  <c r="BR12" i="13" s="1"/>
  <c r="BR13" i="8"/>
  <c r="BQ12" i="13" s="1"/>
  <c r="BQ13" i="8"/>
  <c r="BP12" i="13" s="1"/>
  <c r="BP13" i="8"/>
  <c r="BO12" i="13" s="1"/>
  <c r="BO13" i="8"/>
  <c r="BN12" i="13" s="1"/>
  <c r="BN13" i="8"/>
  <c r="BM12" i="13" s="1"/>
  <c r="BM13" i="8"/>
  <c r="BL12" i="13" s="1"/>
  <c r="BL13" i="8"/>
  <c r="BK12" i="13" s="1"/>
  <c r="BK13" i="8"/>
  <c r="BJ12" i="13" s="1"/>
  <c r="BJ13" i="8"/>
  <c r="BI12" i="13" s="1"/>
  <c r="BI13" i="8"/>
  <c r="BH12" i="13" s="1"/>
  <c r="BH13" i="8"/>
  <c r="BG12" i="13" s="1"/>
  <c r="BG13" i="8"/>
  <c r="BF12" i="13" s="1"/>
  <c r="BF13" i="8"/>
  <c r="BE12" i="13" s="1"/>
  <c r="BE13" i="8"/>
  <c r="BD12" i="13" s="1"/>
  <c r="BD13" i="8"/>
  <c r="BC12" i="13" s="1"/>
  <c r="BC13" i="8"/>
  <c r="BB12" i="13" s="1"/>
  <c r="BB13" i="8"/>
  <c r="BA12" i="13" s="1"/>
  <c r="BA13" i="8"/>
  <c r="AZ12" i="13" s="1"/>
  <c r="AZ13" i="8"/>
  <c r="AY12" i="13" s="1"/>
  <c r="AY13" i="8"/>
  <c r="AX12" i="13" s="1"/>
  <c r="AX13" i="8"/>
  <c r="AW12" i="13" s="1"/>
  <c r="AW13" i="8"/>
  <c r="AV12" i="13" s="1"/>
  <c r="AV13" i="8"/>
  <c r="AU12" i="13" s="1"/>
  <c r="AU13" i="8"/>
  <c r="AT12" i="13" s="1"/>
  <c r="AT13" i="8"/>
  <c r="AS12" i="13" s="1"/>
  <c r="AS13" i="8"/>
  <c r="AR12" i="13" s="1"/>
  <c r="AR13" i="8"/>
  <c r="AQ12" i="13" s="1"/>
  <c r="AQ13" i="8"/>
  <c r="AP12" i="13" s="1"/>
  <c r="AP13" i="8"/>
  <c r="AO12" i="13" s="1"/>
  <c r="AO13" i="8"/>
  <c r="AN12" i="13" s="1"/>
  <c r="AN13" i="8"/>
  <c r="AM12" i="13" s="1"/>
  <c r="AM13" i="8"/>
  <c r="AL12" i="13" s="1"/>
  <c r="AL13" i="8"/>
  <c r="AK12" i="13" s="1"/>
  <c r="AK13" i="8"/>
  <c r="AJ12" i="13" s="1"/>
  <c r="AJ13" i="8"/>
  <c r="AI12" i="13" s="1"/>
  <c r="AI13" i="8"/>
  <c r="AH12" i="13" s="1"/>
  <c r="AH13" i="8"/>
  <c r="AG12" i="13" s="1"/>
  <c r="AG13" i="8"/>
  <c r="AF12" i="13" s="1"/>
  <c r="AF13" i="8"/>
  <c r="AE12" i="13" s="1"/>
  <c r="AE13" i="8"/>
  <c r="AD12" i="13" s="1"/>
  <c r="AD13" i="8"/>
  <c r="AC12" i="13" s="1"/>
  <c r="AC13" i="8"/>
  <c r="AB12" i="13" s="1"/>
  <c r="AB13" i="8"/>
  <c r="AA12" i="13" s="1"/>
  <c r="AA13" i="8"/>
  <c r="Z12" i="13" s="1"/>
  <c r="Z13" i="8"/>
  <c r="Y12" i="13" s="1"/>
  <c r="Y13" i="8"/>
  <c r="X12" i="13" s="1"/>
  <c r="X13" i="8"/>
  <c r="W12" i="13" s="1"/>
  <c r="W13" i="8"/>
  <c r="V12" i="13" s="1"/>
  <c r="V13" i="8"/>
  <c r="U12" i="13" s="1"/>
  <c r="U13" i="8"/>
  <c r="T12" i="13" s="1"/>
  <c r="T13" i="8"/>
  <c r="S12" i="13" s="1"/>
  <c r="S13" i="8"/>
  <c r="R12" i="13" s="1"/>
  <c r="R13" i="8"/>
  <c r="Q12" i="13" s="1"/>
  <c r="Q13" i="8"/>
  <c r="P12" i="13" s="1"/>
  <c r="P13" i="8"/>
  <c r="O12" i="13" s="1"/>
  <c r="O13" i="8"/>
  <c r="N12" i="13" s="1"/>
  <c r="N13" i="8"/>
  <c r="M12" i="13" s="1"/>
  <c r="M13" i="8"/>
  <c r="L12" i="13" s="1"/>
  <c r="L13" i="8"/>
  <c r="K12" i="13" s="1"/>
  <c r="K13" i="8"/>
  <c r="J12" i="13" s="1"/>
  <c r="J13" i="8"/>
  <c r="I12" i="13" s="1"/>
  <c r="I13" i="8"/>
  <c r="H12" i="13" s="1"/>
  <c r="H13" i="8"/>
  <c r="G12" i="13" s="1"/>
  <c r="G13" i="8"/>
  <c r="F12" i="13" s="1"/>
  <c r="F13" i="8"/>
  <c r="E12" i="13" s="1"/>
  <c r="E13" i="8"/>
  <c r="D12" i="13" s="1"/>
  <c r="D13" i="8"/>
  <c r="C12" i="13" s="1"/>
  <c r="C13" i="8"/>
  <c r="B12" i="13" s="1"/>
  <c r="CE12" i="8"/>
  <c r="CD11" i="13" s="1"/>
  <c r="CD12" i="8"/>
  <c r="CC11" i="13" s="1"/>
  <c r="CC12" i="8"/>
  <c r="CB11" i="13" s="1"/>
  <c r="CB12" i="8"/>
  <c r="CA11" i="13" s="1"/>
  <c r="CA12" i="8"/>
  <c r="BZ11" i="13" s="1"/>
  <c r="BZ12" i="8"/>
  <c r="BY11" i="13" s="1"/>
  <c r="BY12" i="8"/>
  <c r="BX11" i="13" s="1"/>
  <c r="BX12" i="8"/>
  <c r="BW11" i="13" s="1"/>
  <c r="BW12" i="8"/>
  <c r="BV11" i="13" s="1"/>
  <c r="BV12" i="8"/>
  <c r="BU11" i="13" s="1"/>
  <c r="BU12" i="8"/>
  <c r="BT11" i="13" s="1"/>
  <c r="BT12" i="8"/>
  <c r="BS11" i="13" s="1"/>
  <c r="BS12" i="8"/>
  <c r="BR11" i="13" s="1"/>
  <c r="BR12" i="8"/>
  <c r="BQ11" i="13" s="1"/>
  <c r="BQ12" i="8"/>
  <c r="BP11" i="13" s="1"/>
  <c r="BP12" i="8"/>
  <c r="BO11" i="13" s="1"/>
  <c r="BO12" i="8"/>
  <c r="BN11" i="13" s="1"/>
  <c r="BN12" i="8"/>
  <c r="BM11" i="13" s="1"/>
  <c r="BM12" i="8"/>
  <c r="BL11" i="13" s="1"/>
  <c r="BL12" i="8"/>
  <c r="BK11" i="13" s="1"/>
  <c r="BK12" i="8"/>
  <c r="BJ11" i="13" s="1"/>
  <c r="BJ12" i="8"/>
  <c r="BI11" i="13" s="1"/>
  <c r="BI12" i="8"/>
  <c r="BH11" i="13" s="1"/>
  <c r="BH12" i="8"/>
  <c r="BG11" i="13" s="1"/>
  <c r="BG12" i="8"/>
  <c r="BF11" i="13" s="1"/>
  <c r="BF12" i="8"/>
  <c r="BE11" i="13" s="1"/>
  <c r="BE12" i="8"/>
  <c r="BD11" i="13" s="1"/>
  <c r="BD12" i="8"/>
  <c r="BC11" i="13" s="1"/>
  <c r="BC12" i="8"/>
  <c r="BB11" i="13" s="1"/>
  <c r="BB12" i="8"/>
  <c r="BA11" i="13" s="1"/>
  <c r="BA12" i="8"/>
  <c r="AZ11" i="13" s="1"/>
  <c r="AZ12" i="8"/>
  <c r="AY11" i="13" s="1"/>
  <c r="AY12" i="8"/>
  <c r="AX11" i="13" s="1"/>
  <c r="AX12" i="8"/>
  <c r="AW11" i="13" s="1"/>
  <c r="AW12" i="8"/>
  <c r="AV11" i="13" s="1"/>
  <c r="AV12" i="8"/>
  <c r="AU11" i="13" s="1"/>
  <c r="AU12" i="8"/>
  <c r="AT11" i="13" s="1"/>
  <c r="AT12" i="8"/>
  <c r="AS11" i="13" s="1"/>
  <c r="AS12" i="8"/>
  <c r="AR11" i="13" s="1"/>
  <c r="AR12" i="8"/>
  <c r="AQ11" i="13" s="1"/>
  <c r="AQ12" i="8"/>
  <c r="AP11" i="13" s="1"/>
  <c r="AP12" i="8"/>
  <c r="AO11" i="13" s="1"/>
  <c r="AO12" i="8"/>
  <c r="AN11" i="13" s="1"/>
  <c r="AN12" i="8"/>
  <c r="AM11" i="13" s="1"/>
  <c r="AM12" i="8"/>
  <c r="AL11" i="13" s="1"/>
  <c r="AL12" i="8"/>
  <c r="AK11" i="13" s="1"/>
  <c r="AK12" i="8"/>
  <c r="AJ11" i="13" s="1"/>
  <c r="AJ12" i="8"/>
  <c r="AI11" i="13" s="1"/>
  <c r="AI12" i="8"/>
  <c r="AH11" i="13" s="1"/>
  <c r="AH12" i="8"/>
  <c r="AG11" i="13" s="1"/>
  <c r="AG12" i="8"/>
  <c r="AF11" i="13" s="1"/>
  <c r="AF12" i="8"/>
  <c r="AE11" i="13" s="1"/>
  <c r="AE12" i="8"/>
  <c r="AD11" i="13" s="1"/>
  <c r="AD12" i="8"/>
  <c r="AC11" i="13" s="1"/>
  <c r="AC12" i="8"/>
  <c r="AB11" i="13" s="1"/>
  <c r="AB12" i="8"/>
  <c r="AA11" i="13" s="1"/>
  <c r="AA12" i="8"/>
  <c r="Z11" i="13" s="1"/>
  <c r="Z12" i="8"/>
  <c r="Y11" i="13" s="1"/>
  <c r="Y12" i="8"/>
  <c r="X11" i="13" s="1"/>
  <c r="X12" i="8"/>
  <c r="W11" i="13" s="1"/>
  <c r="W12" i="8"/>
  <c r="V11" i="13" s="1"/>
  <c r="V12" i="8"/>
  <c r="U11" i="13" s="1"/>
  <c r="U12" i="8"/>
  <c r="T11" i="13" s="1"/>
  <c r="T12" i="8"/>
  <c r="S11" i="13" s="1"/>
  <c r="S12" i="8"/>
  <c r="R11" i="13" s="1"/>
  <c r="R12" i="8"/>
  <c r="Q11" i="13" s="1"/>
  <c r="Q12" i="8"/>
  <c r="P11" i="13" s="1"/>
  <c r="P12" i="8"/>
  <c r="O11" i="13" s="1"/>
  <c r="O12" i="8"/>
  <c r="N11" i="13" s="1"/>
  <c r="N12" i="8"/>
  <c r="M11" i="13" s="1"/>
  <c r="M12" i="8"/>
  <c r="L11" i="13" s="1"/>
  <c r="L12" i="8"/>
  <c r="K11" i="13" s="1"/>
  <c r="K12" i="8"/>
  <c r="J11" i="13" s="1"/>
  <c r="J12" i="8"/>
  <c r="I11" i="13" s="1"/>
  <c r="I12" i="8"/>
  <c r="H11" i="13" s="1"/>
  <c r="H12" i="8"/>
  <c r="G11" i="13" s="1"/>
  <c r="G12" i="8"/>
  <c r="F11" i="13" s="1"/>
  <c r="F12" i="8"/>
  <c r="E11" i="13" s="1"/>
  <c r="E12" i="8"/>
  <c r="D11" i="13" s="1"/>
  <c r="D12" i="8"/>
  <c r="C11" i="13" s="1"/>
  <c r="C12" i="8"/>
  <c r="B11" i="13" s="1"/>
  <c r="CE11" i="8"/>
  <c r="CD10" i="13" s="1"/>
  <c r="CD11" i="8"/>
  <c r="CC10" i="13" s="1"/>
  <c r="CC11" i="8"/>
  <c r="CB10" i="13" s="1"/>
  <c r="CB11" i="8"/>
  <c r="CA10" i="13" s="1"/>
  <c r="CA11" i="8"/>
  <c r="BZ10" i="13" s="1"/>
  <c r="BZ11" i="8"/>
  <c r="BY10" i="13" s="1"/>
  <c r="BY11" i="8"/>
  <c r="BX10" i="13" s="1"/>
  <c r="BX11" i="8"/>
  <c r="BW10" i="13" s="1"/>
  <c r="BW11" i="8"/>
  <c r="BV10" i="13" s="1"/>
  <c r="BV11" i="8"/>
  <c r="BU10" i="13" s="1"/>
  <c r="BU11" i="8"/>
  <c r="BT10" i="13" s="1"/>
  <c r="BT11" i="8"/>
  <c r="BS10" i="13" s="1"/>
  <c r="BS11" i="8"/>
  <c r="BR10" i="13" s="1"/>
  <c r="BR11" i="8"/>
  <c r="BQ10" i="13" s="1"/>
  <c r="BQ11" i="8"/>
  <c r="BP10" i="13" s="1"/>
  <c r="BP11" i="8"/>
  <c r="BO10" i="13" s="1"/>
  <c r="BO11" i="8"/>
  <c r="BN10" i="13" s="1"/>
  <c r="BN11" i="8"/>
  <c r="BM10" i="13" s="1"/>
  <c r="BM11" i="8"/>
  <c r="BL10" i="13" s="1"/>
  <c r="BL11" i="8"/>
  <c r="BK10" i="13" s="1"/>
  <c r="BK11" i="8"/>
  <c r="BJ10" i="13" s="1"/>
  <c r="BJ11" i="8"/>
  <c r="BI10" i="13" s="1"/>
  <c r="BI11" i="8"/>
  <c r="BH10" i="13" s="1"/>
  <c r="BH11" i="8"/>
  <c r="BG10" i="13" s="1"/>
  <c r="BG11" i="8"/>
  <c r="BF10" i="13" s="1"/>
  <c r="BF11" i="8"/>
  <c r="BE10" i="13" s="1"/>
  <c r="BE11" i="8"/>
  <c r="BD10" i="13" s="1"/>
  <c r="BD11" i="8"/>
  <c r="BC10" i="13" s="1"/>
  <c r="BC11" i="8"/>
  <c r="BB10" i="13" s="1"/>
  <c r="BB11" i="8"/>
  <c r="BA10" i="13" s="1"/>
  <c r="BA11" i="8"/>
  <c r="AZ10" i="13" s="1"/>
  <c r="AZ11" i="8"/>
  <c r="AY10" i="13" s="1"/>
  <c r="AY11" i="8"/>
  <c r="AX10" i="13" s="1"/>
  <c r="AX11" i="8"/>
  <c r="AW10" i="13" s="1"/>
  <c r="AW11" i="8"/>
  <c r="AV10" i="13" s="1"/>
  <c r="AV11" i="8"/>
  <c r="AU10" i="13" s="1"/>
  <c r="AU11" i="8"/>
  <c r="AT10" i="13" s="1"/>
  <c r="AT11" i="8"/>
  <c r="AS10" i="13" s="1"/>
  <c r="AS11" i="8"/>
  <c r="AR10" i="13" s="1"/>
  <c r="AR11" i="8"/>
  <c r="AQ10" i="13" s="1"/>
  <c r="AQ11" i="8"/>
  <c r="AP10" i="13" s="1"/>
  <c r="AP11" i="8"/>
  <c r="AO10" i="13" s="1"/>
  <c r="AO11" i="8"/>
  <c r="AN10" i="13" s="1"/>
  <c r="AN11" i="8"/>
  <c r="AM10" i="13" s="1"/>
  <c r="AM11" i="8"/>
  <c r="AL10" i="13" s="1"/>
  <c r="AL11" i="8"/>
  <c r="AK10" i="13" s="1"/>
  <c r="AK11" i="8"/>
  <c r="AJ10" i="13" s="1"/>
  <c r="AJ11" i="8"/>
  <c r="AI10" i="13" s="1"/>
  <c r="AI11" i="8"/>
  <c r="AH10" i="13" s="1"/>
  <c r="AH11" i="8"/>
  <c r="AG10" i="13" s="1"/>
  <c r="AG11" i="8"/>
  <c r="AF10" i="13" s="1"/>
  <c r="AF11" i="8"/>
  <c r="AE10" i="13" s="1"/>
  <c r="AE11" i="8"/>
  <c r="AD10" i="13" s="1"/>
  <c r="AD11" i="8"/>
  <c r="AC10" i="13" s="1"/>
  <c r="AC11" i="8"/>
  <c r="AB10" i="13" s="1"/>
  <c r="AB11" i="8"/>
  <c r="AA10" i="13" s="1"/>
  <c r="AA11" i="8"/>
  <c r="Z10" i="13" s="1"/>
  <c r="Z11" i="8"/>
  <c r="Y10" i="13" s="1"/>
  <c r="Y11" i="8"/>
  <c r="X10" i="13" s="1"/>
  <c r="X11" i="8"/>
  <c r="W10" i="13" s="1"/>
  <c r="W11" i="8"/>
  <c r="V10" i="13" s="1"/>
  <c r="V11" i="8"/>
  <c r="U10" i="13" s="1"/>
  <c r="U11" i="8"/>
  <c r="T10" i="13" s="1"/>
  <c r="T11" i="8"/>
  <c r="S10" i="13" s="1"/>
  <c r="S11" i="8"/>
  <c r="R10" i="13" s="1"/>
  <c r="R11" i="8"/>
  <c r="Q10" i="13" s="1"/>
  <c r="Q11" i="8"/>
  <c r="P10" i="13" s="1"/>
  <c r="P11" i="8"/>
  <c r="O10" i="13" s="1"/>
  <c r="O11" i="8"/>
  <c r="N10" i="13" s="1"/>
  <c r="N11" i="8"/>
  <c r="M10" i="13" s="1"/>
  <c r="M11" i="8"/>
  <c r="L10" i="13" s="1"/>
  <c r="L11" i="8"/>
  <c r="K10" i="13" s="1"/>
  <c r="K11" i="8"/>
  <c r="J10" i="13" s="1"/>
  <c r="J11" i="8"/>
  <c r="I10" i="13" s="1"/>
  <c r="I11" i="8"/>
  <c r="H10" i="13" s="1"/>
  <c r="H11" i="8"/>
  <c r="G10" i="13" s="1"/>
  <c r="G11" i="8"/>
  <c r="F10" i="13" s="1"/>
  <c r="F11" i="8"/>
  <c r="E10" i="13" s="1"/>
  <c r="E11" i="8"/>
  <c r="D10" i="13" s="1"/>
  <c r="D11" i="8"/>
  <c r="C10" i="13" s="1"/>
  <c r="C11" i="8"/>
  <c r="B10" i="13" s="1"/>
  <c r="CE10" i="8"/>
  <c r="CD9" i="13" s="1"/>
  <c r="CD10" i="8"/>
  <c r="CC9" i="13" s="1"/>
  <c r="CC10" i="8"/>
  <c r="CB9" i="13" s="1"/>
  <c r="CB10" i="8"/>
  <c r="CA9" i="13" s="1"/>
  <c r="CA10" i="8"/>
  <c r="BZ9" i="13" s="1"/>
  <c r="BZ10" i="8"/>
  <c r="BY9" i="13" s="1"/>
  <c r="BY10" i="8"/>
  <c r="BX9" i="13" s="1"/>
  <c r="BX10" i="8"/>
  <c r="BW9" i="13" s="1"/>
  <c r="BW10" i="8"/>
  <c r="BV9" i="13" s="1"/>
  <c r="BV10" i="8"/>
  <c r="BU9" i="13" s="1"/>
  <c r="BU10" i="8"/>
  <c r="BT9" i="13" s="1"/>
  <c r="BT10" i="8"/>
  <c r="BS9" i="13" s="1"/>
  <c r="BS10" i="8"/>
  <c r="BR9" i="13" s="1"/>
  <c r="BR10" i="8"/>
  <c r="BQ9" i="13" s="1"/>
  <c r="BQ10" i="8"/>
  <c r="BP9" i="13" s="1"/>
  <c r="BP10" i="8"/>
  <c r="BO9" i="13" s="1"/>
  <c r="BO10" i="8"/>
  <c r="BN9" i="13" s="1"/>
  <c r="BN10" i="8"/>
  <c r="BM9" i="13" s="1"/>
  <c r="BM10" i="8"/>
  <c r="BL9" i="13" s="1"/>
  <c r="BL10" i="8"/>
  <c r="BK9" i="13" s="1"/>
  <c r="BK10" i="8"/>
  <c r="BJ9" i="13" s="1"/>
  <c r="BJ10" i="8"/>
  <c r="BI9" i="13" s="1"/>
  <c r="BI10" i="8"/>
  <c r="BH9" i="13" s="1"/>
  <c r="BH10" i="8"/>
  <c r="BG9" i="13" s="1"/>
  <c r="BG10" i="8"/>
  <c r="BF9" i="13" s="1"/>
  <c r="BF10" i="8"/>
  <c r="BE9" i="13" s="1"/>
  <c r="BE10" i="8"/>
  <c r="BD9" i="13" s="1"/>
  <c r="BD10" i="8"/>
  <c r="BC9" i="13" s="1"/>
  <c r="BC10" i="8"/>
  <c r="BB9" i="13" s="1"/>
  <c r="BB10" i="8"/>
  <c r="BA9" i="13" s="1"/>
  <c r="BA10" i="8"/>
  <c r="AZ9" i="13" s="1"/>
  <c r="AZ10" i="8"/>
  <c r="AY9" i="13" s="1"/>
  <c r="AY10" i="8"/>
  <c r="AX9" i="13" s="1"/>
  <c r="AX10" i="8"/>
  <c r="AW9" i="13" s="1"/>
  <c r="AW10" i="8"/>
  <c r="AV9" i="13" s="1"/>
  <c r="AV10" i="8"/>
  <c r="AU9" i="13" s="1"/>
  <c r="AU10" i="8"/>
  <c r="AT9" i="13" s="1"/>
  <c r="AT10" i="8"/>
  <c r="AS9" i="13" s="1"/>
  <c r="AS10" i="8"/>
  <c r="AR9" i="13" s="1"/>
  <c r="AR10" i="8"/>
  <c r="AQ9" i="13" s="1"/>
  <c r="AQ10" i="8"/>
  <c r="AP9" i="13" s="1"/>
  <c r="AP10" i="8"/>
  <c r="AO9" i="13" s="1"/>
  <c r="AO10" i="8"/>
  <c r="AN9" i="13" s="1"/>
  <c r="AN10" i="8"/>
  <c r="AM9" i="13" s="1"/>
  <c r="AM10" i="8"/>
  <c r="AL9" i="13" s="1"/>
  <c r="AL10" i="8"/>
  <c r="AK9" i="13" s="1"/>
  <c r="AK10" i="8"/>
  <c r="AJ9" i="13" s="1"/>
  <c r="AJ10" i="8"/>
  <c r="AI9" i="13" s="1"/>
  <c r="AI10" i="8"/>
  <c r="AH9" i="13" s="1"/>
  <c r="AH10" i="8"/>
  <c r="AG9" i="13" s="1"/>
  <c r="AG10" i="8"/>
  <c r="AF9" i="13" s="1"/>
  <c r="AF10" i="8"/>
  <c r="AE9" i="13" s="1"/>
  <c r="AE10" i="8"/>
  <c r="AD9" i="13" s="1"/>
  <c r="AD10" i="8"/>
  <c r="AC9" i="13" s="1"/>
  <c r="AC10" i="8"/>
  <c r="AB9" i="13" s="1"/>
  <c r="AB10" i="8"/>
  <c r="AA9" i="13" s="1"/>
  <c r="AA10" i="8"/>
  <c r="Z9" i="13" s="1"/>
  <c r="Z10" i="8"/>
  <c r="Y9" i="13" s="1"/>
  <c r="Y10" i="8"/>
  <c r="X9" i="13" s="1"/>
  <c r="X10" i="8"/>
  <c r="W9" i="13" s="1"/>
  <c r="W10" i="8"/>
  <c r="V9" i="13" s="1"/>
  <c r="V10" i="8"/>
  <c r="U9" i="13" s="1"/>
  <c r="U10" i="8"/>
  <c r="T9" i="13" s="1"/>
  <c r="T10" i="8"/>
  <c r="S9" i="13" s="1"/>
  <c r="S10" i="8"/>
  <c r="R9" i="13" s="1"/>
  <c r="R10" i="8"/>
  <c r="Q9" i="13" s="1"/>
  <c r="Q10" i="8"/>
  <c r="P9" i="13" s="1"/>
  <c r="P10" i="8"/>
  <c r="O9" i="13" s="1"/>
  <c r="O10" i="8"/>
  <c r="N9" i="13" s="1"/>
  <c r="N10" i="8"/>
  <c r="M9" i="13" s="1"/>
  <c r="M10" i="8"/>
  <c r="L9" i="13" s="1"/>
  <c r="L10" i="8"/>
  <c r="K9" i="13" s="1"/>
  <c r="K10" i="8"/>
  <c r="J9" i="13" s="1"/>
  <c r="J10" i="8"/>
  <c r="I9" i="13" s="1"/>
  <c r="I10" i="8"/>
  <c r="H9" i="13" s="1"/>
  <c r="H10" i="8"/>
  <c r="G9" i="13" s="1"/>
  <c r="G10" i="8"/>
  <c r="F9" i="13" s="1"/>
  <c r="F10" i="8"/>
  <c r="E9" i="13" s="1"/>
  <c r="E10" i="8"/>
  <c r="D9" i="13" s="1"/>
  <c r="D10" i="8"/>
  <c r="C9" i="13" s="1"/>
  <c r="C10" i="8"/>
  <c r="B9" i="13" s="1"/>
  <c r="CE9" i="8"/>
  <c r="CD8" i="13" s="1"/>
  <c r="CD9" i="8"/>
  <c r="CC8" i="13" s="1"/>
  <c r="CC9" i="8"/>
  <c r="CB8" i="13" s="1"/>
  <c r="CB9" i="8"/>
  <c r="CA8" i="13" s="1"/>
  <c r="CA9" i="8"/>
  <c r="BZ8" i="13" s="1"/>
  <c r="BZ9" i="8"/>
  <c r="BY8" i="13" s="1"/>
  <c r="BY9" i="8"/>
  <c r="BX8" i="13" s="1"/>
  <c r="BX9" i="8"/>
  <c r="BW8" i="13" s="1"/>
  <c r="BW9" i="8"/>
  <c r="BV8" i="13" s="1"/>
  <c r="BV9" i="8"/>
  <c r="BU8" i="13" s="1"/>
  <c r="BU9" i="8"/>
  <c r="BT8" i="13" s="1"/>
  <c r="BT9" i="8"/>
  <c r="BS8" i="13" s="1"/>
  <c r="BS9" i="8"/>
  <c r="BR8" i="13" s="1"/>
  <c r="BR9" i="8"/>
  <c r="BQ8" i="13" s="1"/>
  <c r="BQ9" i="8"/>
  <c r="BP8" i="13" s="1"/>
  <c r="BP9" i="8"/>
  <c r="BO8" i="13" s="1"/>
  <c r="BO9" i="8"/>
  <c r="BN8" i="13" s="1"/>
  <c r="BN9" i="8"/>
  <c r="BM8" i="13" s="1"/>
  <c r="BM9" i="8"/>
  <c r="BL8" i="13" s="1"/>
  <c r="BL9" i="8"/>
  <c r="BK8" i="13" s="1"/>
  <c r="BK9" i="8"/>
  <c r="BJ8" i="13" s="1"/>
  <c r="BJ9" i="8"/>
  <c r="BI8" i="13" s="1"/>
  <c r="BI9" i="8"/>
  <c r="BH8" i="13" s="1"/>
  <c r="BH9" i="8"/>
  <c r="BG8" i="13" s="1"/>
  <c r="BG9" i="8"/>
  <c r="BF8" i="13" s="1"/>
  <c r="BF9" i="8"/>
  <c r="BE8" i="13" s="1"/>
  <c r="BE9" i="8"/>
  <c r="BD8" i="13" s="1"/>
  <c r="BD9" i="8"/>
  <c r="BC8" i="13" s="1"/>
  <c r="BC9" i="8"/>
  <c r="BB8" i="13" s="1"/>
  <c r="BB9" i="8"/>
  <c r="BA8" i="13" s="1"/>
  <c r="BA9" i="8"/>
  <c r="AZ8" i="13" s="1"/>
  <c r="AZ9" i="8"/>
  <c r="AY8" i="13" s="1"/>
  <c r="AY9" i="8"/>
  <c r="AX8" i="13" s="1"/>
  <c r="AX9" i="8"/>
  <c r="AW8" i="13" s="1"/>
  <c r="AW9" i="8"/>
  <c r="AV8" i="13" s="1"/>
  <c r="AV9" i="8"/>
  <c r="AU8" i="13" s="1"/>
  <c r="AU9" i="8"/>
  <c r="AT8" i="13" s="1"/>
  <c r="AT9" i="8"/>
  <c r="AS8" i="13" s="1"/>
  <c r="AS9" i="8"/>
  <c r="AR8" i="13" s="1"/>
  <c r="AR9" i="8"/>
  <c r="AQ8" i="13" s="1"/>
  <c r="AQ9" i="8"/>
  <c r="AP8" i="13" s="1"/>
  <c r="AP9" i="8"/>
  <c r="AO8" i="13" s="1"/>
  <c r="AO9" i="8"/>
  <c r="AN8" i="13" s="1"/>
  <c r="AN9" i="8"/>
  <c r="AM8" i="13" s="1"/>
  <c r="AM9" i="8"/>
  <c r="AL8" i="13" s="1"/>
  <c r="AL9" i="8"/>
  <c r="AK8" i="13" s="1"/>
  <c r="AK9" i="8"/>
  <c r="AJ8" i="13" s="1"/>
  <c r="AJ9" i="8"/>
  <c r="AI8" i="13" s="1"/>
  <c r="AI9" i="8"/>
  <c r="AH8" i="13" s="1"/>
  <c r="AH9" i="8"/>
  <c r="AG8" i="13" s="1"/>
  <c r="AG9" i="8"/>
  <c r="AF8" i="13" s="1"/>
  <c r="AF9" i="8"/>
  <c r="AE8" i="13" s="1"/>
  <c r="AE9" i="8"/>
  <c r="AD8" i="13" s="1"/>
  <c r="AD9" i="8"/>
  <c r="AC8" i="13" s="1"/>
  <c r="AC9" i="8"/>
  <c r="AB8" i="13" s="1"/>
  <c r="AB9" i="8"/>
  <c r="AA8" i="13" s="1"/>
  <c r="AA9" i="8"/>
  <c r="Z8" i="13" s="1"/>
  <c r="Z9" i="8"/>
  <c r="Y8" i="13" s="1"/>
  <c r="Y9" i="8"/>
  <c r="X8" i="13" s="1"/>
  <c r="X9" i="8"/>
  <c r="W8" i="13" s="1"/>
  <c r="W9" i="8"/>
  <c r="V8" i="13" s="1"/>
  <c r="V9" i="8"/>
  <c r="U8" i="13" s="1"/>
  <c r="U9" i="8"/>
  <c r="T8" i="13" s="1"/>
  <c r="T9" i="8"/>
  <c r="S8" i="13" s="1"/>
  <c r="S9" i="8"/>
  <c r="R8" i="13" s="1"/>
  <c r="R9" i="8"/>
  <c r="Q8" i="13" s="1"/>
  <c r="Q9" i="8"/>
  <c r="P8" i="13" s="1"/>
  <c r="P9" i="8"/>
  <c r="O8" i="13" s="1"/>
  <c r="O9" i="8"/>
  <c r="N8" i="13" s="1"/>
  <c r="N9" i="8"/>
  <c r="M8" i="13" s="1"/>
  <c r="M9" i="8"/>
  <c r="L8" i="13" s="1"/>
  <c r="L9" i="8"/>
  <c r="K8" i="13" s="1"/>
  <c r="K9" i="8"/>
  <c r="J8" i="13" s="1"/>
  <c r="J9" i="8"/>
  <c r="I8" i="13" s="1"/>
  <c r="I9" i="8"/>
  <c r="H8" i="13" s="1"/>
  <c r="H9" i="8"/>
  <c r="G8" i="13" s="1"/>
  <c r="G9" i="8"/>
  <c r="F8" i="13" s="1"/>
  <c r="F9" i="8"/>
  <c r="E8" i="13" s="1"/>
  <c r="E9" i="8"/>
  <c r="D8" i="13" s="1"/>
  <c r="D9" i="8"/>
  <c r="C8" i="13" s="1"/>
  <c r="C9" i="8"/>
  <c r="B8" i="13" s="1"/>
  <c r="CE8" i="8"/>
  <c r="CD7" i="13" s="1"/>
  <c r="CD8" i="8"/>
  <c r="CC7" i="13" s="1"/>
  <c r="CC8" i="8"/>
  <c r="CB7" i="13" s="1"/>
  <c r="CB8" i="8"/>
  <c r="CA7" i="13" s="1"/>
  <c r="CA8" i="8"/>
  <c r="BZ7" i="13" s="1"/>
  <c r="BZ8" i="8"/>
  <c r="BY7" i="13" s="1"/>
  <c r="BY8" i="8"/>
  <c r="BX7" i="13" s="1"/>
  <c r="BX8" i="8"/>
  <c r="BW7" i="13" s="1"/>
  <c r="BW8" i="8"/>
  <c r="BV7" i="13" s="1"/>
  <c r="BV8" i="8"/>
  <c r="BU7" i="13" s="1"/>
  <c r="BU8" i="8"/>
  <c r="BT7" i="13" s="1"/>
  <c r="BT8" i="8"/>
  <c r="BS7" i="13" s="1"/>
  <c r="BS8" i="8"/>
  <c r="BR7" i="13" s="1"/>
  <c r="BR8" i="8"/>
  <c r="BQ7" i="13" s="1"/>
  <c r="BQ8" i="8"/>
  <c r="BP7" i="13" s="1"/>
  <c r="BP8" i="8"/>
  <c r="BO7" i="13" s="1"/>
  <c r="BO8" i="8"/>
  <c r="BN7" i="13" s="1"/>
  <c r="BN8" i="8"/>
  <c r="BM7" i="13" s="1"/>
  <c r="BM8" i="8"/>
  <c r="BL7" i="13" s="1"/>
  <c r="BL8" i="8"/>
  <c r="BK7" i="13" s="1"/>
  <c r="BK8" i="8"/>
  <c r="BJ7" i="13" s="1"/>
  <c r="BJ8" i="8"/>
  <c r="BI7" i="13" s="1"/>
  <c r="BI8" i="8"/>
  <c r="BH7" i="13" s="1"/>
  <c r="BH8" i="8"/>
  <c r="BG7" i="13" s="1"/>
  <c r="BG8" i="8"/>
  <c r="BF7" i="13" s="1"/>
  <c r="BF8" i="8"/>
  <c r="BE7" i="13" s="1"/>
  <c r="BE8" i="8"/>
  <c r="BD7" i="13" s="1"/>
  <c r="BD8" i="8"/>
  <c r="BC7" i="13" s="1"/>
  <c r="BC8" i="8"/>
  <c r="BB7" i="13" s="1"/>
  <c r="BB8" i="8"/>
  <c r="BA7" i="13" s="1"/>
  <c r="BA8" i="8"/>
  <c r="AZ7" i="13" s="1"/>
  <c r="AZ8" i="8"/>
  <c r="AY7" i="13" s="1"/>
  <c r="AY8" i="8"/>
  <c r="AX7" i="13" s="1"/>
  <c r="AX8" i="8"/>
  <c r="AW7" i="13" s="1"/>
  <c r="AW8" i="8"/>
  <c r="AV7" i="13" s="1"/>
  <c r="AV8" i="8"/>
  <c r="AU7" i="13" s="1"/>
  <c r="AU8" i="8"/>
  <c r="AT7" i="13" s="1"/>
  <c r="AT8" i="8"/>
  <c r="AS7" i="13" s="1"/>
  <c r="AS8" i="8"/>
  <c r="AR7" i="13" s="1"/>
  <c r="AR8" i="8"/>
  <c r="AQ7" i="13" s="1"/>
  <c r="AQ8" i="8"/>
  <c r="AP7" i="13" s="1"/>
  <c r="AP8" i="8"/>
  <c r="AO7" i="13" s="1"/>
  <c r="AO8" i="8"/>
  <c r="AN7" i="13" s="1"/>
  <c r="AN8" i="8"/>
  <c r="AM7" i="13" s="1"/>
  <c r="AM8" i="8"/>
  <c r="AL7" i="13" s="1"/>
  <c r="AL8" i="8"/>
  <c r="AK7" i="13" s="1"/>
  <c r="AK8" i="8"/>
  <c r="AJ7" i="13" s="1"/>
  <c r="AJ8" i="8"/>
  <c r="AI7" i="13" s="1"/>
  <c r="AI8" i="8"/>
  <c r="AH7" i="13" s="1"/>
  <c r="AH8" i="8"/>
  <c r="AG7" i="13" s="1"/>
  <c r="AG8" i="8"/>
  <c r="AF7" i="13" s="1"/>
  <c r="AF8" i="8"/>
  <c r="AE7" i="13" s="1"/>
  <c r="AE8" i="8"/>
  <c r="AD7" i="13" s="1"/>
  <c r="AD8" i="8"/>
  <c r="AC7" i="13" s="1"/>
  <c r="AC8" i="8"/>
  <c r="AB7" i="13" s="1"/>
  <c r="AB8" i="8"/>
  <c r="AA7" i="13" s="1"/>
  <c r="AA8" i="8"/>
  <c r="Z7" i="13" s="1"/>
  <c r="Z8" i="8"/>
  <c r="Y7" i="13" s="1"/>
  <c r="Y8" i="8"/>
  <c r="X7" i="13" s="1"/>
  <c r="X8" i="8"/>
  <c r="W7" i="13" s="1"/>
  <c r="W8" i="8"/>
  <c r="V7" i="13" s="1"/>
  <c r="V8" i="8"/>
  <c r="U7" i="13" s="1"/>
  <c r="U8" i="8"/>
  <c r="T7" i="13" s="1"/>
  <c r="T8" i="8"/>
  <c r="S7" i="13" s="1"/>
  <c r="S8" i="8"/>
  <c r="R7" i="13" s="1"/>
  <c r="R8" i="8"/>
  <c r="Q7" i="13" s="1"/>
  <c r="Q8" i="8"/>
  <c r="P7" i="13" s="1"/>
  <c r="P8" i="8"/>
  <c r="O7" i="13" s="1"/>
  <c r="O8" i="8"/>
  <c r="N7" i="13" s="1"/>
  <c r="N8" i="8"/>
  <c r="M7" i="13" s="1"/>
  <c r="M8" i="8"/>
  <c r="L7" i="13" s="1"/>
  <c r="L8" i="8"/>
  <c r="K7" i="13" s="1"/>
  <c r="K8" i="8"/>
  <c r="J7" i="13" s="1"/>
  <c r="J8" i="8"/>
  <c r="I7" i="13" s="1"/>
  <c r="I8" i="8"/>
  <c r="H7" i="13" s="1"/>
  <c r="H8" i="8"/>
  <c r="G7" i="13" s="1"/>
  <c r="G8" i="8"/>
  <c r="F7" i="13" s="1"/>
  <c r="F8" i="8"/>
  <c r="E7" i="13" s="1"/>
  <c r="E8" i="8"/>
  <c r="D7" i="13" s="1"/>
  <c r="D8" i="8"/>
  <c r="C7" i="13" s="1"/>
  <c r="C8" i="8"/>
  <c r="B7" i="13" s="1"/>
  <c r="CE7" i="8"/>
  <c r="CD6" i="13" s="1"/>
  <c r="CD7" i="8"/>
  <c r="CC6" i="13" s="1"/>
  <c r="CC7" i="8"/>
  <c r="CB6" i="13" s="1"/>
  <c r="CB7" i="8"/>
  <c r="CA6" i="13" s="1"/>
  <c r="CA7" i="8"/>
  <c r="BZ6" i="13" s="1"/>
  <c r="BZ7" i="8"/>
  <c r="BY6" i="13" s="1"/>
  <c r="BY7" i="8"/>
  <c r="BX6" i="13" s="1"/>
  <c r="BX7" i="8"/>
  <c r="BW6" i="13" s="1"/>
  <c r="BW7" i="8"/>
  <c r="BV6" i="13" s="1"/>
  <c r="BV7" i="8"/>
  <c r="BU6" i="13" s="1"/>
  <c r="BU7" i="8"/>
  <c r="BT6" i="13" s="1"/>
  <c r="BT7" i="8"/>
  <c r="BS6" i="13" s="1"/>
  <c r="BS7" i="8"/>
  <c r="BR6" i="13" s="1"/>
  <c r="BR7" i="8"/>
  <c r="BQ6" i="13" s="1"/>
  <c r="BQ7" i="8"/>
  <c r="BP6" i="13" s="1"/>
  <c r="BP7" i="8"/>
  <c r="BO6" i="13" s="1"/>
  <c r="BO7" i="8"/>
  <c r="BN6" i="13" s="1"/>
  <c r="BN7" i="8"/>
  <c r="BM6" i="13" s="1"/>
  <c r="BM7" i="8"/>
  <c r="BL6" i="13" s="1"/>
  <c r="BL7" i="8"/>
  <c r="BK6" i="13" s="1"/>
  <c r="BK7" i="8"/>
  <c r="BJ6" i="13" s="1"/>
  <c r="BJ7" i="8"/>
  <c r="BI6" i="13" s="1"/>
  <c r="BI7" i="8"/>
  <c r="BH6" i="13" s="1"/>
  <c r="BH7" i="8"/>
  <c r="BG6" i="13" s="1"/>
  <c r="BG7" i="8"/>
  <c r="BF6" i="13" s="1"/>
  <c r="BF7" i="8"/>
  <c r="BE6" i="13" s="1"/>
  <c r="BE7" i="8"/>
  <c r="BD6" i="13" s="1"/>
  <c r="BD7" i="8"/>
  <c r="BC6" i="13" s="1"/>
  <c r="BC7" i="8"/>
  <c r="BB6" i="13" s="1"/>
  <c r="BB7" i="8"/>
  <c r="BA6" i="13" s="1"/>
  <c r="BA7" i="8"/>
  <c r="AZ6" i="13" s="1"/>
  <c r="AZ7" i="8"/>
  <c r="AY6" i="13" s="1"/>
  <c r="AY7" i="8"/>
  <c r="AX6" i="13" s="1"/>
  <c r="AX7" i="8"/>
  <c r="AW6" i="13" s="1"/>
  <c r="AW7" i="8"/>
  <c r="AV6" i="13" s="1"/>
  <c r="AV7" i="8"/>
  <c r="AU6" i="13" s="1"/>
  <c r="AU7" i="8"/>
  <c r="AT6" i="13" s="1"/>
  <c r="AT7" i="8"/>
  <c r="AS6" i="13" s="1"/>
  <c r="AS7" i="8"/>
  <c r="AR6" i="13" s="1"/>
  <c r="AR7" i="8"/>
  <c r="AQ6" i="13" s="1"/>
  <c r="AQ7" i="8"/>
  <c r="AP6" i="13" s="1"/>
  <c r="AP7" i="8"/>
  <c r="AO6" i="13" s="1"/>
  <c r="AO7" i="8"/>
  <c r="AN6" i="13" s="1"/>
  <c r="AN7" i="8"/>
  <c r="AM6" i="13" s="1"/>
  <c r="AM7" i="8"/>
  <c r="AL6" i="13" s="1"/>
  <c r="AL7" i="8"/>
  <c r="AK6" i="13" s="1"/>
  <c r="AK7" i="8"/>
  <c r="AJ6" i="13" s="1"/>
  <c r="AJ7" i="8"/>
  <c r="AI6" i="13" s="1"/>
  <c r="AI7" i="8"/>
  <c r="AH6" i="13" s="1"/>
  <c r="AH7" i="8"/>
  <c r="AG6" i="13" s="1"/>
  <c r="AG7" i="8"/>
  <c r="AF6" i="13" s="1"/>
  <c r="AF7" i="8"/>
  <c r="AE6" i="13" s="1"/>
  <c r="AE7" i="8"/>
  <c r="AD6" i="13" s="1"/>
  <c r="AD7" i="8"/>
  <c r="AC6" i="13" s="1"/>
  <c r="AC7" i="8"/>
  <c r="AB6" i="13" s="1"/>
  <c r="AB7" i="8"/>
  <c r="AA6" i="13" s="1"/>
  <c r="AA7" i="8"/>
  <c r="Z6" i="13" s="1"/>
  <c r="Z7" i="8"/>
  <c r="Y6" i="13" s="1"/>
  <c r="Y7" i="8"/>
  <c r="X6" i="13" s="1"/>
  <c r="X7" i="8"/>
  <c r="W6" i="13" s="1"/>
  <c r="W7" i="8"/>
  <c r="V6" i="13" s="1"/>
  <c r="V7" i="8"/>
  <c r="U6" i="13" s="1"/>
  <c r="U7" i="8"/>
  <c r="T6" i="13" s="1"/>
  <c r="T7" i="8"/>
  <c r="S6" i="13" s="1"/>
  <c r="S7" i="8"/>
  <c r="R6" i="13" s="1"/>
  <c r="R7" i="8"/>
  <c r="Q6" i="13" s="1"/>
  <c r="Q7" i="8"/>
  <c r="P6" i="13" s="1"/>
  <c r="P7" i="8"/>
  <c r="O6" i="13" s="1"/>
  <c r="O7" i="8"/>
  <c r="N6" i="13" s="1"/>
  <c r="N7" i="8"/>
  <c r="M6" i="13" s="1"/>
  <c r="M7" i="8"/>
  <c r="L6" i="13" s="1"/>
  <c r="L7" i="8"/>
  <c r="K6" i="13" s="1"/>
  <c r="K7" i="8"/>
  <c r="J6" i="13" s="1"/>
  <c r="J7" i="8"/>
  <c r="I6" i="13" s="1"/>
  <c r="I7" i="8"/>
  <c r="H6" i="13" s="1"/>
  <c r="H7" i="8"/>
  <c r="G6" i="13" s="1"/>
  <c r="G7" i="8"/>
  <c r="F6" i="13" s="1"/>
  <c r="F7" i="8"/>
  <c r="E6" i="13" s="1"/>
  <c r="E7" i="8"/>
  <c r="D6" i="13" s="1"/>
  <c r="D7" i="8"/>
  <c r="C6" i="13" s="1"/>
  <c r="C7" i="8"/>
  <c r="B6" i="13" s="1"/>
  <c r="CD5" i="13"/>
  <c r="CD6" i="8"/>
  <c r="CC5" i="13" s="1"/>
  <c r="CC6" i="8"/>
  <c r="CB5" i="13" s="1"/>
  <c r="CB6" i="8"/>
  <c r="CA5" i="13" s="1"/>
  <c r="CA6" i="8"/>
  <c r="BZ5" i="13" s="1"/>
  <c r="BZ6" i="8"/>
  <c r="BY5" i="13" s="1"/>
  <c r="BY6" i="8"/>
  <c r="BX5" i="13" s="1"/>
  <c r="BX6" i="8"/>
  <c r="BW5" i="13" s="1"/>
  <c r="BW6" i="8"/>
  <c r="BV5" i="13" s="1"/>
  <c r="BV6" i="8"/>
  <c r="BU5" i="13" s="1"/>
  <c r="BU6" i="8"/>
  <c r="BT5" i="13" s="1"/>
  <c r="BT6" i="8"/>
  <c r="BS5" i="13" s="1"/>
  <c r="BS6" i="8"/>
  <c r="BR5" i="13" s="1"/>
  <c r="BR6" i="8"/>
  <c r="BQ5" i="13" s="1"/>
  <c r="BQ6" i="8"/>
  <c r="BP5" i="13" s="1"/>
  <c r="BP6" i="8"/>
  <c r="BO5" i="13" s="1"/>
  <c r="BO6" i="8"/>
  <c r="BN5" i="13" s="1"/>
  <c r="BN6" i="8"/>
  <c r="BM5" i="13" s="1"/>
  <c r="BM6" i="8"/>
  <c r="BL5" i="13" s="1"/>
  <c r="BL6" i="8"/>
  <c r="BK5" i="13" s="1"/>
  <c r="BK6" i="8"/>
  <c r="BJ5" i="13" s="1"/>
  <c r="BJ6" i="8"/>
  <c r="BI5" i="13" s="1"/>
  <c r="BI6" i="8"/>
  <c r="BH5" i="13" s="1"/>
  <c r="BH6" i="8"/>
  <c r="BG5" i="13" s="1"/>
  <c r="BG6" i="8"/>
  <c r="BF5" i="13" s="1"/>
  <c r="BF6" i="8"/>
  <c r="BE5" i="13" s="1"/>
  <c r="BE6" i="8"/>
  <c r="BD5" i="13" s="1"/>
  <c r="BD6" i="8"/>
  <c r="BC5" i="13" s="1"/>
  <c r="BC6" i="8"/>
  <c r="BB5" i="13" s="1"/>
  <c r="BB6" i="8"/>
  <c r="BA5" i="13" s="1"/>
  <c r="BA6" i="8"/>
  <c r="AZ5" i="13" s="1"/>
  <c r="AZ6" i="8"/>
  <c r="AY5" i="13" s="1"/>
  <c r="AY6" i="8"/>
  <c r="AX5" i="13" s="1"/>
  <c r="AX6" i="8"/>
  <c r="AW5" i="13" s="1"/>
  <c r="AW6" i="8"/>
  <c r="AV5" i="13" s="1"/>
  <c r="AV6" i="8"/>
  <c r="AU5" i="13" s="1"/>
  <c r="AU6" i="8"/>
  <c r="AT5" i="13" s="1"/>
  <c r="AT6" i="8"/>
  <c r="AS5" i="13" s="1"/>
  <c r="AS6" i="8"/>
  <c r="AR5" i="13" s="1"/>
  <c r="AR6" i="8"/>
  <c r="AQ5" i="13" s="1"/>
  <c r="AQ6" i="8"/>
  <c r="AP5" i="13" s="1"/>
  <c r="AP6" i="8"/>
  <c r="AO5" i="13" s="1"/>
  <c r="AO6" i="8"/>
  <c r="AN5" i="13" s="1"/>
  <c r="AM5" i="13"/>
  <c r="AM6" i="8"/>
  <c r="AL5" i="13" s="1"/>
  <c r="AL6" i="8"/>
  <c r="AK5" i="13" s="1"/>
  <c r="AK6" i="8"/>
  <c r="AJ5" i="13" s="1"/>
  <c r="AJ6" i="8"/>
  <c r="AI5" i="13" s="1"/>
  <c r="AI6" i="8"/>
  <c r="AH5" i="13" s="1"/>
  <c r="AH6" i="8"/>
  <c r="AG5" i="13" s="1"/>
  <c r="AG6" i="8"/>
  <c r="AF5" i="13" s="1"/>
  <c r="AF6" i="8"/>
  <c r="AE5" i="13" s="1"/>
  <c r="AE6" i="8"/>
  <c r="AD5" i="13" s="1"/>
  <c r="AD6" i="8"/>
  <c r="AC5" i="13" s="1"/>
  <c r="AC6" i="8"/>
  <c r="AB5" i="13" s="1"/>
  <c r="AB6" i="8"/>
  <c r="AA5" i="13" s="1"/>
  <c r="AA6" i="8"/>
  <c r="Z5" i="13" s="1"/>
  <c r="Z6" i="8"/>
  <c r="Y5" i="13" s="1"/>
  <c r="Y6" i="8"/>
  <c r="X5" i="13" s="1"/>
  <c r="X6" i="8"/>
  <c r="W5" i="13" s="1"/>
  <c r="W6" i="8"/>
  <c r="V5" i="13" s="1"/>
  <c r="V6" i="8"/>
  <c r="U5" i="13" s="1"/>
  <c r="U6" i="8"/>
  <c r="T5" i="13" s="1"/>
  <c r="T6" i="8"/>
  <c r="S5" i="13" s="1"/>
  <c r="S6" i="8"/>
  <c r="R5" i="13" s="1"/>
  <c r="R6" i="8"/>
  <c r="Q5" i="13" s="1"/>
  <c r="Q6" i="8"/>
  <c r="P5" i="13" s="1"/>
  <c r="P6" i="8"/>
  <c r="O5" i="13" s="1"/>
  <c r="O6" i="8"/>
  <c r="N5" i="13" s="1"/>
  <c r="N6" i="8"/>
  <c r="M5" i="13" s="1"/>
  <c r="M6" i="8"/>
  <c r="L5" i="13" s="1"/>
  <c r="L6" i="8"/>
  <c r="K5" i="13" s="1"/>
  <c r="K6" i="8"/>
  <c r="J5" i="13" s="1"/>
  <c r="J6" i="8"/>
  <c r="I5" i="13" s="1"/>
  <c r="I6" i="8"/>
  <c r="H5" i="13" s="1"/>
  <c r="H6" i="8"/>
  <c r="G5" i="13" s="1"/>
  <c r="G6" i="8"/>
  <c r="F5" i="13" s="1"/>
  <c r="F6" i="8"/>
  <c r="E5" i="13" s="1"/>
  <c r="E6" i="8"/>
  <c r="D5" i="13" s="1"/>
  <c r="D6" i="8"/>
  <c r="C5" i="13" s="1"/>
  <c r="C6" i="8"/>
  <c r="B5" i="13" s="1"/>
  <c r="CE5" i="8"/>
  <c r="CD4" i="13" s="1"/>
  <c r="CD5" i="8"/>
  <c r="CC4" i="13" s="1"/>
  <c r="CC5" i="8"/>
  <c r="CB4" i="13" s="1"/>
  <c r="CB5" i="8"/>
  <c r="CA4" i="13" s="1"/>
  <c r="CA5" i="8"/>
  <c r="BZ4" i="13" s="1"/>
  <c r="BZ5" i="8"/>
  <c r="BY4" i="13" s="1"/>
  <c r="BY5" i="8"/>
  <c r="BX4" i="13" s="1"/>
  <c r="BX5" i="8"/>
  <c r="BW4" i="13" s="1"/>
  <c r="BW5" i="8"/>
  <c r="BV4" i="13" s="1"/>
  <c r="BV5" i="8"/>
  <c r="BU4" i="13" s="1"/>
  <c r="BU5" i="8"/>
  <c r="BT4" i="13" s="1"/>
  <c r="BT5" i="8"/>
  <c r="BS4" i="13" s="1"/>
  <c r="BS5" i="8"/>
  <c r="BR4" i="13" s="1"/>
  <c r="BR5" i="8"/>
  <c r="BQ4" i="13" s="1"/>
  <c r="BQ5" i="8"/>
  <c r="BP4" i="13" s="1"/>
  <c r="BP5" i="8"/>
  <c r="BO4" i="13" s="1"/>
  <c r="BO5" i="8"/>
  <c r="BN4" i="13" s="1"/>
  <c r="BN5" i="8"/>
  <c r="BM4" i="13" s="1"/>
  <c r="BM5" i="8"/>
  <c r="BL4" i="13" s="1"/>
  <c r="BL5" i="8"/>
  <c r="BK4" i="13" s="1"/>
  <c r="BK5" i="8"/>
  <c r="BJ4" i="13" s="1"/>
  <c r="BJ5" i="8"/>
  <c r="BI4" i="13" s="1"/>
  <c r="BI5" i="8"/>
  <c r="BH4" i="13" s="1"/>
  <c r="BH5" i="8"/>
  <c r="BG4" i="13" s="1"/>
  <c r="BG5" i="8"/>
  <c r="BF4" i="13" s="1"/>
  <c r="BF5" i="8"/>
  <c r="BE4" i="13" s="1"/>
  <c r="BE5" i="8"/>
  <c r="BD4" i="13" s="1"/>
  <c r="BD5" i="8"/>
  <c r="BC4" i="13" s="1"/>
  <c r="BC5" i="8"/>
  <c r="BB4" i="13" s="1"/>
  <c r="BB5" i="8"/>
  <c r="BA4" i="13" s="1"/>
  <c r="BA5" i="8"/>
  <c r="AZ4" i="13" s="1"/>
  <c r="AZ5" i="8"/>
  <c r="AY4" i="13" s="1"/>
  <c r="AY5" i="8"/>
  <c r="AX4" i="13" s="1"/>
  <c r="AX5" i="8"/>
  <c r="AW4" i="13" s="1"/>
  <c r="AW5" i="8"/>
  <c r="AV4" i="13" s="1"/>
  <c r="AV5" i="8"/>
  <c r="AU4" i="13" s="1"/>
  <c r="AU5" i="8"/>
  <c r="AT4" i="13" s="1"/>
  <c r="AT5" i="8"/>
  <c r="AS4" i="13" s="1"/>
  <c r="AS5" i="8"/>
  <c r="AR4" i="13" s="1"/>
  <c r="AR5" i="8"/>
  <c r="AQ4" i="13" s="1"/>
  <c r="AQ5" i="8"/>
  <c r="AP4" i="13" s="1"/>
  <c r="AP5" i="8"/>
  <c r="AO4" i="13" s="1"/>
  <c r="AO5" i="8"/>
  <c r="AN4" i="13" s="1"/>
  <c r="AN5" i="8"/>
  <c r="AM4" i="13" s="1"/>
  <c r="AM5" i="8"/>
  <c r="AL4" i="13" s="1"/>
  <c r="AL5" i="8"/>
  <c r="AK4" i="13" s="1"/>
  <c r="AK5" i="8"/>
  <c r="AJ4" i="13" s="1"/>
  <c r="AJ5" i="8"/>
  <c r="AI4" i="13" s="1"/>
  <c r="AI5" i="8"/>
  <c r="AH4" i="13" s="1"/>
  <c r="AH5" i="8"/>
  <c r="AG4" i="13" s="1"/>
  <c r="AG5" i="8"/>
  <c r="AF4" i="13" s="1"/>
  <c r="AF5" i="8"/>
  <c r="AE4" i="13" s="1"/>
  <c r="AE5" i="8"/>
  <c r="AD4" i="13" s="1"/>
  <c r="AD5" i="8"/>
  <c r="AC4" i="13" s="1"/>
  <c r="AC5" i="8"/>
  <c r="AB4" i="13" s="1"/>
  <c r="AB5" i="8"/>
  <c r="AA4" i="13" s="1"/>
  <c r="AA5" i="8"/>
  <c r="Z4" i="13" s="1"/>
  <c r="Z5" i="8"/>
  <c r="Y4" i="13" s="1"/>
  <c r="Y5" i="8"/>
  <c r="X4" i="13" s="1"/>
  <c r="X5" i="8"/>
  <c r="W4" i="13" s="1"/>
  <c r="W5" i="8"/>
  <c r="V4" i="13" s="1"/>
  <c r="V5" i="8"/>
  <c r="U4" i="13" s="1"/>
  <c r="U5" i="8"/>
  <c r="T4" i="13" s="1"/>
  <c r="T5" i="8"/>
  <c r="S4" i="13" s="1"/>
  <c r="S5" i="8"/>
  <c r="R4" i="13" s="1"/>
  <c r="R5" i="8"/>
  <c r="Q4" i="13" s="1"/>
  <c r="Q5" i="8"/>
  <c r="P4" i="13" s="1"/>
  <c r="P5" i="8"/>
  <c r="O4" i="13" s="1"/>
  <c r="O5" i="8"/>
  <c r="N4" i="13" s="1"/>
  <c r="N5" i="8"/>
  <c r="M4" i="13" s="1"/>
  <c r="M5" i="8"/>
  <c r="L4" i="13" s="1"/>
  <c r="L5" i="8"/>
  <c r="K4" i="13" s="1"/>
  <c r="K5" i="8"/>
  <c r="J4" i="13" s="1"/>
  <c r="J5" i="8"/>
  <c r="I4" i="13" s="1"/>
  <c r="I5" i="8"/>
  <c r="H4" i="13" s="1"/>
  <c r="H5" i="8"/>
  <c r="G4" i="13" s="1"/>
  <c r="G5" i="8"/>
  <c r="F4" i="13" s="1"/>
  <c r="F5" i="8"/>
  <c r="E4" i="13" s="1"/>
  <c r="E5" i="8"/>
  <c r="D4" i="13" s="1"/>
  <c r="D5" i="8"/>
  <c r="C4" i="13" s="1"/>
  <c r="C5" i="8"/>
  <c r="B4" i="13" s="1"/>
  <c r="CE4" i="8"/>
  <c r="CD3" i="13" s="1"/>
  <c r="CD4" i="8"/>
  <c r="CC3" i="13" s="1"/>
  <c r="CC4" i="8"/>
  <c r="CB3" i="13" s="1"/>
  <c r="CB4" i="8"/>
  <c r="CA3" i="13" s="1"/>
  <c r="CA4" i="8"/>
  <c r="BZ3" i="13" s="1"/>
  <c r="BZ4" i="8"/>
  <c r="BY3" i="13" s="1"/>
  <c r="BY4" i="8"/>
  <c r="BX3" i="13" s="1"/>
  <c r="BX4" i="8"/>
  <c r="BW3" i="13" s="1"/>
  <c r="BW4" i="8"/>
  <c r="BV3" i="13" s="1"/>
  <c r="BV4" i="8"/>
  <c r="BU3" i="13" s="1"/>
  <c r="BU4" i="8"/>
  <c r="BT3" i="13" s="1"/>
  <c r="BT4" i="8"/>
  <c r="BS3" i="13" s="1"/>
  <c r="BS4" i="8"/>
  <c r="BR3" i="13" s="1"/>
  <c r="BR4" i="8"/>
  <c r="BQ3" i="13" s="1"/>
  <c r="BQ4" i="8"/>
  <c r="BP3" i="13" s="1"/>
  <c r="BP4" i="8"/>
  <c r="BO3" i="13" s="1"/>
  <c r="BO4" i="8"/>
  <c r="BN3" i="13" s="1"/>
  <c r="BN4" i="8"/>
  <c r="BM3" i="13" s="1"/>
  <c r="BM4" i="8"/>
  <c r="BL3" i="13" s="1"/>
  <c r="BL4" i="8"/>
  <c r="BK3" i="13" s="1"/>
  <c r="BK4" i="8"/>
  <c r="BJ3" i="13" s="1"/>
  <c r="BJ4" i="8"/>
  <c r="BI3" i="13" s="1"/>
  <c r="BI4" i="8"/>
  <c r="BH3" i="13" s="1"/>
  <c r="BH4" i="8"/>
  <c r="BG3" i="13" s="1"/>
  <c r="BG4" i="8"/>
  <c r="BF3" i="13" s="1"/>
  <c r="BF4" i="8"/>
  <c r="BE3" i="13" s="1"/>
  <c r="BE4" i="8"/>
  <c r="BD3" i="13" s="1"/>
  <c r="BD4" i="8"/>
  <c r="BC3" i="13" s="1"/>
  <c r="BC4" i="8"/>
  <c r="BB3" i="13" s="1"/>
  <c r="BB4" i="8"/>
  <c r="BA3" i="13" s="1"/>
  <c r="BA4" i="8"/>
  <c r="AZ3" i="13" s="1"/>
  <c r="AZ4" i="8"/>
  <c r="AY3" i="13" s="1"/>
  <c r="AY4" i="8"/>
  <c r="AX3" i="13" s="1"/>
  <c r="AX4" i="8"/>
  <c r="AW3" i="13" s="1"/>
  <c r="AW4" i="8"/>
  <c r="AV3" i="13" s="1"/>
  <c r="AV4" i="8"/>
  <c r="AU3" i="13" s="1"/>
  <c r="AU4" i="8"/>
  <c r="AT3" i="13" s="1"/>
  <c r="AT4" i="8"/>
  <c r="AS3" i="13" s="1"/>
  <c r="AS4" i="8"/>
  <c r="AR3" i="13" s="1"/>
  <c r="AR4" i="8"/>
  <c r="AQ3" i="13" s="1"/>
  <c r="AQ4" i="8"/>
  <c r="AP3" i="13" s="1"/>
  <c r="AP4" i="8"/>
  <c r="AO3" i="13" s="1"/>
  <c r="AO4" i="8"/>
  <c r="AN3" i="13" s="1"/>
  <c r="AN4" i="8"/>
  <c r="AM3" i="13" s="1"/>
  <c r="AM4" i="8"/>
  <c r="AL3" i="13" s="1"/>
  <c r="AL4" i="8"/>
  <c r="AK3" i="13" s="1"/>
  <c r="AK4" i="8"/>
  <c r="AJ3" i="13" s="1"/>
  <c r="AJ4" i="8"/>
  <c r="AI3" i="13" s="1"/>
  <c r="AI4" i="8"/>
  <c r="AH3" i="13" s="1"/>
  <c r="AH4" i="8"/>
  <c r="AG3" i="13" s="1"/>
  <c r="AG4" i="8"/>
  <c r="AF3" i="13" s="1"/>
  <c r="AF4" i="8"/>
  <c r="AE3" i="13" s="1"/>
  <c r="AE4" i="8"/>
  <c r="AD3" i="13" s="1"/>
  <c r="AD4" i="8"/>
  <c r="AC3" i="13" s="1"/>
  <c r="AC4" i="8"/>
  <c r="AB3" i="13" s="1"/>
  <c r="AB4" i="8"/>
  <c r="AA3" i="13" s="1"/>
  <c r="AA4" i="8"/>
  <c r="Z3" i="13" s="1"/>
  <c r="Z4" i="8"/>
  <c r="Y3" i="13" s="1"/>
  <c r="Y4" i="8"/>
  <c r="X3" i="13" s="1"/>
  <c r="X4" i="8"/>
  <c r="W3" i="13" s="1"/>
  <c r="W4" i="8"/>
  <c r="V3" i="13" s="1"/>
  <c r="V4" i="8"/>
  <c r="U3" i="13" s="1"/>
  <c r="U4" i="8"/>
  <c r="T3" i="13" s="1"/>
  <c r="T4" i="8"/>
  <c r="S3" i="13" s="1"/>
  <c r="S4" i="8"/>
  <c r="R3" i="13" s="1"/>
  <c r="R4" i="8"/>
  <c r="Q3" i="13" s="1"/>
  <c r="Q4" i="8"/>
  <c r="P3" i="13" s="1"/>
  <c r="P4" i="8"/>
  <c r="O3" i="13" s="1"/>
  <c r="O4" i="8"/>
  <c r="N3" i="13" s="1"/>
  <c r="N4" i="8"/>
  <c r="M3" i="13" s="1"/>
  <c r="M4" i="8"/>
  <c r="L3" i="13" s="1"/>
  <c r="L4" i="8"/>
  <c r="K3" i="13" s="1"/>
  <c r="K4" i="8"/>
  <c r="J3" i="13" s="1"/>
  <c r="J4" i="8"/>
  <c r="I3" i="13" s="1"/>
  <c r="I4" i="8"/>
  <c r="H3" i="13" s="1"/>
  <c r="H4" i="8"/>
  <c r="G3" i="13" s="1"/>
  <c r="G4" i="8"/>
  <c r="F3" i="13" s="1"/>
  <c r="F4" i="8"/>
  <c r="E3" i="13" s="1"/>
  <c r="E4" i="8"/>
  <c r="D3" i="13" s="1"/>
  <c r="D4" i="8"/>
  <c r="C3" i="13" s="1"/>
  <c r="C4" i="8"/>
  <c r="B3" i="13" s="1"/>
  <c r="CE3" i="8"/>
  <c r="CD2" i="13" s="1"/>
  <c r="CD3" i="8"/>
  <c r="CC2" i="13" s="1"/>
  <c r="CC3" i="8"/>
  <c r="CB2" i="13" s="1"/>
  <c r="CB3" i="8"/>
  <c r="CA2" i="13" s="1"/>
  <c r="CA3" i="8"/>
  <c r="BZ2" i="13" s="1"/>
  <c r="BZ3" i="8"/>
  <c r="BY2" i="13" s="1"/>
  <c r="BY3" i="8"/>
  <c r="BX2" i="13" s="1"/>
  <c r="BX3" i="8"/>
  <c r="BW2" i="13" s="1"/>
  <c r="BW3" i="8"/>
  <c r="BV2" i="13" s="1"/>
  <c r="BV3" i="8"/>
  <c r="BU2" i="13" s="1"/>
  <c r="BU3" i="8"/>
  <c r="BT2" i="13" s="1"/>
  <c r="BT3" i="8"/>
  <c r="BS2" i="13" s="1"/>
  <c r="BS3" i="8"/>
  <c r="BR2" i="13" s="1"/>
  <c r="BR3" i="8"/>
  <c r="BQ2" i="13" s="1"/>
  <c r="BQ3" i="8"/>
  <c r="BP2" i="13" s="1"/>
  <c r="BP3" i="8"/>
  <c r="BO2" i="13" s="1"/>
  <c r="BO3" i="8"/>
  <c r="BN2" i="13" s="1"/>
  <c r="BN3" i="8"/>
  <c r="BM2" i="13" s="1"/>
  <c r="BM3" i="8"/>
  <c r="BL2" i="13" s="1"/>
  <c r="BL3" i="8"/>
  <c r="BK2" i="13" s="1"/>
  <c r="BK3" i="8"/>
  <c r="BJ2" i="13" s="1"/>
  <c r="BJ3" i="8"/>
  <c r="BI2" i="13" s="1"/>
  <c r="BI3" i="8"/>
  <c r="BH2" i="13" s="1"/>
  <c r="BH3" i="8"/>
  <c r="BG2" i="13" s="1"/>
  <c r="BG3" i="8"/>
  <c r="BF2" i="13" s="1"/>
  <c r="BF3" i="8"/>
  <c r="BE2" i="13" s="1"/>
  <c r="BE3" i="8"/>
  <c r="BD2" i="13" s="1"/>
  <c r="BD3" i="8"/>
  <c r="BC2" i="13" s="1"/>
  <c r="BC3" i="8"/>
  <c r="BB2" i="13" s="1"/>
  <c r="BB3" i="8"/>
  <c r="BA2" i="13" s="1"/>
  <c r="BA3" i="8"/>
  <c r="AZ2" i="13" s="1"/>
  <c r="AZ3" i="8"/>
  <c r="AY2" i="13" s="1"/>
  <c r="AY3" i="8"/>
  <c r="AX2" i="13" s="1"/>
  <c r="AX3" i="8"/>
  <c r="AW2" i="13" s="1"/>
  <c r="AW3" i="8"/>
  <c r="AV2" i="13" s="1"/>
  <c r="AV3" i="8"/>
  <c r="AU2" i="13" s="1"/>
  <c r="AU3" i="8"/>
  <c r="AT2" i="13" s="1"/>
  <c r="AT3" i="8"/>
  <c r="AS2" i="13" s="1"/>
  <c r="AS3" i="8"/>
  <c r="AR2" i="13" s="1"/>
  <c r="AR3" i="8"/>
  <c r="AQ2" i="13" s="1"/>
  <c r="AQ3" i="8"/>
  <c r="AP2" i="13" s="1"/>
  <c r="AP3" i="8"/>
  <c r="AO2" i="13" s="1"/>
  <c r="AO3" i="8"/>
  <c r="AN2" i="13" s="1"/>
  <c r="AN3" i="8"/>
  <c r="AM2" i="13" s="1"/>
  <c r="AM3" i="8"/>
  <c r="AL2" i="13" s="1"/>
  <c r="AL3" i="8"/>
  <c r="AK2" i="13" s="1"/>
  <c r="AK3" i="8"/>
  <c r="AJ2" i="13" s="1"/>
  <c r="AJ3" i="8"/>
  <c r="AI2" i="13" s="1"/>
  <c r="AI3" i="8"/>
  <c r="AH2" i="13" s="1"/>
  <c r="AH3" i="8"/>
  <c r="AG2" i="13" s="1"/>
  <c r="AG3" i="8"/>
  <c r="AF2" i="13" s="1"/>
  <c r="AF3" i="8"/>
  <c r="AE2" i="13" s="1"/>
  <c r="AE3" i="8"/>
  <c r="AD2" i="13" s="1"/>
  <c r="AD3" i="8"/>
  <c r="AC2" i="13" s="1"/>
  <c r="AC3" i="8"/>
  <c r="AB2" i="13" s="1"/>
  <c r="AB3" i="8"/>
  <c r="AA2" i="13" s="1"/>
  <c r="AA3" i="8"/>
  <c r="Z2" i="13" s="1"/>
  <c r="Z3" i="8"/>
  <c r="Y2" i="13" s="1"/>
  <c r="Y3" i="8"/>
  <c r="X2" i="13" s="1"/>
  <c r="X3" i="8"/>
  <c r="W2" i="13" s="1"/>
  <c r="W3" i="8"/>
  <c r="V2" i="13" s="1"/>
  <c r="V3" i="8"/>
  <c r="U2" i="13" s="1"/>
  <c r="U3" i="8"/>
  <c r="T2" i="13" s="1"/>
  <c r="T3" i="8"/>
  <c r="S2" i="13" s="1"/>
  <c r="S3" i="8"/>
  <c r="R2" i="13" s="1"/>
  <c r="R3" i="8"/>
  <c r="Q2" i="13" s="1"/>
  <c r="Q3" i="8"/>
  <c r="P2" i="13" s="1"/>
  <c r="P3" i="8"/>
  <c r="O2" i="13" s="1"/>
  <c r="O3" i="8"/>
  <c r="N2" i="13" s="1"/>
  <c r="N3" i="8"/>
  <c r="M2" i="13" s="1"/>
  <c r="M3" i="8"/>
  <c r="L2" i="13" s="1"/>
  <c r="L3" i="8"/>
  <c r="K2" i="13" s="1"/>
  <c r="K3" i="8"/>
  <c r="J2" i="13" s="1"/>
  <c r="J3" i="8"/>
  <c r="I2" i="13" s="1"/>
  <c r="I3" i="8"/>
  <c r="H2" i="13" s="1"/>
  <c r="H3" i="8"/>
  <c r="G2" i="13" s="1"/>
  <c r="G3" i="8"/>
  <c r="F2" i="13" s="1"/>
  <c r="F3" i="8"/>
  <c r="E2" i="13" s="1"/>
  <c r="E3" i="8"/>
  <c r="D2" i="13" s="1"/>
  <c r="D3" i="8"/>
  <c r="C2" i="13" s="1"/>
  <c r="C3" i="8"/>
  <c r="B2" i="13" s="1"/>
  <c r="B110" i="16"/>
  <c r="B109" i="16"/>
  <c r="B94" i="16"/>
  <c r="B104" i="16"/>
  <c r="B91" i="16"/>
  <c r="CA85" i="16"/>
  <c r="B93" i="16"/>
  <c r="B90" i="16"/>
  <c r="CG6" i="16"/>
  <c r="CB85" i="16"/>
  <c r="BH85" i="16"/>
  <c r="BE85" i="16"/>
  <c r="CG78" i="16"/>
  <c r="AY85" i="16"/>
  <c r="AZ85" i="16"/>
  <c r="AX85" i="16"/>
  <c r="BC85" i="16"/>
  <c r="BB85" i="16"/>
  <c r="AW85" i="16"/>
  <c r="AV85" i="16"/>
  <c r="AS85" i="16"/>
  <c r="AQ85" i="16"/>
  <c r="CG23" i="16"/>
  <c r="CG22" i="16"/>
  <c r="CG20" i="16"/>
  <c r="CG12" i="16"/>
  <c r="CG4" i="16"/>
  <c r="CG3" i="16"/>
  <c r="D85" i="16"/>
  <c r="B96" i="16"/>
  <c r="CE85" i="16"/>
  <c r="B101" i="16" s="1"/>
  <c r="CD85" i="16"/>
  <c r="CC85" i="16"/>
  <c r="BZ85" i="16"/>
  <c r="BR85" i="16"/>
  <c r="BQ85" i="16"/>
  <c r="BP85" i="16"/>
  <c r="BO85" i="16"/>
  <c r="BN85" i="16"/>
  <c r="BM85" i="16"/>
  <c r="BL85" i="16"/>
  <c r="BK85" i="16"/>
  <c r="BJ85" i="16"/>
  <c r="BG85" i="16"/>
  <c r="BF85" i="16"/>
  <c r="BD85" i="16"/>
  <c r="BA85" i="16"/>
  <c r="AU85" i="16"/>
  <c r="AT85" i="16"/>
  <c r="AR85" i="16"/>
  <c r="AP85" i="16"/>
  <c r="AO85" i="16"/>
  <c r="AM85" i="16"/>
  <c r="AL85" i="16"/>
  <c r="AK85" i="16"/>
  <c r="AJ85" i="16"/>
  <c r="AI85" i="16"/>
  <c r="AG85" i="16"/>
  <c r="AF85" i="16"/>
  <c r="AE85" i="16"/>
  <c r="AD85" i="16"/>
  <c r="AC85" i="16"/>
  <c r="AB85" i="16"/>
  <c r="AA85" i="16"/>
  <c r="Z85" i="16"/>
  <c r="Y85" i="16"/>
  <c r="X85" i="16"/>
  <c r="W85" i="16"/>
  <c r="V85" i="16"/>
  <c r="U85" i="16"/>
  <c r="T85" i="16"/>
  <c r="S85" i="16"/>
  <c r="R85" i="16"/>
  <c r="Q85" i="16"/>
  <c r="P85" i="16"/>
  <c r="O85" i="16"/>
  <c r="N85" i="16"/>
  <c r="M85" i="16"/>
  <c r="L85" i="16"/>
  <c r="K85" i="16"/>
  <c r="J85" i="16"/>
  <c r="I85" i="16"/>
  <c r="H85" i="16"/>
  <c r="G85" i="16"/>
  <c r="F85" i="16"/>
  <c r="E85" i="16"/>
  <c r="C85" i="16"/>
  <c r="A85" i="16"/>
  <c r="A84" i="16"/>
  <c r="CG83" i="16"/>
  <c r="A82" i="16"/>
  <c r="CG81" i="16"/>
  <c r="CG80" i="16"/>
  <c r="A80" i="16"/>
  <c r="A79" i="16"/>
  <c r="A78" i="16"/>
  <c r="A77" i="16"/>
  <c r="CG76" i="16"/>
  <c r="CG75" i="16"/>
  <c r="CG74" i="16"/>
  <c r="BY85" i="16"/>
  <c r="BT88" i="16"/>
  <c r="CG73" i="16"/>
  <c r="CG72" i="16"/>
  <c r="A72" i="16"/>
  <c r="CG71" i="16"/>
  <c r="A71" i="16"/>
  <c r="CG70" i="16"/>
  <c r="CG69" i="16"/>
  <c r="CG68" i="16"/>
  <c r="CG67" i="16"/>
  <c r="CG66" i="16"/>
  <c r="CG65" i="16"/>
  <c r="CG64" i="16"/>
  <c r="CG63" i="16"/>
  <c r="CG62" i="16"/>
  <c r="CG61" i="16"/>
  <c r="CG60" i="16"/>
  <c r="CG59" i="16"/>
  <c r="CG58" i="16"/>
  <c r="CG57" i="16"/>
  <c r="CG56" i="16"/>
  <c r="CG55" i="16"/>
  <c r="CG54" i="16"/>
  <c r="CG53" i="16"/>
  <c r="CG52" i="16"/>
  <c r="CG51" i="16"/>
  <c r="CG50" i="16"/>
  <c r="CG49" i="16"/>
  <c r="CG48" i="16"/>
  <c r="CG47" i="16"/>
  <c r="CG46" i="16"/>
  <c r="CG45" i="16"/>
  <c r="CG44" i="16"/>
  <c r="CG43" i="16"/>
  <c r="CG42" i="16"/>
  <c r="CG41" i="16"/>
  <c r="CG40" i="16"/>
  <c r="CG39" i="16"/>
  <c r="CG38" i="16"/>
  <c r="BW85" i="16"/>
  <c r="CG37" i="16"/>
  <c r="A37" i="16"/>
  <c r="CG36" i="16"/>
  <c r="CG35" i="16"/>
  <c r="CG34" i="16"/>
  <c r="CG33" i="16"/>
  <c r="CG32" i="16"/>
  <c r="CG31" i="16"/>
  <c r="CG30" i="16"/>
  <c r="CG29" i="16"/>
  <c r="CG28" i="16"/>
  <c r="CG27" i="16"/>
  <c r="CG26" i="16"/>
  <c r="Z86" i="16" s="1"/>
  <c r="CG25" i="16"/>
  <c r="CG24" i="16"/>
  <c r="CG21" i="16"/>
  <c r="U86" i="16" s="1"/>
  <c r="CG19" i="16"/>
  <c r="CG18" i="16"/>
  <c r="R86" i="16" s="1"/>
  <c r="CG17" i="16"/>
  <c r="Q86" i="16" s="1"/>
  <c r="CG16" i="16"/>
  <c r="CG15" i="16"/>
  <c r="CG14" i="16"/>
  <c r="CG13" i="16"/>
  <c r="CG11" i="16"/>
  <c r="CG10" i="16"/>
  <c r="J86" i="16" s="1"/>
  <c r="CG9" i="16"/>
  <c r="CG8" i="16"/>
  <c r="CG7" i="16"/>
  <c r="CG5" i="16"/>
  <c r="E86" i="16" s="1"/>
  <c r="A3" i="16"/>
  <c r="A3" i="15"/>
  <c r="CG3" i="15"/>
  <c r="CG4" i="15"/>
  <c r="CG5" i="15"/>
  <c r="CG6" i="15"/>
  <c r="CG7" i="15"/>
  <c r="CG8" i="15"/>
  <c r="CG9" i="15"/>
  <c r="CG10" i="15"/>
  <c r="CG11" i="15"/>
  <c r="CG12" i="15"/>
  <c r="CG13" i="15"/>
  <c r="CG14" i="15"/>
  <c r="CG15" i="15"/>
  <c r="CG16" i="15"/>
  <c r="CG17" i="15"/>
  <c r="CG18" i="15"/>
  <c r="CG19" i="15"/>
  <c r="CG20" i="15"/>
  <c r="CG21" i="15"/>
  <c r="CG22" i="15"/>
  <c r="CG23" i="15"/>
  <c r="CG24" i="15"/>
  <c r="CG25" i="15"/>
  <c r="CG26" i="15"/>
  <c r="CG27" i="15"/>
  <c r="CG28" i="15"/>
  <c r="CG29" i="15"/>
  <c r="CG30" i="15"/>
  <c r="CG31" i="15"/>
  <c r="CG32" i="15"/>
  <c r="CG33" i="15"/>
  <c r="CG34" i="15"/>
  <c r="CG35" i="15"/>
  <c r="CG36" i="15"/>
  <c r="A37" i="15"/>
  <c r="BU37" i="15"/>
  <c r="BV37" i="15"/>
  <c r="BW37" i="15"/>
  <c r="BX37" i="15"/>
  <c r="BU38" i="15"/>
  <c r="BV38" i="15"/>
  <c r="BW38" i="15"/>
  <c r="BX38" i="15"/>
  <c r="BU39" i="15"/>
  <c r="BV39" i="15"/>
  <c r="BW39" i="15"/>
  <c r="BX39" i="15"/>
  <c r="BU40" i="15"/>
  <c r="BV40" i="15"/>
  <c r="BW40" i="15"/>
  <c r="BX40" i="15"/>
  <c r="BU41" i="15"/>
  <c r="BV41" i="15"/>
  <c r="BW41" i="15"/>
  <c r="BX41" i="15"/>
  <c r="BU42" i="15"/>
  <c r="BV42" i="15"/>
  <c r="BW42" i="15"/>
  <c r="BX42" i="15"/>
  <c r="CG42" i="15"/>
  <c r="CH42" i="15" s="1"/>
  <c r="BU43" i="15"/>
  <c r="BV43" i="15"/>
  <c r="BW43" i="15"/>
  <c r="BX43" i="15"/>
  <c r="BU44" i="15"/>
  <c r="BV44" i="15"/>
  <c r="BW44" i="15"/>
  <c r="BX44" i="15"/>
  <c r="BU45" i="15"/>
  <c r="BV45" i="15"/>
  <c r="BW45" i="15"/>
  <c r="BX45" i="15"/>
  <c r="BU46" i="15"/>
  <c r="BV46" i="15"/>
  <c r="BW46" i="15"/>
  <c r="BX46" i="15"/>
  <c r="BU47" i="15"/>
  <c r="BV47" i="15"/>
  <c r="BW47" i="15"/>
  <c r="BX47" i="15"/>
  <c r="BU48" i="15"/>
  <c r="BV48" i="15"/>
  <c r="BW48" i="15"/>
  <c r="BX48" i="15"/>
  <c r="BU49" i="15"/>
  <c r="BV49" i="15"/>
  <c r="BW49" i="15"/>
  <c r="BX49" i="15"/>
  <c r="BU50" i="15"/>
  <c r="BV50" i="15"/>
  <c r="BW50" i="15"/>
  <c r="BX50" i="15"/>
  <c r="BU51" i="15"/>
  <c r="BV51" i="15"/>
  <c r="BW51" i="15"/>
  <c r="BX51" i="15"/>
  <c r="BU52" i="15"/>
  <c r="BV52" i="15"/>
  <c r="BW52" i="15"/>
  <c r="BX52" i="15"/>
  <c r="BU53" i="15"/>
  <c r="BV53" i="15"/>
  <c r="BW53" i="15"/>
  <c r="BX53" i="15"/>
  <c r="BU54" i="15"/>
  <c r="BV54" i="15"/>
  <c r="BW54" i="15"/>
  <c r="BX54" i="15"/>
  <c r="BU55" i="15"/>
  <c r="BV55" i="15"/>
  <c r="BW55" i="15"/>
  <c r="BX55" i="15"/>
  <c r="BU56" i="15"/>
  <c r="BV56" i="15"/>
  <c r="BW56" i="15"/>
  <c r="BX56" i="15"/>
  <c r="BU57" i="15"/>
  <c r="BV57" i="15"/>
  <c r="BW57" i="15"/>
  <c r="BX57" i="15"/>
  <c r="BU58" i="15"/>
  <c r="BV58" i="15"/>
  <c r="BW58" i="15"/>
  <c r="BX58" i="15"/>
  <c r="BU59" i="15"/>
  <c r="BV59" i="15"/>
  <c r="BW59" i="15"/>
  <c r="BX59" i="15"/>
  <c r="BU60" i="15"/>
  <c r="BV60" i="15"/>
  <c r="BW60" i="15"/>
  <c r="BX60" i="15"/>
  <c r="BU61" i="15"/>
  <c r="BV61" i="15"/>
  <c r="BW61" i="15"/>
  <c r="BX61" i="15"/>
  <c r="BU62" i="15"/>
  <c r="BV62" i="15"/>
  <c r="BW62" i="15"/>
  <c r="BX62" i="15"/>
  <c r="BU63" i="15"/>
  <c r="BV63" i="15"/>
  <c r="BW63" i="15"/>
  <c r="BX63" i="15"/>
  <c r="BU64" i="15"/>
  <c r="BV64" i="15"/>
  <c r="BW64" i="15"/>
  <c r="BX64" i="15"/>
  <c r="BU65" i="15"/>
  <c r="BV65" i="15"/>
  <c r="BW65" i="15"/>
  <c r="BX65" i="15"/>
  <c r="BU66" i="15"/>
  <c r="BV66" i="15"/>
  <c r="BW66" i="15"/>
  <c r="BX66" i="15"/>
  <c r="BU67" i="15"/>
  <c r="BV67" i="15"/>
  <c r="BW67" i="15"/>
  <c r="BX67" i="15"/>
  <c r="BU68" i="15"/>
  <c r="BV68" i="15"/>
  <c r="BW68" i="15"/>
  <c r="BX68" i="15"/>
  <c r="BU69" i="15"/>
  <c r="BV69" i="15"/>
  <c r="BW69" i="15"/>
  <c r="BX69" i="15"/>
  <c r="BU70" i="15"/>
  <c r="BV70" i="15"/>
  <c r="BW70" i="15"/>
  <c r="BX70" i="15"/>
  <c r="A71" i="15"/>
  <c r="CG71" i="15"/>
  <c r="CH71" i="15"/>
  <c r="A72" i="15"/>
  <c r="CG72" i="15"/>
  <c r="CH72" i="15" s="1"/>
  <c r="BS73" i="15"/>
  <c r="BT73" i="15"/>
  <c r="BY73" i="15"/>
  <c r="CF73" i="15"/>
  <c r="BS74" i="15"/>
  <c r="BT74" i="15"/>
  <c r="BY74" i="15"/>
  <c r="CF74" i="15"/>
  <c r="BS75" i="15"/>
  <c r="BT75" i="15"/>
  <c r="BY75" i="15"/>
  <c r="CF75" i="15"/>
  <c r="BS76" i="15"/>
  <c r="BT76" i="15"/>
  <c r="BY76" i="15"/>
  <c r="CF76" i="15"/>
  <c r="A77" i="15"/>
  <c r="BU77" i="15"/>
  <c r="BV77" i="15"/>
  <c r="BW77" i="15"/>
  <c r="BX77" i="15"/>
  <c r="A78" i="15"/>
  <c r="CG78" i="15"/>
  <c r="CH78" i="15" s="1"/>
  <c r="A79" i="15"/>
  <c r="CG79" i="15"/>
  <c r="CH79" i="15" s="1"/>
  <c r="A80" i="15"/>
  <c r="CG80" i="15"/>
  <c r="CH80" i="15" s="1"/>
  <c r="CG81" i="15"/>
  <c r="A82" i="15"/>
  <c r="BU82" i="15"/>
  <c r="BV82" i="15"/>
  <c r="BW82" i="15"/>
  <c r="BX82" i="15"/>
  <c r="BV83" i="15"/>
  <c r="BX83" i="15"/>
  <c r="A84" i="15"/>
  <c r="BU84" i="15"/>
  <c r="BV84" i="15"/>
  <c r="BW84" i="15"/>
  <c r="BX84" i="15"/>
  <c r="A85" i="15"/>
  <c r="C85" i="15"/>
  <c r="D85" i="15"/>
  <c r="E85" i="15"/>
  <c r="F85" i="15"/>
  <c r="G85" i="15"/>
  <c r="G86" i="15" s="1"/>
  <c r="H85" i="15"/>
  <c r="I85" i="15"/>
  <c r="I86" i="15" s="1"/>
  <c r="J85" i="15"/>
  <c r="K85" i="15"/>
  <c r="L85" i="15"/>
  <c r="M85" i="15"/>
  <c r="N85" i="15"/>
  <c r="O85" i="15"/>
  <c r="O86" i="15" s="1"/>
  <c r="P85" i="15"/>
  <c r="Q85" i="15"/>
  <c r="Q86" i="15" s="1"/>
  <c r="R85" i="15"/>
  <c r="S85" i="15"/>
  <c r="T85" i="15"/>
  <c r="U85" i="15"/>
  <c r="V85" i="15"/>
  <c r="W85" i="15"/>
  <c r="W86" i="15" s="1"/>
  <c r="X85" i="15"/>
  <c r="Y85" i="15"/>
  <c r="Y86" i="15" s="1"/>
  <c r="Z85" i="15"/>
  <c r="AA85" i="15"/>
  <c r="AB85" i="15"/>
  <c r="AC85" i="15"/>
  <c r="AD85" i="15"/>
  <c r="AE85" i="15"/>
  <c r="AE86" i="15" s="1"/>
  <c r="AF85" i="15"/>
  <c r="AG85" i="15"/>
  <c r="AG86" i="15" s="1"/>
  <c r="AH85" i="15"/>
  <c r="AI85" i="15"/>
  <c r="AJ85" i="15"/>
  <c r="AK85" i="15"/>
  <c r="AL85" i="15"/>
  <c r="AM85" i="15"/>
  <c r="AN85" i="15"/>
  <c r="AO85" i="15"/>
  <c r="AP85" i="15"/>
  <c r="AQ85" i="15"/>
  <c r="AR85" i="15"/>
  <c r="AS85" i="15"/>
  <c r="AT85" i="15"/>
  <c r="AU85" i="15"/>
  <c r="AV85" i="15"/>
  <c r="AW85" i="15"/>
  <c r="AX85" i="15"/>
  <c r="AY85" i="15"/>
  <c r="AZ85" i="15"/>
  <c r="BA85" i="15"/>
  <c r="BB85" i="15"/>
  <c r="BC85" i="15"/>
  <c r="BD85" i="15"/>
  <c r="BE85" i="15"/>
  <c r="BF85" i="15"/>
  <c r="BG85" i="15"/>
  <c r="BH85" i="15"/>
  <c r="BI85" i="15"/>
  <c r="BJ85" i="15"/>
  <c r="BK85" i="15"/>
  <c r="BL85" i="15"/>
  <c r="BM85" i="15"/>
  <c r="BN85" i="15"/>
  <c r="BO85" i="15"/>
  <c r="BP85" i="15"/>
  <c r="BQ85" i="15"/>
  <c r="BR85" i="15"/>
  <c r="BV85" i="15"/>
  <c r="BZ85" i="15"/>
  <c r="CA85" i="15"/>
  <c r="CB85" i="15"/>
  <c r="CC85" i="15"/>
  <c r="CD85" i="15"/>
  <c r="CE85" i="15"/>
  <c r="CF85" i="15"/>
  <c r="D86" i="15"/>
  <c r="E86" i="15"/>
  <c r="H86" i="15"/>
  <c r="J86" i="15"/>
  <c r="L86" i="15"/>
  <c r="M86" i="15"/>
  <c r="P86" i="15"/>
  <c r="R86" i="15"/>
  <c r="T86" i="15"/>
  <c r="U86" i="15"/>
  <c r="X86" i="15"/>
  <c r="Z86" i="15"/>
  <c r="AB86" i="15"/>
  <c r="AC86" i="15"/>
  <c r="AF86" i="15"/>
  <c r="AH86" i="15"/>
  <c r="AJ86" i="15"/>
  <c r="CC86" i="15"/>
  <c r="B89" i="15"/>
  <c r="AK90" i="15"/>
  <c r="AL90" i="15"/>
  <c r="B91" i="15"/>
  <c r="BX100" i="15" l="1"/>
  <c r="CG74" i="15"/>
  <c r="AI86" i="15"/>
  <c r="AD86" i="15"/>
  <c r="AA86" i="15"/>
  <c r="V86" i="15"/>
  <c r="S86" i="15"/>
  <c r="N86" i="15"/>
  <c r="K86" i="15"/>
  <c r="F86" i="15"/>
  <c r="C86" i="15"/>
  <c r="CD72" i="13"/>
  <c r="BU102" i="8"/>
  <c r="CD73" i="13"/>
  <c r="BV102" i="8"/>
  <c r="CD74" i="13"/>
  <c r="BW102" i="8"/>
  <c r="CD75" i="13"/>
  <c r="BX102" i="8"/>
  <c r="CD76" i="13"/>
  <c r="BY102" i="8"/>
  <c r="B79" i="13"/>
  <c r="B91" i="8"/>
  <c r="CG67" i="15"/>
  <c r="CH67" i="15" s="1"/>
  <c r="CG50" i="15"/>
  <c r="CG40" i="15"/>
  <c r="BW100" i="15"/>
  <c r="BV100" i="15"/>
  <c r="BY85" i="15"/>
  <c r="BU100" i="15"/>
  <c r="BX85" i="15"/>
  <c r="B90" i="15"/>
  <c r="CG66" i="15"/>
  <c r="CG54" i="15"/>
  <c r="BS88" i="15"/>
  <c r="CH50" i="15"/>
  <c r="AX86" i="15"/>
  <c r="BZ86" i="15"/>
  <c r="BT85" i="15"/>
  <c r="BT86" i="15" s="1"/>
  <c r="CG56" i="15"/>
  <c r="CH56" i="15" s="1"/>
  <c r="CG52" i="15"/>
  <c r="CG46" i="15"/>
  <c r="I86" i="16"/>
  <c r="AC86" i="16"/>
  <c r="CB86" i="15"/>
  <c r="BS85" i="15"/>
  <c r="BS86" i="15" s="1"/>
  <c r="CG84" i="15"/>
  <c r="CH84" i="15" s="1"/>
  <c r="CG69" i="15"/>
  <c r="BQ86" i="15" s="1"/>
  <c r="CG48" i="15"/>
  <c r="CG44" i="15"/>
  <c r="CG38" i="15"/>
  <c r="AD86" i="16"/>
  <c r="BU85" i="15"/>
  <c r="BY88" i="15"/>
  <c r="CA86" i="15"/>
  <c r="CG53" i="15"/>
  <c r="M86" i="16"/>
  <c r="AP86" i="15"/>
  <c r="BT88" i="15"/>
  <c r="CG83" i="15"/>
  <c r="CJ83" i="15" s="1"/>
  <c r="CG45" i="15"/>
  <c r="N86" i="16"/>
  <c r="Y86" i="16"/>
  <c r="AG86" i="16"/>
  <c r="C87" i="15"/>
  <c r="BO86" i="15"/>
  <c r="CG37" i="15"/>
  <c r="BW85" i="15"/>
  <c r="CG82" i="15"/>
  <c r="CH82" i="15" s="1"/>
  <c r="CG75" i="15"/>
  <c r="CG70" i="15"/>
  <c r="BR86" i="15" s="1"/>
  <c r="L7" i="20"/>
  <c r="N13" i="20"/>
  <c r="W13" i="20"/>
  <c r="U7" i="20"/>
  <c r="L9" i="20"/>
  <c r="CH40" i="15"/>
  <c r="AN86" i="15"/>
  <c r="CH54" i="15"/>
  <c r="BB86" i="15"/>
  <c r="CH52" i="15"/>
  <c r="AZ86" i="15"/>
  <c r="CH46" i="15"/>
  <c r="AT86" i="15"/>
  <c r="CH48" i="15"/>
  <c r="AV86" i="15"/>
  <c r="CH44" i="15"/>
  <c r="AR86" i="15"/>
  <c r="CH38" i="15"/>
  <c r="AL86" i="15"/>
  <c r="CE86" i="15"/>
  <c r="BW86" i="15"/>
  <c r="BW90" i="15" s="1"/>
  <c r="BV86" i="15"/>
  <c r="BV90" i="15" s="1"/>
  <c r="C109" i="16"/>
  <c r="D89" i="15"/>
  <c r="CG68" i="15"/>
  <c r="CH68" i="15" s="1"/>
  <c r="CG51" i="15"/>
  <c r="CG43" i="15"/>
  <c r="CG77" i="15"/>
  <c r="CH77" i="15" s="1"/>
  <c r="CG57" i="15"/>
  <c r="BE86" i="15" s="1"/>
  <c r="CG49" i="15"/>
  <c r="CG41" i="15"/>
  <c r="V86" i="16"/>
  <c r="C90" i="16"/>
  <c r="CG76" i="15"/>
  <c r="BX86" i="15" s="1"/>
  <c r="BX90" i="15" s="1"/>
  <c r="CG73" i="15"/>
  <c r="BU86" i="15" s="1"/>
  <c r="BU90" i="15" s="1"/>
  <c r="CG65" i="15"/>
  <c r="CG64" i="15"/>
  <c r="CH64" i="15" s="1"/>
  <c r="CG63" i="15"/>
  <c r="CH63" i="15" s="1"/>
  <c r="CG62" i="15"/>
  <c r="CG61" i="15"/>
  <c r="BI86" i="15" s="1"/>
  <c r="CG60" i="15"/>
  <c r="CH60" i="15" s="1"/>
  <c r="CG59" i="15"/>
  <c r="CG58" i="15"/>
  <c r="CG55" i="15"/>
  <c r="CG47" i="15"/>
  <c r="CG39" i="15"/>
  <c r="D86" i="16"/>
  <c r="B103" i="8"/>
  <c r="CC39" i="13"/>
  <c r="B106" i="16"/>
  <c r="B89" i="8"/>
  <c r="BV98" i="8"/>
  <c r="O86" i="16"/>
  <c r="S86" i="16"/>
  <c r="G86" i="16"/>
  <c r="K86" i="16"/>
  <c r="P86" i="16"/>
  <c r="AA86" i="16"/>
  <c r="AE86" i="16"/>
  <c r="AI86" i="16"/>
  <c r="F86" i="16"/>
  <c r="B89" i="16"/>
  <c r="CE2" i="13"/>
  <c r="P84" i="8"/>
  <c r="H86" i="16"/>
  <c r="X86" i="16"/>
  <c r="AB86" i="16"/>
  <c r="AF86" i="16"/>
  <c r="AJ86" i="16"/>
  <c r="O36" i="13"/>
  <c r="C86" i="16"/>
  <c r="BB86" i="16"/>
  <c r="CD78" i="13"/>
  <c r="CB76" i="13"/>
  <c r="BY76" i="13"/>
  <c r="CB86" i="16"/>
  <c r="BR73" i="13"/>
  <c r="BX98" i="8"/>
  <c r="BZ86" i="16"/>
  <c r="BU99" i="8"/>
  <c r="B95" i="8"/>
  <c r="B108" i="8"/>
  <c r="B109" i="8"/>
  <c r="B93" i="8"/>
  <c r="B88" i="8" s="1"/>
  <c r="B90" i="8"/>
  <c r="CG79" i="16"/>
  <c r="CF85" i="16"/>
  <c r="BV85" i="16"/>
  <c r="BV86" i="16" s="1"/>
  <c r="BV90" i="16" s="1"/>
  <c r="CG77" i="16"/>
  <c r="CG82" i="16"/>
  <c r="AT86" i="16"/>
  <c r="AX86" i="16"/>
  <c r="B100" i="16"/>
  <c r="AO95" i="16"/>
  <c r="AY86" i="16"/>
  <c r="AP86" i="16"/>
  <c r="BF86" i="16"/>
  <c r="BJ86" i="16"/>
  <c r="BN86" i="16"/>
  <c r="BR86" i="16"/>
  <c r="CC86" i="16"/>
  <c r="W86" i="16"/>
  <c r="BW86" i="16"/>
  <c r="BW90" i="16" s="1"/>
  <c r="BX85" i="16"/>
  <c r="BX86" i="16" s="1"/>
  <c r="BX90" i="16" s="1"/>
  <c r="B92" i="16"/>
  <c r="L86" i="16"/>
  <c r="T86" i="16"/>
  <c r="AH85" i="16"/>
  <c r="C87" i="16" s="1"/>
  <c r="B99" i="16"/>
  <c r="AM86" i="16"/>
  <c r="AU86" i="16"/>
  <c r="BC86" i="16"/>
  <c r="BG86" i="16"/>
  <c r="BK86" i="16"/>
  <c r="BO86" i="16"/>
  <c r="AR86" i="16"/>
  <c r="AV86" i="16"/>
  <c r="AZ86" i="16"/>
  <c r="BD86" i="16"/>
  <c r="BH86" i="16"/>
  <c r="BL86" i="16"/>
  <c r="BP86" i="16"/>
  <c r="AO86" i="16"/>
  <c r="AS86" i="16"/>
  <c r="AW86" i="16"/>
  <c r="BA86" i="16"/>
  <c r="BE86" i="16"/>
  <c r="BM86" i="16"/>
  <c r="BQ86" i="16"/>
  <c r="AL86" i="16"/>
  <c r="AQ86" i="16"/>
  <c r="BS85" i="16"/>
  <c r="BS86" i="16" s="1"/>
  <c r="AK86" i="16"/>
  <c r="BY88" i="16"/>
  <c r="BT85" i="16"/>
  <c r="BT86" i="16" s="1"/>
  <c r="BU85" i="16"/>
  <c r="BU86" i="16" s="1"/>
  <c r="BU90" i="16" s="1"/>
  <c r="CE86" i="16"/>
  <c r="BS88" i="16"/>
  <c r="CH70" i="15"/>
  <c r="CH45" i="15"/>
  <c r="AS86" i="15"/>
  <c r="CH37" i="15"/>
  <c r="AK86" i="15"/>
  <c r="CH51" i="15"/>
  <c r="AY86" i="15"/>
  <c r="CH43" i="15"/>
  <c r="AQ86" i="15"/>
  <c r="BP86" i="15"/>
  <c r="BN86" i="15"/>
  <c r="CH66" i="15"/>
  <c r="CH57" i="15"/>
  <c r="CH49" i="15"/>
  <c r="AW86" i="15"/>
  <c r="CH41" i="15"/>
  <c r="AO86" i="15"/>
  <c r="BM86" i="15"/>
  <c r="CH65" i="15"/>
  <c r="CJ65" i="15"/>
  <c r="CH62" i="15"/>
  <c r="BJ86" i="15"/>
  <c r="CH58" i="15"/>
  <c r="BF86" i="15"/>
  <c r="CH55" i="15"/>
  <c r="BC86" i="15"/>
  <c r="CH47" i="15"/>
  <c r="AU86" i="15"/>
  <c r="CH39" i="15"/>
  <c r="AM86" i="15"/>
  <c r="CH53" i="15"/>
  <c r="BA86" i="15"/>
  <c r="C89" i="15"/>
  <c r="CH83" i="15"/>
  <c r="AI10" i="14"/>
  <c r="AH10" i="14"/>
  <c r="AG10" i="14"/>
  <c r="AF10" i="14"/>
  <c r="AE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I8" i="14"/>
  <c r="AH8" i="14"/>
  <c r="AG8" i="14"/>
  <c r="AF8" i="14"/>
  <c r="AE8"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C8" i="14"/>
  <c r="B8" i="14"/>
  <c r="AI7" i="14"/>
  <c r="AI17" i="14" s="1"/>
  <c r="AH7" i="14"/>
  <c r="AH17" i="14" s="1"/>
  <c r="AG7" i="14"/>
  <c r="AG17" i="14" s="1"/>
  <c r="AF7" i="14"/>
  <c r="AF17" i="14" s="1"/>
  <c r="AE7" i="14"/>
  <c r="AE17" i="14" s="1"/>
  <c r="AD7" i="14"/>
  <c r="AD17" i="14" s="1"/>
  <c r="AC7" i="14"/>
  <c r="AC17" i="14" s="1"/>
  <c r="AB7" i="14"/>
  <c r="AB17" i="14" s="1"/>
  <c r="AA7" i="14"/>
  <c r="AA17" i="14" s="1"/>
  <c r="Z7" i="14"/>
  <c r="Z17" i="14" s="1"/>
  <c r="Y7" i="14"/>
  <c r="Y17" i="14" s="1"/>
  <c r="X7" i="14"/>
  <c r="X17" i="14" s="1"/>
  <c r="W7" i="14"/>
  <c r="W17" i="14" s="1"/>
  <c r="V7" i="14"/>
  <c r="V17" i="14" s="1"/>
  <c r="U7" i="14"/>
  <c r="U17" i="14" s="1"/>
  <c r="T7" i="14"/>
  <c r="T17" i="14" s="1"/>
  <c r="S7" i="14"/>
  <c r="S17" i="14" s="1"/>
  <c r="R7" i="14"/>
  <c r="R17" i="14" s="1"/>
  <c r="Q7" i="14"/>
  <c r="Q17" i="14" s="1"/>
  <c r="P7" i="14"/>
  <c r="P17" i="14" s="1"/>
  <c r="O7" i="14"/>
  <c r="O17" i="14" s="1"/>
  <c r="N7" i="14"/>
  <c r="N17" i="14" s="1"/>
  <c r="M7" i="14"/>
  <c r="M17" i="14" s="1"/>
  <c r="L7" i="14"/>
  <c r="L17" i="14" s="1"/>
  <c r="K7" i="14"/>
  <c r="K17" i="14" s="1"/>
  <c r="J7" i="14"/>
  <c r="J17" i="14" s="1"/>
  <c r="I7" i="14"/>
  <c r="I17" i="14" s="1"/>
  <c r="H7" i="14"/>
  <c r="H17" i="14" s="1"/>
  <c r="G7" i="14"/>
  <c r="G17" i="14" s="1"/>
  <c r="F7" i="14"/>
  <c r="F17" i="14" s="1"/>
  <c r="E7" i="14"/>
  <c r="E17" i="14" s="1"/>
  <c r="D7" i="14"/>
  <c r="D17" i="14" s="1"/>
  <c r="C7" i="14"/>
  <c r="C17" i="14" s="1"/>
  <c r="AI6" i="14"/>
  <c r="AH6" i="14"/>
  <c r="AG6" i="14"/>
  <c r="AG15" i="14" s="1"/>
  <c r="AF6" i="14"/>
  <c r="AF15" i="14" s="1"/>
  <c r="AE6" i="14"/>
  <c r="AD6" i="14"/>
  <c r="AC6" i="14"/>
  <c r="AC15" i="14" s="1"/>
  <c r="AB6" i="14"/>
  <c r="AB15" i="14" s="1"/>
  <c r="AA6" i="14"/>
  <c r="Z6" i="14"/>
  <c r="Y6" i="14"/>
  <c r="Y15" i="14" s="1"/>
  <c r="X6" i="14"/>
  <c r="X15" i="14" s="1"/>
  <c r="W6" i="14"/>
  <c r="V6" i="14"/>
  <c r="U6" i="14"/>
  <c r="U15" i="14" s="1"/>
  <c r="T6" i="14"/>
  <c r="T15" i="14" s="1"/>
  <c r="S6" i="14"/>
  <c r="R6" i="14"/>
  <c r="Q6" i="14"/>
  <c r="Q15" i="14" s="1"/>
  <c r="P6" i="14"/>
  <c r="P15" i="14" s="1"/>
  <c r="O6" i="14"/>
  <c r="N6" i="14"/>
  <c r="M6" i="14"/>
  <c r="M15" i="14" s="1"/>
  <c r="L6" i="14"/>
  <c r="L15" i="14" s="1"/>
  <c r="K6" i="14"/>
  <c r="J6" i="14"/>
  <c r="I6" i="14"/>
  <c r="I15" i="14" s="1"/>
  <c r="H6" i="14"/>
  <c r="H15" i="14" s="1"/>
  <c r="G6" i="14"/>
  <c r="F6" i="14"/>
  <c r="E6" i="14"/>
  <c r="E15" i="14" s="1"/>
  <c r="D6" i="14"/>
  <c r="D15" i="14" s="1"/>
  <c r="C6" i="14"/>
  <c r="CH59" i="15" l="1"/>
  <c r="BG86" i="15"/>
  <c r="BK86" i="15"/>
  <c r="CJ57" i="15"/>
  <c r="AK87" i="15"/>
  <c r="BD86" i="15"/>
  <c r="CH69" i="15"/>
  <c r="CH61" i="15"/>
  <c r="BY86" i="15"/>
  <c r="CF86" i="15"/>
  <c r="CD86" i="15"/>
  <c r="X13" i="20"/>
  <c r="V7" i="20"/>
  <c r="N7" i="20"/>
  <c r="M7" i="20"/>
  <c r="M9" i="20"/>
  <c r="N9" i="20"/>
  <c r="BH86" i="15"/>
  <c r="BL86" i="15"/>
  <c r="B95" i="16"/>
  <c r="B107" i="16" s="1"/>
  <c r="B105" i="16"/>
  <c r="G89" i="16" s="1"/>
  <c r="C91" i="16"/>
  <c r="C89" i="16"/>
  <c r="CA86" i="16"/>
  <c r="B105" i="8"/>
  <c r="B104" i="8"/>
  <c r="BJ88" i="8" s="1"/>
  <c r="CD86" i="16"/>
  <c r="BY86" i="16"/>
  <c r="AH86" i="16"/>
  <c r="D18" i="14"/>
  <c r="D19" i="14" s="1"/>
  <c r="H18" i="14"/>
  <c r="H19" i="14" s="1"/>
  <c r="L18" i="14"/>
  <c r="L19" i="14" s="1"/>
  <c r="P18" i="14"/>
  <c r="P19" i="14" s="1"/>
  <c r="T18" i="14"/>
  <c r="T19" i="14" s="1"/>
  <c r="X18" i="14"/>
  <c r="X19" i="14" s="1"/>
  <c r="AB18" i="14"/>
  <c r="AB19" i="14" s="1"/>
  <c r="AF18" i="14"/>
  <c r="AF19" i="14" s="1"/>
  <c r="I18" i="14"/>
  <c r="I19" i="14" s="1"/>
  <c r="U18" i="14"/>
  <c r="U19" i="14" s="1"/>
  <c r="AG18" i="14"/>
  <c r="AG19" i="14" s="1"/>
  <c r="C11" i="14"/>
  <c r="C12" i="14" s="1"/>
  <c r="G11" i="14"/>
  <c r="G12" i="14" s="1"/>
  <c r="K11" i="14"/>
  <c r="K12" i="14" s="1"/>
  <c r="O11" i="14"/>
  <c r="O12" i="14" s="1"/>
  <c r="S11" i="14"/>
  <c r="S12" i="14" s="1"/>
  <c r="W11" i="14"/>
  <c r="W12" i="14" s="1"/>
  <c r="AA11" i="14"/>
  <c r="AA12" i="14" s="1"/>
  <c r="AE11" i="14"/>
  <c r="AE12" i="14" s="1"/>
  <c r="AI11" i="14"/>
  <c r="AI12" i="14" s="1"/>
  <c r="M18" i="14"/>
  <c r="M19" i="14" s="1"/>
  <c r="Y18" i="14"/>
  <c r="Y19" i="14" s="1"/>
  <c r="AB11" i="14"/>
  <c r="AB12" i="14" s="1"/>
  <c r="E18" i="14"/>
  <c r="E19" i="14" s="1"/>
  <c r="Q18" i="14"/>
  <c r="Q19" i="14" s="1"/>
  <c r="AC18" i="14"/>
  <c r="AC19" i="14" s="1"/>
  <c r="AF11" i="14"/>
  <c r="AF12" i="14" s="1"/>
  <c r="D11" i="14"/>
  <c r="D12" i="14" s="1"/>
  <c r="T11" i="14"/>
  <c r="T12" i="14" s="1"/>
  <c r="F11" i="14"/>
  <c r="F12" i="14" s="1"/>
  <c r="F15" i="14"/>
  <c r="J11" i="14"/>
  <c r="J12" i="14" s="1"/>
  <c r="J15" i="14"/>
  <c r="J18" i="14" s="1"/>
  <c r="J19" i="14" s="1"/>
  <c r="N11" i="14"/>
  <c r="N12" i="14" s="1"/>
  <c r="N15" i="14"/>
  <c r="N18" i="14" s="1"/>
  <c r="N19" i="14" s="1"/>
  <c r="R11" i="14"/>
  <c r="R12" i="14" s="1"/>
  <c r="R15" i="14"/>
  <c r="R18" i="14" s="1"/>
  <c r="R19" i="14" s="1"/>
  <c r="V11" i="14"/>
  <c r="V12" i="14" s="1"/>
  <c r="V15" i="14"/>
  <c r="V18" i="14" s="1"/>
  <c r="V19" i="14" s="1"/>
  <c r="Z11" i="14"/>
  <c r="Z12" i="14" s="1"/>
  <c r="Z15" i="14"/>
  <c r="Z18" i="14" s="1"/>
  <c r="Z19" i="14" s="1"/>
  <c r="AD11" i="14"/>
  <c r="AD12" i="14" s="1"/>
  <c r="AD15" i="14"/>
  <c r="AD18" i="14" s="1"/>
  <c r="AD19" i="14" s="1"/>
  <c r="AH11" i="14"/>
  <c r="AH12" i="14" s="1"/>
  <c r="AH15" i="14"/>
  <c r="AH18" i="14" s="1"/>
  <c r="AH19" i="14" s="1"/>
  <c r="H11" i="14"/>
  <c r="H12" i="14" s="1"/>
  <c r="X11" i="14"/>
  <c r="X12" i="14" s="1"/>
  <c r="L11" i="14"/>
  <c r="L12" i="14" s="1"/>
  <c r="P11" i="14"/>
  <c r="P12" i="14" s="1"/>
  <c r="E11" i="14"/>
  <c r="E12" i="14" s="1"/>
  <c r="I11" i="14"/>
  <c r="I12" i="14" s="1"/>
  <c r="M11" i="14"/>
  <c r="M12" i="14" s="1"/>
  <c r="Q11" i="14"/>
  <c r="Q12" i="14" s="1"/>
  <c r="U11" i="14"/>
  <c r="U12" i="14" s="1"/>
  <c r="Y11" i="14"/>
  <c r="Y12" i="14" s="1"/>
  <c r="AC11" i="14"/>
  <c r="AC12" i="14" s="1"/>
  <c r="AG11" i="14"/>
  <c r="AG12" i="14" s="1"/>
  <c r="C15" i="14"/>
  <c r="C18" i="14" s="1"/>
  <c r="C19" i="14" s="1"/>
  <c r="G15" i="14"/>
  <c r="G18" i="14" s="1"/>
  <c r="G19" i="14" s="1"/>
  <c r="K15" i="14"/>
  <c r="K18" i="14" s="1"/>
  <c r="K19" i="14" s="1"/>
  <c r="O15" i="14"/>
  <c r="O18" i="14" s="1"/>
  <c r="O19" i="14" s="1"/>
  <c r="S15" i="14"/>
  <c r="S18" i="14" s="1"/>
  <c r="S19" i="14" s="1"/>
  <c r="W15" i="14"/>
  <c r="W18" i="14" s="1"/>
  <c r="W19" i="14" s="1"/>
  <c r="AA15" i="14"/>
  <c r="AA18" i="14" s="1"/>
  <c r="AA19" i="14" s="1"/>
  <c r="AE15" i="14"/>
  <c r="AE18" i="14" s="1"/>
  <c r="AE19" i="14" s="1"/>
  <c r="AI15" i="14"/>
  <c r="AI18" i="14" s="1"/>
  <c r="AI19" i="14" s="1"/>
  <c r="Y13" i="20" l="1"/>
  <c r="W7" i="20"/>
  <c r="F18" i="14"/>
  <c r="F19" i="14" s="1"/>
  <c r="Z13" i="20" l="1"/>
  <c r="X7" i="20"/>
  <c r="AM84" i="8"/>
  <c r="G84" i="8"/>
  <c r="AY83" i="13"/>
  <c r="BG83" i="13"/>
  <c r="CE66" i="13"/>
  <c r="CF75" i="8"/>
  <c r="AL84" i="8"/>
  <c r="AT84" i="8"/>
  <c r="BB84" i="8"/>
  <c r="BJ84" i="8"/>
  <c r="BQ84" i="8"/>
  <c r="BU84" i="8"/>
  <c r="BY84" i="8"/>
  <c r="CF79" i="8"/>
  <c r="Q84" i="8"/>
  <c r="U84" i="8"/>
  <c r="Y84" i="8"/>
  <c r="AC84" i="8"/>
  <c r="AG84" i="8"/>
  <c r="E84" i="8"/>
  <c r="I84" i="8"/>
  <c r="M84" i="8"/>
  <c r="AF84" i="8"/>
  <c r="AJ84" i="8"/>
  <c r="AR84" i="8"/>
  <c r="AZ84" i="8"/>
  <c r="BH84" i="8"/>
  <c r="BP84" i="8"/>
  <c r="BT84" i="8"/>
  <c r="BX84" i="8"/>
  <c r="CB84" i="8"/>
  <c r="CE84" i="8"/>
  <c r="CF82" i="8"/>
  <c r="CF83" i="8"/>
  <c r="H84" i="8"/>
  <c r="L84" i="8"/>
  <c r="T84" i="8"/>
  <c r="X84" i="8"/>
  <c r="AB84" i="8"/>
  <c r="CF3" i="8"/>
  <c r="AQ84" i="8"/>
  <c r="AU84" i="8"/>
  <c r="AY84" i="8"/>
  <c r="BC84" i="8"/>
  <c r="BG84" i="8"/>
  <c r="BK84" i="8"/>
  <c r="BO84" i="8"/>
  <c r="CF46" i="8"/>
  <c r="CF80" i="8"/>
  <c r="CF78" i="8"/>
  <c r="CF77" i="8"/>
  <c r="CF76" i="8"/>
  <c r="CF74" i="8"/>
  <c r="CF73" i="8"/>
  <c r="CF72" i="8"/>
  <c r="CF71" i="8"/>
  <c r="CF70" i="8"/>
  <c r="CF69" i="8"/>
  <c r="CF68" i="8"/>
  <c r="CF67" i="8"/>
  <c r="CF66" i="8"/>
  <c r="CF65" i="8"/>
  <c r="CF64" i="8"/>
  <c r="CF63" i="8"/>
  <c r="CF62" i="8"/>
  <c r="CF61" i="8"/>
  <c r="CF60" i="8"/>
  <c r="CF59" i="8"/>
  <c r="CF58" i="8"/>
  <c r="CF57" i="8"/>
  <c r="CF56" i="8"/>
  <c r="CF55" i="8"/>
  <c r="CF54" i="8"/>
  <c r="CF53" i="8"/>
  <c r="CF52" i="8"/>
  <c r="CF51" i="8"/>
  <c r="CF50" i="8"/>
  <c r="CF49" i="8"/>
  <c r="CF48" i="8"/>
  <c r="CF47" i="8"/>
  <c r="CF45" i="8"/>
  <c r="CF44" i="8"/>
  <c r="CF43" i="8"/>
  <c r="CF42" i="8"/>
  <c r="CF41" i="8"/>
  <c r="CF40" i="8"/>
  <c r="CF39" i="8"/>
  <c r="CF38" i="8"/>
  <c r="CF37" i="8"/>
  <c r="CF36" i="8"/>
  <c r="CF35" i="8"/>
  <c r="CF34" i="8"/>
  <c r="CF33" i="8"/>
  <c r="CF32" i="8"/>
  <c r="CF31" i="8"/>
  <c r="CF30" i="8"/>
  <c r="CF29" i="8"/>
  <c r="CF28" i="8"/>
  <c r="CF27" i="8"/>
  <c r="CF26" i="8"/>
  <c r="CF25" i="8"/>
  <c r="CF24" i="8"/>
  <c r="CF23" i="8"/>
  <c r="CF22" i="8"/>
  <c r="CF21" i="8"/>
  <c r="CF20" i="8"/>
  <c r="CF19" i="8"/>
  <c r="CF18" i="8"/>
  <c r="CF17" i="8"/>
  <c r="CF16" i="8"/>
  <c r="CF15" i="8"/>
  <c r="CF14" i="8"/>
  <c r="CF13" i="8"/>
  <c r="CF12" i="8"/>
  <c r="CF11" i="8"/>
  <c r="CF10" i="8"/>
  <c r="CF9" i="8"/>
  <c r="CF8" i="8"/>
  <c r="CF7" i="8"/>
  <c r="G85" i="8" s="1"/>
  <c r="CF6" i="8"/>
  <c r="CF5" i="8"/>
  <c r="CF4" i="8"/>
  <c r="CD84" i="8"/>
  <c r="CC84" i="8"/>
  <c r="CA84" i="8"/>
  <c r="BZ84" i="8"/>
  <c r="BZ85" i="8" s="1"/>
  <c r="BW84" i="8"/>
  <c r="BV84" i="8"/>
  <c r="BS84" i="8"/>
  <c r="BS85" i="8" s="1"/>
  <c r="BR84" i="8"/>
  <c r="BN84" i="8"/>
  <c r="BL84" i="8"/>
  <c r="BF84" i="8"/>
  <c r="BF85" i="8" s="1"/>
  <c r="BD84" i="8"/>
  <c r="AX84" i="8"/>
  <c r="AV84" i="8"/>
  <c r="AP84" i="8"/>
  <c r="AP85" i="8" s="1"/>
  <c r="AN84" i="8"/>
  <c r="AI84" i="8"/>
  <c r="AI85" i="8" s="1"/>
  <c r="AH84" i="8"/>
  <c r="AH85" i="8" s="1"/>
  <c r="AE84" i="8"/>
  <c r="AD84" i="8"/>
  <c r="AA84" i="8"/>
  <c r="AA85" i="8" s="1"/>
  <c r="Z84" i="8"/>
  <c r="Z85" i="8" s="1"/>
  <c r="W84" i="8"/>
  <c r="V84" i="8"/>
  <c r="S84" i="8"/>
  <c r="R84" i="8"/>
  <c r="R85" i="8" s="1"/>
  <c r="O84" i="8"/>
  <c r="N84" i="8"/>
  <c r="K84" i="8"/>
  <c r="K85" i="8" s="1"/>
  <c r="J84" i="8"/>
  <c r="J85" i="8" s="1"/>
  <c r="F84" i="8"/>
  <c r="C84" i="8"/>
  <c r="A84" i="8"/>
  <c r="AN85" i="8" l="1"/>
  <c r="AA13" i="20"/>
  <c r="Y7" i="20"/>
  <c r="BN85" i="8"/>
  <c r="BR85" i="8"/>
  <c r="BV85" i="8"/>
  <c r="BD85" i="8"/>
  <c r="O85" i="8"/>
  <c r="W85" i="8"/>
  <c r="AE85" i="8"/>
  <c r="AV85" i="8"/>
  <c r="BL85" i="8"/>
  <c r="B99" i="8"/>
  <c r="B98" i="8"/>
  <c r="B100" i="8"/>
  <c r="AQ85" i="8"/>
  <c r="T85" i="8"/>
  <c r="AZ85" i="8"/>
  <c r="P85" i="8"/>
  <c r="BT85" i="8"/>
  <c r="AR85" i="8"/>
  <c r="CE3" i="13"/>
  <c r="AB85" i="8"/>
  <c r="L85" i="8"/>
  <c r="BP85" i="8"/>
  <c r="X85" i="8"/>
  <c r="H85" i="8"/>
  <c r="BH85" i="8"/>
  <c r="AT85" i="8"/>
  <c r="CE38" i="13"/>
  <c r="AM85" i="8"/>
  <c r="S85" i="8"/>
  <c r="M85" i="8"/>
  <c r="I85" i="8"/>
  <c r="E85" i="8"/>
  <c r="AG85" i="8"/>
  <c r="AC85" i="8"/>
  <c r="Y85" i="8"/>
  <c r="U85" i="8"/>
  <c r="Q85" i="8"/>
  <c r="CA85" i="8"/>
  <c r="BY85" i="8"/>
  <c r="BU85" i="8"/>
  <c r="BQ85" i="8"/>
  <c r="BG85" i="8"/>
  <c r="CB85" i="8"/>
  <c r="BX85" i="8"/>
  <c r="AJ85" i="8"/>
  <c r="AF85" i="8"/>
  <c r="BJ85" i="8"/>
  <c r="BB85" i="8"/>
  <c r="AL85" i="8"/>
  <c r="BC85" i="8"/>
  <c r="AX85" i="8"/>
  <c r="BO85" i="8"/>
  <c r="AY85" i="8"/>
  <c r="F85" i="8"/>
  <c r="N85" i="8"/>
  <c r="V85" i="8"/>
  <c r="AD85" i="8"/>
  <c r="BO83" i="13"/>
  <c r="BK83" i="13"/>
  <c r="BC83" i="13"/>
  <c r="AU83" i="13"/>
  <c r="AQ83" i="13"/>
  <c r="AM83" i="13"/>
  <c r="CF81" i="8"/>
  <c r="CC85" i="8" s="1"/>
  <c r="BW85" i="8"/>
  <c r="CE52" i="13"/>
  <c r="CE56" i="13"/>
  <c r="F83" i="13"/>
  <c r="J83" i="13"/>
  <c r="N83" i="13"/>
  <c r="R83" i="13"/>
  <c r="V83" i="13"/>
  <c r="Z83" i="13"/>
  <c r="AD83" i="13"/>
  <c r="AH83" i="13"/>
  <c r="BR83" i="13"/>
  <c r="BV83" i="13"/>
  <c r="BZ83" i="13"/>
  <c r="CD83" i="13"/>
  <c r="CE70" i="13"/>
  <c r="C83" i="13"/>
  <c r="G83" i="13"/>
  <c r="K83" i="13"/>
  <c r="O83" i="13"/>
  <c r="S83" i="13"/>
  <c r="W83" i="13"/>
  <c r="AA83" i="13"/>
  <c r="AE83" i="13"/>
  <c r="AI83" i="13"/>
  <c r="BS83" i="13"/>
  <c r="BW83" i="13"/>
  <c r="CA83" i="13"/>
  <c r="CE40" i="13"/>
  <c r="CE44" i="13"/>
  <c r="CE48" i="13"/>
  <c r="CE62" i="13"/>
  <c r="CE82" i="13"/>
  <c r="AJ83" i="13"/>
  <c r="AN83" i="13"/>
  <c r="AR83" i="13"/>
  <c r="AV83" i="13"/>
  <c r="AZ83" i="13"/>
  <c r="BD83" i="13"/>
  <c r="BH83" i="13"/>
  <c r="BL83" i="13"/>
  <c r="BP83" i="13"/>
  <c r="CE4" i="13"/>
  <c r="CE5" i="13"/>
  <c r="CE8" i="13"/>
  <c r="CE9" i="13"/>
  <c r="CE12" i="13"/>
  <c r="CE13" i="13"/>
  <c r="CE16" i="13"/>
  <c r="CE17" i="13"/>
  <c r="CE20" i="13"/>
  <c r="CE21" i="13"/>
  <c r="CE24" i="13"/>
  <c r="CE25" i="13"/>
  <c r="CE28" i="13"/>
  <c r="CE29" i="13"/>
  <c r="CE32" i="13"/>
  <c r="CE33" i="13"/>
  <c r="CE75" i="13"/>
  <c r="AK83" i="13"/>
  <c r="AO83" i="13"/>
  <c r="AS83" i="13"/>
  <c r="AW83" i="13"/>
  <c r="BA83" i="13"/>
  <c r="BE83" i="13"/>
  <c r="BI83" i="13"/>
  <c r="BM83" i="13"/>
  <c r="BQ83" i="13"/>
  <c r="CE7" i="13"/>
  <c r="CE11" i="13"/>
  <c r="CE15" i="13"/>
  <c r="CE19" i="13"/>
  <c r="CE23" i="13"/>
  <c r="CE27" i="13"/>
  <c r="CE31" i="13"/>
  <c r="CE35" i="13"/>
  <c r="D83" i="13"/>
  <c r="H83" i="13"/>
  <c r="L83" i="13"/>
  <c r="P83" i="13"/>
  <c r="T83" i="13"/>
  <c r="X83" i="13"/>
  <c r="AB83" i="13"/>
  <c r="AF83" i="13"/>
  <c r="BX83" i="13"/>
  <c r="CB83" i="13"/>
  <c r="CE39" i="13"/>
  <c r="CE43" i="13"/>
  <c r="CE47" i="13"/>
  <c r="CE51" i="13"/>
  <c r="CE55" i="13"/>
  <c r="CE59" i="13"/>
  <c r="CE65" i="13"/>
  <c r="CE69" i="13"/>
  <c r="CE73" i="13"/>
  <c r="CE78" i="13"/>
  <c r="CE81" i="13"/>
  <c r="AL83" i="13"/>
  <c r="AP83" i="13"/>
  <c r="AT83" i="13"/>
  <c r="AX83" i="13"/>
  <c r="BB83" i="13"/>
  <c r="BF83" i="13"/>
  <c r="BJ83" i="13"/>
  <c r="BN83" i="13"/>
  <c r="CE6" i="13"/>
  <c r="CE10" i="13"/>
  <c r="CE14" i="13"/>
  <c r="CE18" i="13"/>
  <c r="CE22" i="13"/>
  <c r="CE26" i="13"/>
  <c r="CE30" i="13"/>
  <c r="CE34" i="13"/>
  <c r="E83" i="13"/>
  <c r="I83" i="13"/>
  <c r="M83" i="13"/>
  <c r="Q83" i="13"/>
  <c r="U83" i="13"/>
  <c r="Y83" i="13"/>
  <c r="AC83" i="13"/>
  <c r="AG83" i="13"/>
  <c r="BU83" i="13"/>
  <c r="BY83" i="13"/>
  <c r="CC83" i="13"/>
  <c r="CE72" i="13"/>
  <c r="CE74" i="13"/>
  <c r="CE77" i="13"/>
  <c r="CE37" i="13"/>
  <c r="CE41" i="13"/>
  <c r="CE42" i="13"/>
  <c r="CE45" i="13"/>
  <c r="CE46" i="13"/>
  <c r="CE49" i="13"/>
  <c r="CE50" i="13"/>
  <c r="CE53" i="13"/>
  <c r="CE54" i="13"/>
  <c r="CE57" i="13"/>
  <c r="CE58" i="13"/>
  <c r="CE60" i="13"/>
  <c r="CE61" i="13"/>
  <c r="CE63" i="13"/>
  <c r="CE64" i="13"/>
  <c r="CE67" i="13"/>
  <c r="CE68" i="13"/>
  <c r="CE71" i="13"/>
  <c r="CE76" i="13"/>
  <c r="CE80" i="13"/>
  <c r="CE36" i="13"/>
  <c r="CE79" i="13"/>
  <c r="B83" i="13"/>
  <c r="BT83" i="13"/>
  <c r="CE85" i="8"/>
  <c r="CD85" i="8"/>
  <c r="D84" i="8"/>
  <c r="D85" i="8" s="1"/>
  <c r="BM84" i="8"/>
  <c r="BM85" i="8" s="1"/>
  <c r="BI84" i="8"/>
  <c r="BI85" i="8" s="1"/>
  <c r="BE84" i="8"/>
  <c r="BE85" i="8" s="1"/>
  <c r="BA84" i="8"/>
  <c r="BA85" i="8" s="1"/>
  <c r="AW84" i="8"/>
  <c r="AW85" i="8" s="1"/>
  <c r="AS84" i="8"/>
  <c r="AS85" i="8" s="1"/>
  <c r="AO84" i="8"/>
  <c r="AO85" i="8" s="1"/>
  <c r="AK84" i="8"/>
  <c r="AK85" i="8" s="1"/>
  <c r="AU85" i="8"/>
  <c r="BK85" i="8"/>
  <c r="C85" i="8"/>
  <c r="AB13" i="20" l="1"/>
  <c r="Z7" i="20"/>
  <c r="B94" i="8"/>
  <c r="B106" i="8" s="1"/>
  <c r="AL85" i="13"/>
  <c r="AC13" i="20" l="1"/>
  <c r="AA7" i="20"/>
  <c r="BU94" i="8"/>
  <c r="A83" i="8"/>
  <c r="A80" i="8"/>
  <c r="A79" i="8"/>
  <c r="A78" i="8"/>
  <c r="A77" i="8"/>
  <c r="A73" i="8"/>
  <c r="A72" i="8"/>
  <c r="A71" i="8"/>
  <c r="A37" i="8"/>
  <c r="A3" i="8"/>
  <c r="AD13" i="20" l="1"/>
  <c r="AB7" i="20"/>
  <c r="AE13" i="20" l="1"/>
  <c r="AC7" i="20"/>
  <c r="AK86" i="8"/>
  <c r="AF13" i="20" l="1"/>
  <c r="AD7" i="20"/>
  <c r="L36" i="6"/>
  <c r="N36" i="6" s="1"/>
  <c r="H36" i="6"/>
  <c r="G36" i="6"/>
  <c r="L35" i="6"/>
  <c r="N35" i="6" s="1"/>
  <c r="H35" i="6"/>
  <c r="G35" i="6"/>
  <c r="L34" i="6"/>
  <c r="N34" i="6" s="1"/>
  <c r="H34" i="6"/>
  <c r="G34" i="6"/>
  <c r="L33" i="6"/>
  <c r="M33" i="6" s="1"/>
  <c r="H33" i="6"/>
  <c r="G33" i="6"/>
  <c r="L32" i="6"/>
  <c r="M32" i="6" s="1"/>
  <c r="H32" i="6"/>
  <c r="G32" i="6"/>
  <c r="L31" i="6"/>
  <c r="N31" i="6" s="1"/>
  <c r="H31" i="6"/>
  <c r="G31" i="6"/>
  <c r="L30" i="6"/>
  <c r="N30" i="6" s="1"/>
  <c r="H30" i="6"/>
  <c r="G30" i="6"/>
  <c r="L29" i="6"/>
  <c r="H29" i="6"/>
  <c r="G29" i="6"/>
  <c r="L28" i="6"/>
  <c r="M28" i="6" s="1"/>
  <c r="H28" i="6"/>
  <c r="G28" i="6"/>
  <c r="L27" i="6"/>
  <c r="N27" i="6" s="1"/>
  <c r="H27" i="6"/>
  <c r="G27" i="6"/>
  <c r="AV26" i="6"/>
  <c r="L26" i="6"/>
  <c r="M26" i="6" s="1"/>
  <c r="H26" i="6"/>
  <c r="G26" i="6"/>
  <c r="AV25" i="6"/>
  <c r="L25" i="6"/>
  <c r="M25" i="6" s="1"/>
  <c r="H25" i="6"/>
  <c r="G25" i="6"/>
  <c r="AV24" i="6"/>
  <c r="L24" i="6"/>
  <c r="N24" i="6" s="1"/>
  <c r="H24" i="6"/>
  <c r="G24" i="6"/>
  <c r="AX23" i="6"/>
  <c r="AW23" i="6"/>
  <c r="AU23" i="6"/>
  <c r="BA23" i="6" s="1"/>
  <c r="AT23" i="6"/>
  <c r="AZ23" i="6" s="1"/>
  <c r="AS23" i="6"/>
  <c r="AY23" i="6" s="1"/>
  <c r="L23" i="6"/>
  <c r="M23" i="6" s="1"/>
  <c r="H23" i="6"/>
  <c r="G23" i="6"/>
  <c r="AX22" i="6"/>
  <c r="AW22" i="6"/>
  <c r="AU22" i="6"/>
  <c r="BA22" i="6" s="1"/>
  <c r="AT22" i="6"/>
  <c r="AZ22" i="6" s="1"/>
  <c r="AS22" i="6"/>
  <c r="AY22" i="6" s="1"/>
  <c r="L22" i="6"/>
  <c r="M22" i="6" s="1"/>
  <c r="H22" i="6"/>
  <c r="G22" i="6"/>
  <c r="AX21" i="6"/>
  <c r="AW21" i="6"/>
  <c r="AU21" i="6"/>
  <c r="BA21" i="6" s="1"/>
  <c r="AT21" i="6"/>
  <c r="AZ21" i="6" s="1"/>
  <c r="AS21" i="6"/>
  <c r="AY21" i="6" s="1"/>
  <c r="N21" i="6"/>
  <c r="M21" i="6"/>
  <c r="H21" i="6"/>
  <c r="G21" i="6"/>
  <c r="N20" i="6"/>
  <c r="M20" i="6"/>
  <c r="H20" i="6"/>
  <c r="G20" i="6"/>
  <c r="N19" i="6"/>
  <c r="M19" i="6"/>
  <c r="H19" i="6"/>
  <c r="G19" i="6"/>
  <c r="N18" i="6"/>
  <c r="M18" i="6"/>
  <c r="H18" i="6"/>
  <c r="G18" i="6"/>
  <c r="N17" i="6"/>
  <c r="M17" i="6"/>
  <c r="H17" i="6"/>
  <c r="G17" i="6"/>
  <c r="N16" i="6"/>
  <c r="M16" i="6"/>
  <c r="H16" i="6"/>
  <c r="G16" i="6"/>
  <c r="N15" i="6"/>
  <c r="M15" i="6"/>
  <c r="H15" i="6"/>
  <c r="G15" i="6"/>
  <c r="N14" i="6"/>
  <c r="M14" i="6"/>
  <c r="H14" i="6"/>
  <c r="G14" i="6"/>
  <c r="N13" i="6"/>
  <c r="M13" i="6"/>
  <c r="H13" i="6"/>
  <c r="G13" i="6"/>
  <c r="AV12" i="6"/>
  <c r="N12" i="6"/>
  <c r="M12" i="6"/>
  <c r="H12" i="6"/>
  <c r="G12" i="6"/>
  <c r="AV11" i="6"/>
  <c r="N11" i="6"/>
  <c r="M11" i="6"/>
  <c r="H11" i="6"/>
  <c r="G11" i="6"/>
  <c r="AV10" i="6"/>
  <c r="N10" i="6"/>
  <c r="M10" i="6"/>
  <c r="H10" i="6"/>
  <c r="G10" i="6"/>
  <c r="AX9" i="6"/>
  <c r="AW9" i="6"/>
  <c r="AU9" i="6"/>
  <c r="BA9" i="6" s="1"/>
  <c r="AT9" i="6"/>
  <c r="AZ9" i="6" s="1"/>
  <c r="AS9" i="6"/>
  <c r="AY9" i="6" s="1"/>
  <c r="H9" i="6"/>
  <c r="G9" i="6"/>
  <c r="AX8" i="6"/>
  <c r="AW8" i="6"/>
  <c r="AU8" i="6"/>
  <c r="BA8" i="6" s="1"/>
  <c r="AT8" i="6"/>
  <c r="AZ8" i="6" s="1"/>
  <c r="AS8" i="6"/>
  <c r="AY8" i="6" s="1"/>
  <c r="H8" i="6"/>
  <c r="G8" i="6"/>
  <c r="AX7" i="6"/>
  <c r="AW7" i="6"/>
  <c r="AU7" i="6"/>
  <c r="BA7" i="6" s="1"/>
  <c r="AT7" i="6"/>
  <c r="AZ7" i="6" s="1"/>
  <c r="AS7" i="6"/>
  <c r="AY7" i="6" s="1"/>
  <c r="H7" i="6"/>
  <c r="G7" i="6"/>
  <c r="AX6" i="6"/>
  <c r="AW6" i="6"/>
  <c r="AU6" i="6"/>
  <c r="BA6" i="6" s="1"/>
  <c r="AT6" i="6"/>
  <c r="AZ6" i="6" s="1"/>
  <c r="AS6" i="6"/>
  <c r="AY6" i="6" s="1"/>
  <c r="H6" i="6"/>
  <c r="G6" i="6"/>
  <c r="H5" i="6"/>
  <c r="G5" i="6"/>
  <c r="H4" i="6"/>
  <c r="G4" i="6"/>
  <c r="H3" i="6"/>
  <c r="G3" i="6"/>
  <c r="N29" i="6" l="1"/>
  <c r="M29" i="6"/>
  <c r="N26" i="6"/>
  <c r="N33" i="6"/>
  <c r="M34" i="6"/>
  <c r="AG13" i="20"/>
  <c r="AE7" i="20"/>
  <c r="N22" i="6"/>
  <c r="M27" i="6"/>
  <c r="M30" i="6"/>
  <c r="N23" i="6"/>
  <c r="N25" i="6"/>
  <c r="N28" i="6"/>
  <c r="N32" i="6"/>
  <c r="M24" i="6"/>
  <c r="M31" i="6"/>
  <c r="M35" i="6"/>
  <c r="M36" i="6"/>
  <c r="AH13" i="20" l="1"/>
  <c r="AF7" i="20"/>
  <c r="AH7" i="20" l="1"/>
  <c r="AI7" i="20" s="1"/>
  <c r="AG7" i="20"/>
  <c r="C86" i="8" l="1"/>
  <c r="AN85" i="16" l="1"/>
  <c r="AN86" i="16" l="1"/>
  <c r="CG84" i="16"/>
  <c r="CF86" i="16" s="1"/>
  <c r="BI85" i="16" l="1"/>
  <c r="BI86" i="16" l="1"/>
  <c r="AK87" i="16"/>
</calcChain>
</file>

<file path=xl/comments1.xml><?xml version="1.0" encoding="utf-8"?>
<comments xmlns="http://schemas.openxmlformats.org/spreadsheetml/2006/main">
  <authors>
    <author>user</author>
  </authors>
  <commentList>
    <comment ref="BT38" authorId="0">
      <text>
        <r>
          <rPr>
            <b/>
            <sz val="9"/>
            <color indexed="81"/>
            <rFont val="Tahoma"/>
            <family val="2"/>
            <charset val="204"/>
          </rPr>
          <t>user:</t>
        </r>
        <r>
          <rPr>
            <sz val="9"/>
            <color indexed="81"/>
            <rFont val="Tahoma"/>
            <family val="2"/>
            <charset val="204"/>
          </rPr>
          <t xml:space="preserve">
должна быть равна нулю, д/х не потребляют продукцию отрасли добычи нефти</t>
        </r>
      </text>
    </comment>
    <comment ref="BT39" authorId="0">
      <text>
        <r>
          <rPr>
            <b/>
            <sz val="9"/>
            <color indexed="81"/>
            <rFont val="Tahoma"/>
            <family val="2"/>
            <charset val="204"/>
          </rPr>
          <t>user:</t>
        </r>
        <r>
          <rPr>
            <sz val="9"/>
            <color indexed="81"/>
            <rFont val="Tahoma"/>
            <family val="2"/>
            <charset val="204"/>
          </rPr>
          <t xml:space="preserve">
должна быть равна нулю, а эти издержки надо добавить в отрасль "Производство и распределение газа"</t>
        </r>
      </text>
    </comment>
    <comment ref="BX54" authorId="0">
      <text>
        <r>
          <rPr>
            <b/>
            <sz val="9"/>
            <color indexed="81"/>
            <rFont val="Tahoma"/>
            <family val="2"/>
            <charset val="204"/>
          </rPr>
          <t>user:</t>
        </r>
        <r>
          <rPr>
            <sz val="9"/>
            <color indexed="81"/>
            <rFont val="Tahoma"/>
            <family val="2"/>
            <charset val="204"/>
          </rPr>
          <t xml:space="preserve">
почему государство не потребляет электроэнергию???</t>
        </r>
      </text>
    </comment>
  </commentList>
</comments>
</file>

<file path=xl/comments2.xml><?xml version="1.0" encoding="utf-8"?>
<comments xmlns="http://schemas.openxmlformats.org/spreadsheetml/2006/main">
  <authors>
    <author>Mankovska, Nadiya</author>
    <author>user</author>
  </authors>
  <commentList>
    <comment ref="A1" authorId="0">
      <text>
        <r>
          <rPr>
            <b/>
            <sz val="9"/>
            <color indexed="81"/>
            <rFont val="Tahoma"/>
            <family val="2"/>
          </rPr>
          <t>Mankovska, Nadiya:</t>
        </r>
        <r>
          <rPr>
            <sz val="9"/>
            <color indexed="81"/>
            <rFont val="Tahoma"/>
            <family val="2"/>
          </rPr>
          <t xml:space="preserve">
Exchange rate = 326KZT/USD
</t>
        </r>
      </text>
    </comment>
    <comment ref="BU39" authorId="1">
      <text>
        <r>
          <rPr>
            <b/>
            <sz val="9"/>
            <color indexed="81"/>
            <rFont val="Tahoma"/>
            <family val="2"/>
            <charset val="204"/>
          </rPr>
          <t>user:</t>
        </r>
        <r>
          <rPr>
            <sz val="9"/>
            <color indexed="81"/>
            <rFont val="Tahoma"/>
            <family val="2"/>
            <charset val="204"/>
          </rPr>
          <t xml:space="preserve">
должна быть равна нулю, д/х не потребляют продукцию отрасли добычи нефти</t>
        </r>
      </text>
    </comment>
    <comment ref="BU40" authorId="1">
      <text>
        <r>
          <rPr>
            <b/>
            <sz val="9"/>
            <color indexed="81"/>
            <rFont val="Tahoma"/>
            <family val="2"/>
            <charset val="204"/>
          </rPr>
          <t>user:</t>
        </r>
        <r>
          <rPr>
            <sz val="9"/>
            <color indexed="81"/>
            <rFont val="Tahoma"/>
            <family val="2"/>
            <charset val="204"/>
          </rPr>
          <t xml:space="preserve">
должна быть равна нулю, а эти издержки надо добавить в отрасль "Производство и распределение газа"</t>
        </r>
      </text>
    </comment>
  </commentList>
</comments>
</file>

<file path=xl/comments3.xml><?xml version="1.0" encoding="utf-8"?>
<comments xmlns="http://schemas.openxmlformats.org/spreadsheetml/2006/main">
  <authors>
    <author>Polugodina, Maria</author>
    <author>user</author>
  </authors>
  <commentList>
    <comment ref="A1" authorId="0">
      <text>
        <r>
          <rPr>
            <b/>
            <sz val="9"/>
            <color indexed="81"/>
            <rFont val="Segoe UI"/>
            <family val="2"/>
          </rPr>
          <t>Polugodina, Maria:</t>
        </r>
        <r>
          <rPr>
            <sz val="9"/>
            <color indexed="81"/>
            <rFont val="Segoe UI"/>
            <family val="2"/>
          </rPr>
          <t xml:space="preserve">
This data is copied from the original file 'SAM_2017_IO_integrated_v4_34.xls"
received from Aidyn Bklodotov (ERI, Nur-Sultan)</t>
        </r>
      </text>
    </comment>
    <comment ref="BY55" authorId="1">
      <text>
        <r>
          <rPr>
            <b/>
            <sz val="9"/>
            <color indexed="81"/>
            <rFont val="Tahoma"/>
            <family val="2"/>
            <charset val="204"/>
          </rPr>
          <t>user:</t>
        </r>
        <r>
          <rPr>
            <sz val="9"/>
            <color indexed="81"/>
            <rFont val="Tahoma"/>
            <family val="2"/>
            <charset val="204"/>
          </rPr>
          <t xml:space="preserve">
почему государство не потребляет электроэнергию???</t>
        </r>
      </text>
    </comment>
  </commentList>
</comments>
</file>

<file path=xl/comments4.xml><?xml version="1.0" encoding="utf-8"?>
<comments xmlns="http://schemas.openxmlformats.org/spreadsheetml/2006/main">
  <authors>
    <author>Autor</author>
  </authors>
  <commentList>
    <comment ref="AU1" authorId="0">
      <text>
        <r>
          <rPr>
            <b/>
            <sz val="9"/>
            <color indexed="81"/>
            <rFont val="Tahoma"/>
            <family val="2"/>
          </rPr>
          <t>Autor:</t>
        </r>
        <r>
          <rPr>
            <sz val="9"/>
            <color indexed="81"/>
            <rFont val="Tahoma"/>
            <family val="2"/>
          </rPr>
          <t xml:space="preserve">
Increase output with reduction of wpi.
(import product)</t>
        </r>
      </text>
    </comment>
    <comment ref="AX1" authorId="0">
      <text>
        <r>
          <rPr>
            <b/>
            <sz val="9"/>
            <color indexed="81"/>
            <rFont val="Tahoma"/>
            <family val="2"/>
          </rPr>
          <t>Autor:</t>
        </r>
        <r>
          <rPr>
            <sz val="9"/>
            <color indexed="81"/>
            <rFont val="Tahoma"/>
            <family val="2"/>
          </rPr>
          <t xml:space="preserve">
import product
</t>
        </r>
      </text>
    </comment>
    <comment ref="AZ1" authorId="0">
      <text>
        <r>
          <rPr>
            <b/>
            <sz val="9"/>
            <color indexed="81"/>
            <rFont val="Tahoma"/>
            <family val="2"/>
          </rPr>
          <t>Autor:</t>
        </r>
        <r>
          <rPr>
            <sz val="9"/>
            <color indexed="81"/>
            <rFont val="Tahoma"/>
            <family val="2"/>
          </rPr>
          <t xml:space="preserve">
import product!!!
</t>
        </r>
      </text>
    </comment>
    <comment ref="AS5" authorId="0">
      <text>
        <r>
          <rPr>
            <b/>
            <sz val="9"/>
            <color indexed="81"/>
            <rFont val="Tahoma"/>
            <family val="2"/>
          </rPr>
          <t>Autor:</t>
        </r>
        <r>
          <rPr>
            <sz val="9"/>
            <color indexed="81"/>
            <rFont val="Tahoma"/>
            <family val="2"/>
          </rPr>
          <t xml:space="preserve">
Reduction of productivity to simulate the decrease in world market prices.</t>
        </r>
      </text>
    </comment>
    <comment ref="AU15" authorId="0">
      <text>
        <r>
          <rPr>
            <b/>
            <sz val="9"/>
            <color indexed="81"/>
            <rFont val="Tahoma"/>
            <family val="2"/>
          </rPr>
          <t>Autor:</t>
        </r>
        <r>
          <rPr>
            <sz val="9"/>
            <color indexed="81"/>
            <rFont val="Tahoma"/>
            <family val="2"/>
          </rPr>
          <t xml:space="preserve">
Increase output with reduction of wpi.
(import product)</t>
        </r>
      </text>
    </comment>
    <comment ref="AX15" authorId="0">
      <text>
        <r>
          <rPr>
            <b/>
            <sz val="9"/>
            <color indexed="81"/>
            <rFont val="Tahoma"/>
            <family val="2"/>
          </rPr>
          <t>Autor:</t>
        </r>
        <r>
          <rPr>
            <sz val="9"/>
            <color indexed="81"/>
            <rFont val="Tahoma"/>
            <family val="2"/>
          </rPr>
          <t xml:space="preserve">
import product
</t>
        </r>
      </text>
    </comment>
    <comment ref="AZ15" authorId="0">
      <text>
        <r>
          <rPr>
            <b/>
            <sz val="9"/>
            <color indexed="81"/>
            <rFont val="Tahoma"/>
            <family val="2"/>
          </rPr>
          <t>Autor:</t>
        </r>
        <r>
          <rPr>
            <sz val="9"/>
            <color indexed="81"/>
            <rFont val="Tahoma"/>
            <family val="2"/>
          </rPr>
          <t xml:space="preserve">
import product!!!
</t>
        </r>
      </text>
    </comment>
    <comment ref="AS19" authorId="0">
      <text>
        <r>
          <rPr>
            <b/>
            <sz val="9"/>
            <color indexed="81"/>
            <rFont val="Tahoma"/>
            <family val="2"/>
          </rPr>
          <t>Autor:</t>
        </r>
        <r>
          <rPr>
            <sz val="9"/>
            <color indexed="81"/>
            <rFont val="Tahoma"/>
            <family val="2"/>
          </rPr>
          <t xml:space="preserve">
Reduction of productivity to simulate the decrease in world market prices.</t>
        </r>
      </text>
    </comment>
    <comment ref="AS20" authorId="0">
      <text>
        <r>
          <rPr>
            <b/>
            <sz val="9"/>
            <color indexed="81"/>
            <rFont val="Tahoma"/>
            <family val="2"/>
          </rPr>
          <t>Autor:</t>
        </r>
        <r>
          <rPr>
            <sz val="9"/>
            <color indexed="81"/>
            <rFont val="Tahoma"/>
            <family val="2"/>
          </rPr>
          <t xml:space="preserve">
Reduction of productivity to simulate the decrease in world market prices.</t>
        </r>
      </text>
    </comment>
  </commentList>
</comments>
</file>

<file path=xl/comments5.xml><?xml version="1.0" encoding="utf-8"?>
<comments xmlns="http://schemas.openxmlformats.org/spreadsheetml/2006/main">
  <authors>
    <author>Mankovska, Nadiya</author>
  </authors>
  <commentList>
    <comment ref="A40" authorId="0">
      <text>
        <r>
          <rPr>
            <b/>
            <sz val="9"/>
            <color indexed="81"/>
            <rFont val="Tahoma"/>
            <family val="2"/>
          </rPr>
          <t>Mankovska, Nadiya:</t>
        </r>
        <r>
          <rPr>
            <sz val="9"/>
            <color indexed="81"/>
            <rFont val="Tahoma"/>
            <family val="2"/>
          </rPr>
          <t xml:space="preserve">
here only prices for energy products change????</t>
        </r>
      </text>
    </comment>
  </commentList>
</comments>
</file>

<file path=xl/comments6.xml><?xml version="1.0" encoding="utf-8"?>
<comments xmlns="http://schemas.openxmlformats.org/spreadsheetml/2006/main">
  <authors>
    <author>Polugodina, Maria</author>
    <author>user</author>
  </authors>
  <commentList>
    <comment ref="A1" authorId="0">
      <text>
        <r>
          <rPr>
            <b/>
            <sz val="9"/>
            <color indexed="81"/>
            <rFont val="Segoe UI"/>
            <family val="2"/>
          </rPr>
          <t>Polugodina, Maria:</t>
        </r>
        <r>
          <rPr>
            <sz val="9"/>
            <color indexed="81"/>
            <rFont val="Segoe UI"/>
            <family val="2"/>
          </rPr>
          <t xml:space="preserve">
This data is copied from the original file 'SAM_2017_IO_integrated_v4_34.xls"
received from Aidyn Bklodotov (ERI, Nur-Sultan)</t>
        </r>
      </text>
    </comment>
    <comment ref="CI39" authorId="1">
      <text>
        <r>
          <rPr>
            <b/>
            <sz val="9"/>
            <color indexed="81"/>
            <rFont val="Tahoma"/>
            <family val="2"/>
            <charset val="204"/>
          </rPr>
          <t>user:</t>
        </r>
        <r>
          <rPr>
            <sz val="9"/>
            <color indexed="81"/>
            <rFont val="Tahoma"/>
            <family val="2"/>
            <charset val="204"/>
          </rPr>
          <t xml:space="preserve">
должна быть равна нулю, д/х не потребляют продукцию отрасли добычи нефти</t>
        </r>
      </text>
    </comment>
    <comment ref="CI40" authorId="1">
      <text>
        <r>
          <rPr>
            <b/>
            <sz val="9"/>
            <color indexed="81"/>
            <rFont val="Tahoma"/>
            <family val="2"/>
            <charset val="204"/>
          </rPr>
          <t>user:</t>
        </r>
        <r>
          <rPr>
            <sz val="9"/>
            <color indexed="81"/>
            <rFont val="Tahoma"/>
            <family val="2"/>
            <charset val="204"/>
          </rPr>
          <t xml:space="preserve">
должна быть равна нулю, а эти издержки надо добавить в отрасль "Производство и распределение газа"</t>
        </r>
      </text>
    </comment>
    <comment ref="BY55" authorId="1">
      <text>
        <r>
          <rPr>
            <b/>
            <sz val="9"/>
            <color indexed="81"/>
            <rFont val="Tahoma"/>
            <family val="2"/>
            <charset val="204"/>
          </rPr>
          <t>user:</t>
        </r>
        <r>
          <rPr>
            <sz val="9"/>
            <color indexed="81"/>
            <rFont val="Tahoma"/>
            <family val="2"/>
            <charset val="204"/>
          </rPr>
          <t xml:space="preserve">
почему государство не потребляет электроэнергию???</t>
        </r>
      </text>
    </comment>
  </commentList>
</comments>
</file>

<file path=xl/comments7.xml><?xml version="1.0" encoding="utf-8"?>
<comments xmlns="http://schemas.openxmlformats.org/spreadsheetml/2006/main">
  <authors>
    <author>Polugodina, Maria</author>
    <author>user</author>
  </authors>
  <commentList>
    <comment ref="A1" authorId="0">
      <text>
        <r>
          <rPr>
            <b/>
            <sz val="9"/>
            <color indexed="81"/>
            <rFont val="Segoe UI"/>
            <family val="2"/>
          </rPr>
          <t>Polugodina, Maria:</t>
        </r>
        <r>
          <rPr>
            <sz val="9"/>
            <color indexed="81"/>
            <rFont val="Segoe UI"/>
            <family val="2"/>
          </rPr>
          <t xml:space="preserve">
This data is copied from the original file 'SAM_2017_IO_integrated_v4_34.xls"
received from Aidyn Bklodotov (ERI, Nur-Sultan)</t>
        </r>
      </text>
    </comment>
    <comment ref="CI39" authorId="1">
      <text>
        <r>
          <rPr>
            <b/>
            <sz val="9"/>
            <color indexed="81"/>
            <rFont val="Tahoma"/>
            <family val="2"/>
            <charset val="204"/>
          </rPr>
          <t>user:</t>
        </r>
        <r>
          <rPr>
            <sz val="9"/>
            <color indexed="81"/>
            <rFont val="Tahoma"/>
            <family val="2"/>
            <charset val="204"/>
          </rPr>
          <t xml:space="preserve">
должна быть равна нулю, д/х не потребляют продукцию отрасли добычи нефти</t>
        </r>
      </text>
    </comment>
    <comment ref="CI40" authorId="1">
      <text>
        <r>
          <rPr>
            <b/>
            <sz val="9"/>
            <color indexed="81"/>
            <rFont val="Tahoma"/>
            <family val="2"/>
            <charset val="204"/>
          </rPr>
          <t>user:</t>
        </r>
        <r>
          <rPr>
            <sz val="9"/>
            <color indexed="81"/>
            <rFont val="Tahoma"/>
            <family val="2"/>
            <charset val="204"/>
          </rPr>
          <t xml:space="preserve">
должна быть равна нулю, а эти издержки надо добавить в отрасль "Производство и распределение газа"</t>
        </r>
      </text>
    </comment>
    <comment ref="BY55" authorId="1">
      <text>
        <r>
          <rPr>
            <b/>
            <sz val="9"/>
            <color indexed="81"/>
            <rFont val="Tahoma"/>
            <family val="2"/>
            <charset val="204"/>
          </rPr>
          <t>user:</t>
        </r>
        <r>
          <rPr>
            <sz val="9"/>
            <color indexed="81"/>
            <rFont val="Tahoma"/>
            <family val="2"/>
            <charset val="204"/>
          </rPr>
          <t xml:space="preserve">
почему государство не потребляет электроэнергию???</t>
        </r>
      </text>
    </comment>
  </commentList>
</comments>
</file>

<file path=xl/comments8.xml><?xml version="1.0" encoding="utf-8"?>
<comments xmlns="http://schemas.openxmlformats.org/spreadsheetml/2006/main">
  <authors>
    <author>Polugodina, Maria</author>
    <author>user</author>
  </authors>
  <commentList>
    <comment ref="A1" authorId="0">
      <text>
        <r>
          <rPr>
            <b/>
            <sz val="9"/>
            <color indexed="81"/>
            <rFont val="Segoe UI"/>
            <family val="2"/>
          </rPr>
          <t>Polugodina, Maria:</t>
        </r>
        <r>
          <rPr>
            <sz val="9"/>
            <color indexed="81"/>
            <rFont val="Segoe UI"/>
            <family val="2"/>
          </rPr>
          <t xml:space="preserve">
This data is copied from the original file 'SAM_2017_IO_integrated_v4_34.xls"
received from Aidyn Bklodotov (ERI, Nur-Sultan)</t>
        </r>
      </text>
    </comment>
    <comment ref="CH39" authorId="1">
      <text>
        <r>
          <rPr>
            <b/>
            <sz val="9"/>
            <color indexed="81"/>
            <rFont val="Tahoma"/>
            <family val="2"/>
            <charset val="204"/>
          </rPr>
          <t>user:</t>
        </r>
        <r>
          <rPr>
            <sz val="9"/>
            <color indexed="81"/>
            <rFont val="Tahoma"/>
            <family val="2"/>
            <charset val="204"/>
          </rPr>
          <t xml:space="preserve">
должна быть равна нулю, д/х не потребляют продукцию отрасли добычи нефти</t>
        </r>
      </text>
    </comment>
    <comment ref="CH40" authorId="1">
      <text>
        <r>
          <rPr>
            <b/>
            <sz val="9"/>
            <color indexed="81"/>
            <rFont val="Tahoma"/>
            <family val="2"/>
            <charset val="204"/>
          </rPr>
          <t>user:</t>
        </r>
        <r>
          <rPr>
            <sz val="9"/>
            <color indexed="81"/>
            <rFont val="Tahoma"/>
            <family val="2"/>
            <charset val="204"/>
          </rPr>
          <t xml:space="preserve">
должна быть равна нулю, а эти издержки надо добавить в отрасль "Производство и распределение газа"</t>
        </r>
      </text>
    </comment>
    <comment ref="BY55" authorId="1">
      <text>
        <r>
          <rPr>
            <b/>
            <sz val="9"/>
            <color indexed="81"/>
            <rFont val="Tahoma"/>
            <family val="2"/>
            <charset val="204"/>
          </rPr>
          <t>user:</t>
        </r>
        <r>
          <rPr>
            <sz val="9"/>
            <color indexed="81"/>
            <rFont val="Tahoma"/>
            <family val="2"/>
            <charset val="204"/>
          </rPr>
          <t xml:space="preserve">
почему государство не потребляет электроэнергию???</t>
        </r>
      </text>
    </comment>
  </commentList>
</comments>
</file>

<file path=xl/comments9.xml><?xml version="1.0" encoding="utf-8"?>
<comments xmlns="http://schemas.openxmlformats.org/spreadsheetml/2006/main">
  <authors>
    <author>Polugodina, Maria</author>
    <author>user</author>
  </authors>
  <commentList>
    <comment ref="A1" authorId="0">
      <text>
        <r>
          <rPr>
            <b/>
            <sz val="9"/>
            <color indexed="81"/>
            <rFont val="Segoe UI"/>
            <family val="2"/>
          </rPr>
          <t>Polugodina, Maria:</t>
        </r>
        <r>
          <rPr>
            <sz val="9"/>
            <color indexed="81"/>
            <rFont val="Segoe UI"/>
            <family val="2"/>
          </rPr>
          <t xml:space="preserve">
This data is copied from the original file 'SAM_2017_IO_integrated_v4_34.xls"
received from Aidyn Bklodotov (ERI, Nur-Sultan)</t>
        </r>
      </text>
    </comment>
    <comment ref="CI39" authorId="1">
      <text>
        <r>
          <rPr>
            <b/>
            <sz val="9"/>
            <color indexed="81"/>
            <rFont val="Tahoma"/>
            <family val="2"/>
            <charset val="204"/>
          </rPr>
          <t>user:</t>
        </r>
        <r>
          <rPr>
            <sz val="9"/>
            <color indexed="81"/>
            <rFont val="Tahoma"/>
            <family val="2"/>
            <charset val="204"/>
          </rPr>
          <t xml:space="preserve">
должна быть равна нулю, д/х не потребляют продукцию отрасли добычи нефти</t>
        </r>
      </text>
    </comment>
    <comment ref="CI40" authorId="1">
      <text>
        <r>
          <rPr>
            <b/>
            <sz val="9"/>
            <color indexed="81"/>
            <rFont val="Tahoma"/>
            <family val="2"/>
            <charset val="204"/>
          </rPr>
          <t>user:</t>
        </r>
        <r>
          <rPr>
            <sz val="9"/>
            <color indexed="81"/>
            <rFont val="Tahoma"/>
            <family val="2"/>
            <charset val="204"/>
          </rPr>
          <t xml:space="preserve">
должна быть равна нулю, а эти издержки надо добавить в отрасль "Производство и распределение газа"</t>
        </r>
      </text>
    </comment>
    <comment ref="BY55" authorId="1">
      <text>
        <r>
          <rPr>
            <b/>
            <sz val="9"/>
            <color indexed="81"/>
            <rFont val="Tahoma"/>
            <family val="2"/>
            <charset val="204"/>
          </rPr>
          <t>user:</t>
        </r>
        <r>
          <rPr>
            <sz val="9"/>
            <color indexed="81"/>
            <rFont val="Tahoma"/>
            <family val="2"/>
            <charset val="204"/>
          </rPr>
          <t xml:space="preserve">
почему государство не потребляет электроэнергию???</t>
        </r>
      </text>
    </comment>
  </commentList>
</comments>
</file>

<file path=xl/sharedStrings.xml><?xml version="1.0" encoding="utf-8"?>
<sst xmlns="http://schemas.openxmlformats.org/spreadsheetml/2006/main" count="476" uniqueCount="180">
  <si>
    <t>mln USD</t>
  </si>
  <si>
    <t>Activities</t>
  </si>
  <si>
    <t>Com</t>
  </si>
  <si>
    <t>K</t>
  </si>
  <si>
    <t>L</t>
  </si>
  <si>
    <t>HH_bottom40R</t>
  </si>
  <si>
    <t>HH_top60R</t>
  </si>
  <si>
    <t>HH_bottom40U</t>
  </si>
  <si>
    <t>HH_top60U</t>
  </si>
  <si>
    <t>Govt</t>
  </si>
  <si>
    <t>TC</t>
  </si>
  <si>
    <t>TE</t>
  </si>
  <si>
    <t>TK</t>
  </si>
  <si>
    <t>TY</t>
  </si>
  <si>
    <t>Investment</t>
  </si>
  <si>
    <t>ROW</t>
  </si>
  <si>
    <t>Total</t>
  </si>
  <si>
    <t>Savings</t>
  </si>
  <si>
    <t>Check</t>
  </si>
  <si>
    <t>GDP by output</t>
  </si>
  <si>
    <t>mln USD overestimation</t>
  </si>
  <si>
    <t xml:space="preserve">THIS IS CORRECTED IN THE VERSION FOR USD </t>
  </si>
  <si>
    <t>GDP by expenditure</t>
  </si>
  <si>
    <t xml:space="preserve">because we have negative domestic supply of natural gas. </t>
  </si>
  <si>
    <t>GDP by income</t>
  </si>
  <si>
    <t>Correction steps: reduce import, increase exports.</t>
  </si>
  <si>
    <t>direct taxes revenue</t>
  </si>
  <si>
    <t>transfers</t>
  </si>
  <si>
    <t>indirect taxes revenue</t>
  </si>
  <si>
    <t>taxes</t>
  </si>
  <si>
    <t>GVA</t>
  </si>
  <si>
    <t>savings</t>
  </si>
  <si>
    <t>Output</t>
  </si>
  <si>
    <t>current account, foreign investments</t>
  </si>
  <si>
    <t>Intermediate consumption at bas</t>
  </si>
  <si>
    <t>asset transfers abroad</t>
  </si>
  <si>
    <t>Resource endowment value in the model</t>
  </si>
  <si>
    <t>capital shares</t>
  </si>
  <si>
    <t>Inv share to GDP</t>
  </si>
  <si>
    <t>Dom savings to Inv</t>
  </si>
  <si>
    <t>FDI / Inv</t>
  </si>
  <si>
    <t>net transfers with ROW</t>
  </si>
  <si>
    <t>Negative investment in the SAM</t>
  </si>
  <si>
    <t>GDP 2011 in the model</t>
  </si>
  <si>
    <t>GVA 2011 in the model</t>
  </si>
  <si>
    <t>Output 2011 in the model</t>
  </si>
  <si>
    <t>GVA goods</t>
  </si>
  <si>
    <t>GVA services</t>
  </si>
  <si>
    <t>mln tenge</t>
  </si>
  <si>
    <t>TI</t>
  </si>
  <si>
    <t>Investment &amp; Inventories</t>
  </si>
  <si>
    <t>bottom40R</t>
  </si>
  <si>
    <t>top60R</t>
  </si>
  <si>
    <t>bottom40U</t>
  </si>
  <si>
    <t>top60U</t>
  </si>
  <si>
    <t>https://stat.gov.kz/official/dynamic</t>
  </si>
  <si>
    <t>GDP official number for 2017</t>
  </si>
  <si>
    <t>Difference to total (interim)</t>
  </si>
  <si>
    <t>Note: for balancing, after all transfers &amp; expenditures were calculated, the difference between line &amp; column sum is corrected with savings &amp; transfers</t>
  </si>
  <si>
    <t>Negative amount = low-income HH's spend more than they receive --&gt; deduct the amount from their transfers (add the negative number); add it to high-income HH's</t>
  </si>
  <si>
    <t>The savings of high-income HH's are set to accommodate higher transfers and to balance rows &amp; columns</t>
  </si>
  <si>
    <t>The difference of the first step is copied to row 92 as value to avoid circular formulas</t>
  </si>
  <si>
    <t>classification is not right clear…</t>
  </si>
  <si>
    <t>years</t>
  </si>
  <si>
    <t>Agriculture</t>
  </si>
  <si>
    <t>Coal extraction</t>
  </si>
  <si>
    <t>Extraction of crude oil</t>
  </si>
  <si>
    <t>Extraction of natural gas</t>
  </si>
  <si>
    <t>Mining of iron ores</t>
  </si>
  <si>
    <t>Mining of non-ferrousmetals</t>
  </si>
  <si>
    <t>Other mining</t>
  </si>
  <si>
    <t>Food industry</t>
  </si>
  <si>
    <t>Paper, pulp and print</t>
  </si>
  <si>
    <t>Other light industry</t>
  </si>
  <si>
    <t>Ferrous metallurgy</t>
  </si>
  <si>
    <t>Non-ferrous metallurgy</t>
  </si>
  <si>
    <t>Other metallurgy</t>
  </si>
  <si>
    <t>Oil refining</t>
  </si>
  <si>
    <t>Chemical industry</t>
  </si>
  <si>
    <t>Mineral products</t>
  </si>
  <si>
    <t>Machinery</t>
  </si>
  <si>
    <t>Other manufac-turing</t>
  </si>
  <si>
    <t>Public electricity</t>
  </si>
  <si>
    <t>Natural Gas production and distribution</t>
  </si>
  <si>
    <t>Heat and hot water supply</t>
  </si>
  <si>
    <t>Water and waste management</t>
  </si>
  <si>
    <t>Land transport</t>
  </si>
  <si>
    <t>Water transport</t>
  </si>
  <si>
    <t>Air transport</t>
  </si>
  <si>
    <t>Construction</t>
  </si>
  <si>
    <t>Trade</t>
  </si>
  <si>
    <t>Information and communi-cation</t>
  </si>
  <si>
    <t>Financial and insurance services</t>
  </si>
  <si>
    <t>Real estate transactions</t>
  </si>
  <si>
    <t>Professional, scientific and technical activities</t>
  </si>
  <si>
    <t>Education</t>
  </si>
  <si>
    <t>Health care</t>
  </si>
  <si>
    <t>Other services</t>
  </si>
  <si>
    <t>productivity assumptions for the year:</t>
  </si>
  <si>
    <t>agr</t>
  </si>
  <si>
    <t>min</t>
  </si>
  <si>
    <t>mnf1</t>
  </si>
  <si>
    <t>light ind.</t>
  </si>
  <si>
    <t>metal</t>
  </si>
  <si>
    <t>oil ref.</t>
  </si>
  <si>
    <t>chemicals</t>
  </si>
  <si>
    <t>Minerals</t>
  </si>
  <si>
    <t>machin.</t>
  </si>
  <si>
    <t>construct.</t>
  </si>
  <si>
    <t>Electricity</t>
  </si>
  <si>
    <t>Gas dist</t>
  </si>
  <si>
    <t>Heat</t>
  </si>
  <si>
    <t>Water&amp;Waste</t>
  </si>
  <si>
    <t>tra</t>
  </si>
  <si>
    <t>srv</t>
  </si>
  <si>
    <t>This assumption is alligned with the assumption of E&amp;Y(Ferdinand Pavel) applied in the World Bank project on updating the NDC</t>
  </si>
  <si>
    <t>The orange marked cells will not be taken into account by the model</t>
  </si>
  <si>
    <t>Received from Ferdinand Pavel on Nov 4, 2020</t>
  </si>
  <si>
    <t>The code calls the growth rate of endowments after calling the *ModelCode*.gms and for updates into the next period</t>
  </si>
  <si>
    <t>We additionally assume:</t>
  </si>
  <si>
    <t>no growth of productivity in the coal extraction sector</t>
  </si>
  <si>
    <t>Price index - NDC scenario</t>
  </si>
  <si>
    <t>Mining of non-ferrous metals</t>
  </si>
  <si>
    <t>Other manufacturing</t>
  </si>
  <si>
    <t>EXPORT by ACTIVITIES, IMPORTS by PRODUCTS - therefore two different tables. International prices for exports and imports are ASSUMED to be the same initially!!!</t>
  </si>
  <si>
    <t>Price index - Ambitious scenario</t>
  </si>
  <si>
    <t>Year</t>
  </si>
  <si>
    <t>ERI total growth</t>
  </si>
  <si>
    <t>urban population (mio)</t>
  </si>
  <si>
    <t>rural population (mio)</t>
  </si>
  <si>
    <t>urban growth</t>
  </si>
  <si>
    <t>rural growth</t>
  </si>
  <si>
    <t>urban share</t>
  </si>
  <si>
    <t>rural share</t>
  </si>
  <si>
    <t>weighted growth</t>
  </si>
  <si>
    <t>difference ERI-weighted</t>
  </si>
  <si>
    <t>scale</t>
  </si>
  <si>
    <t>pop_growth_u</t>
  </si>
  <si>
    <t>pop_growth_r</t>
  </si>
  <si>
    <t>weighted growth new</t>
  </si>
  <si>
    <t>IOT</t>
  </si>
  <si>
    <t>Non-ferrous merallurgy</t>
  </si>
  <si>
    <t>other metallurgy</t>
  </si>
  <si>
    <t>Other manufacturing and construction</t>
  </si>
  <si>
    <t>Information and communication</t>
  </si>
  <si>
    <t>Financial services</t>
  </si>
  <si>
    <t>Health care services</t>
  </si>
  <si>
    <t>Consumption of households</t>
  </si>
  <si>
    <t>Consumption of government</t>
  </si>
  <si>
    <t>Total output FROM SAM</t>
  </si>
  <si>
    <t>other mining in OLD</t>
  </si>
  <si>
    <t>GHG Emissions (CO2e in Gg)</t>
  </si>
  <si>
    <t>DATA from National Inventory Report</t>
  </si>
  <si>
    <t>C. Emissions from Industrial Processes</t>
  </si>
  <si>
    <r>
      <rPr>
        <b/>
        <sz val="12"/>
        <color theme="1"/>
        <rFont val="Calibri"/>
        <family val="2"/>
        <scheme val="minor"/>
      </rPr>
      <t>Total emission volume:</t>
    </r>
    <r>
      <rPr>
        <b/>
        <sz val="11"/>
        <color theme="1"/>
        <rFont val="Calibri"/>
        <family val="2"/>
        <scheme val="minor"/>
      </rPr>
      <t xml:space="preserve"> </t>
    </r>
    <r>
      <rPr>
        <b/>
        <sz val="14"/>
        <color rgb="FFFF0000"/>
        <rFont val="Calibri"/>
        <family val="2"/>
        <scheme val="minor"/>
      </rPr>
      <t>EF0(emi,rows)</t>
    </r>
  </si>
  <si>
    <t>ind</t>
  </si>
  <si>
    <r>
      <rPr>
        <b/>
        <sz val="12"/>
        <rFont val="Arial"/>
        <family val="2"/>
      </rPr>
      <t xml:space="preserve">Process emissions per output value: </t>
    </r>
    <r>
      <rPr>
        <b/>
        <sz val="14"/>
        <color rgb="FFFF0000"/>
        <rFont val="Arial"/>
        <family val="2"/>
      </rPr>
      <t>PEF0(emi, rows)</t>
    </r>
  </si>
  <si>
    <t>Endow_Land</t>
  </si>
  <si>
    <t>Endow_Coal</t>
  </si>
  <si>
    <t>Endow_Oil</t>
  </si>
  <si>
    <t>Endow_Gas</t>
  </si>
  <si>
    <t>peak year</t>
  </si>
  <si>
    <t>Oil</t>
  </si>
  <si>
    <t>NGL</t>
  </si>
  <si>
    <t>GDP (output)</t>
  </si>
  <si>
    <t>GDP (expenditure)</t>
  </si>
  <si>
    <t>Negative amount = low-income HH's spend more than they receive; the amount is higher than transfers --&gt; there should be subsidies</t>
  </si>
  <si>
    <t>--&gt; Set poor HH transfers to 0, subtract the difference from row 92 from GOV transfers to poor HH (=add subsidy); add the same amount to respective rich HH to balance total transfers</t>
  </si>
  <si>
    <t>Economic argument: the subsidies to firms are partially passed to poor HHs (low prices), partially to rich HHs (owners)</t>
  </si>
  <si>
    <t>The savings of high-income HH's are set to accommodate lower transfers from GOV and to balance rows &amp; columns</t>
  </si>
  <si>
    <t>HERE: CAPITAL Income of poor households has to be limited</t>
  </si>
  <si>
    <t>Net government tranfers</t>
  </si>
  <si>
    <t>HH_bottom20R</t>
  </si>
  <si>
    <t>HH_top80R</t>
  </si>
  <si>
    <t>HH_bottom20U</t>
  </si>
  <si>
    <t>HH_top80U</t>
  </si>
  <si>
    <t>Balancing of the gas import</t>
  </si>
  <si>
    <t>Gas total</t>
  </si>
  <si>
    <t>Negative amount = low-income HH's spend more than they receive --&gt; deduct the amount from their savings (add the negative number)</t>
  </si>
  <si>
    <t>In this version of SAM, all households possess capital and make savings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</si>
</sst>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164" formatCode="&quot;$&quot;#,##0_);[Red]\(&quot;$&quot;#,##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_-* #,##0.00\ _€_-;\-* #,##0.00\ _€_-;_-* &quot;-&quot;??\ _€_-;_-@_-"/>
    <numFmt numFmtId="170" formatCode="_-* #,##0.00_-;\-* #,##0.00_-;_-* &quot;-&quot;??_-;_-@_-"/>
    <numFmt numFmtId="171" formatCode="0.E+00"/>
    <numFmt numFmtId="172" formatCode="0.0%"/>
    <numFmt numFmtId="173" formatCode="_-* #,##0.00_р_._-;\-* #,##0.00_р_._-;_-* &quot;-&quot;??_р_._-;_-@_-"/>
    <numFmt numFmtId="174" formatCode="#,##0.0000"/>
    <numFmt numFmtId="175" formatCode="0.0"/>
    <numFmt numFmtId="176" formatCode="0.00000"/>
    <numFmt numFmtId="177" formatCode="0.000"/>
    <numFmt numFmtId="178" formatCode="0E+00"/>
    <numFmt numFmtId="179" formatCode="_-[$€-2]* #,##0.00_-;\-[$€-2]* #,##0.00_-;_-[$€-2]* &quot;-&quot;??_-"/>
    <numFmt numFmtId="180" formatCode="#,###"/>
    <numFmt numFmtId="181" formatCode="0.000000"/>
    <numFmt numFmtId="182" formatCode="0.0E+00"/>
    <numFmt numFmtId="183" formatCode="0.0.E+00"/>
    <numFmt numFmtId="184" formatCode="_-* #,##0\ _€_-;\-* #,##0\ _€_-;_-* &quot;-&quot;??\ _€_-;_-@_-"/>
  </numFmts>
  <fonts count="62"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i/>
      <sz val="11"/>
      <color theme="1"/>
      <name val="Calibri"/>
      <family val="2"/>
      <scheme val="minor"/>
    </font>
    <font>
      <sz val="10"/>
      <color theme="1"/>
      <name val="Calibri"/>
      <family val="2"/>
      <scheme val="minor"/>
    </font>
    <font>
      <sz val="10"/>
      <name val="Arial"/>
      <family val="2"/>
    </font>
    <font>
      <b/>
      <sz val="10"/>
      <color theme="1"/>
      <name val="Calibri"/>
      <family val="2"/>
      <scheme val="minor"/>
    </font>
    <font>
      <b/>
      <sz val="9"/>
      <color indexed="81"/>
      <name val="Tahoma"/>
      <family val="2"/>
      <charset val="204"/>
    </font>
    <font>
      <sz val="9"/>
      <color indexed="81"/>
      <name val="Tahoma"/>
      <family val="2"/>
      <charset val="204"/>
    </font>
    <font>
      <sz val="10"/>
      <name val="Arial"/>
      <family val="2"/>
    </font>
    <font>
      <sz val="9"/>
      <name val="Times New Roman"/>
      <family val="1"/>
    </font>
    <font>
      <sz val="11"/>
      <color theme="0"/>
      <name val="Times New Roman"/>
      <family val="2"/>
    </font>
    <font>
      <sz val="11"/>
      <color theme="0"/>
      <name val="Calibri"/>
      <family val="2"/>
      <charset val="204"/>
      <scheme val="minor"/>
    </font>
    <font>
      <b/>
      <sz val="9"/>
      <name val="Times New Roman"/>
      <family val="1"/>
    </font>
    <font>
      <sz val="10"/>
      <name val="Arial"/>
      <family val="2"/>
      <charset val="204"/>
    </font>
    <font>
      <b/>
      <sz val="12"/>
      <name val="Times New Roman"/>
      <family val="1"/>
    </font>
    <font>
      <u/>
      <sz val="11"/>
      <color theme="10"/>
      <name val="Calibri"/>
      <family val="2"/>
      <charset val="204"/>
      <scheme val="minor"/>
    </font>
    <font>
      <sz val="10"/>
      <color theme="1"/>
      <name val="Arial"/>
      <family val="2"/>
    </font>
    <font>
      <sz val="10"/>
      <name val="Arial Cyr"/>
      <charset val="204"/>
    </font>
    <font>
      <sz val="8"/>
      <name val="Helvetica"/>
      <family val="2"/>
    </font>
    <font>
      <sz val="12"/>
      <name val="Times New Roman"/>
      <family val="1"/>
    </font>
    <font>
      <sz val="9"/>
      <color theme="1"/>
      <name val="Calibri"/>
      <family val="2"/>
      <charset val="204"/>
      <scheme val="minor"/>
    </font>
    <font>
      <b/>
      <sz val="12"/>
      <color indexed="12"/>
      <name val="Arial"/>
      <family val="2"/>
    </font>
    <font>
      <sz val="9"/>
      <name val="Arial"/>
      <family val="2"/>
    </font>
    <font>
      <b/>
      <sz val="9"/>
      <name val="Arial"/>
      <family val="2"/>
    </font>
    <font>
      <b/>
      <sz val="12"/>
      <name val="Arial"/>
      <family val="2"/>
    </font>
    <font>
      <b/>
      <sz val="14"/>
      <color rgb="FFFF0000"/>
      <name val="Arial"/>
      <family val="2"/>
    </font>
    <font>
      <b/>
      <sz val="12"/>
      <color theme="1"/>
      <name val="Calibri"/>
      <family val="2"/>
      <scheme val="minor"/>
    </font>
    <font>
      <b/>
      <sz val="14"/>
      <color rgb="FFFF0000"/>
      <name val="Calibri"/>
      <family val="2"/>
      <scheme val="minor"/>
    </font>
    <font>
      <u/>
      <sz val="11"/>
      <color theme="1"/>
      <name val="Calibri"/>
      <family val="2"/>
      <scheme val="minor"/>
    </font>
    <font>
      <b/>
      <u/>
      <sz val="11"/>
      <color theme="1"/>
      <name val="Calibri"/>
      <family val="2"/>
      <scheme val="minor"/>
    </font>
    <font>
      <b/>
      <sz val="11"/>
      <name val="Calibri"/>
      <family val="2"/>
      <scheme val="minor"/>
    </font>
    <font>
      <sz val="11"/>
      <name val="Calibri"/>
      <family val="2"/>
      <scheme val="minor"/>
    </font>
    <font>
      <b/>
      <sz val="9"/>
      <color indexed="81"/>
      <name val="Tahoma"/>
      <family val="2"/>
    </font>
    <font>
      <sz val="9"/>
      <color indexed="81"/>
      <name val="Tahoma"/>
      <family val="2"/>
    </font>
    <font>
      <sz val="11"/>
      <color theme="1"/>
      <name val="Arial Narrow"/>
      <family val="2"/>
    </font>
    <font>
      <b/>
      <sz val="10"/>
      <name val="Calibri"/>
      <family val="2"/>
      <charset val="204"/>
    </font>
    <font>
      <sz val="10"/>
      <name val="Courier"/>
      <family val="3"/>
    </font>
    <font>
      <sz val="10"/>
      <name val="MS Sans Serif"/>
      <family val="2"/>
    </font>
    <font>
      <sz val="12"/>
      <name val="Arial"/>
      <family val="2"/>
    </font>
    <font>
      <u/>
      <sz val="11"/>
      <color theme="10"/>
      <name val="Calibri"/>
      <family val="2"/>
    </font>
    <font>
      <sz val="10"/>
      <name val="Arial Cyr"/>
      <family val="2"/>
    </font>
    <font>
      <sz val="11"/>
      <color theme="1"/>
      <name val="Calibri"/>
      <family val="2"/>
      <charset val="204"/>
      <scheme val="minor"/>
    </font>
    <font>
      <sz val="10"/>
      <name val="Times New Roman"/>
      <family val="1"/>
    </font>
    <font>
      <sz val="12"/>
      <color theme="1"/>
      <name val="Calibri"/>
      <family val="2"/>
      <scheme val="minor"/>
    </font>
    <font>
      <sz val="11"/>
      <name val="Calibri"/>
      <family val="2"/>
    </font>
    <font>
      <sz val="8"/>
      <name val="Arial"/>
      <family val="2"/>
      <charset val="204"/>
    </font>
    <font>
      <sz val="10"/>
      <color indexed="8"/>
      <name val="Times New Roman"/>
      <family val="1"/>
    </font>
    <font>
      <i/>
      <sz val="8"/>
      <name val="Times New Roman"/>
      <family val="1"/>
    </font>
    <font>
      <sz val="10"/>
      <color indexed="62"/>
      <name val="Arial Cyr"/>
      <family val="2"/>
      <charset val="204"/>
    </font>
    <font>
      <sz val="10"/>
      <name val="Times New Roman Cyr"/>
      <charset val="204"/>
    </font>
    <font>
      <sz val="10"/>
      <name val="Times New Roman"/>
      <family val="1"/>
      <charset val="204"/>
    </font>
    <font>
      <sz val="10"/>
      <name val="Arial Cyr"/>
    </font>
    <font>
      <sz val="9"/>
      <color indexed="8"/>
      <name val="Calibri"/>
      <family val="2"/>
      <charset val="204"/>
    </font>
    <font>
      <b/>
      <sz val="9"/>
      <color indexed="81"/>
      <name val="Segoe UI"/>
      <family val="2"/>
    </font>
    <font>
      <sz val="9"/>
      <color indexed="81"/>
      <name val="Segoe UI"/>
      <family val="2"/>
    </font>
    <font>
      <sz val="11"/>
      <color rgb="FF7030A0"/>
      <name val="Calibri"/>
      <family val="2"/>
      <scheme val="minor"/>
    </font>
    <font>
      <sz val="11"/>
      <color theme="1" tint="0.249977111117893"/>
      <name val="Calibri"/>
      <family val="2"/>
      <scheme val="minor"/>
    </font>
    <font>
      <sz val="11"/>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
      <patternFill patternType="solid">
        <fgColor theme="7" tint="0.79998168889431442"/>
        <bgColor indexed="65"/>
      </patternFill>
    </fill>
    <fill>
      <patternFill patternType="solid">
        <fgColor theme="8" tint="0.59999389629810485"/>
        <bgColor indexed="65"/>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4" tint="0.39997558519241921"/>
        <bgColor indexed="64"/>
      </patternFill>
    </fill>
    <fill>
      <patternFill patternType="solid">
        <fgColor rgb="FFFF0000"/>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FFC000"/>
        <bgColor indexed="64"/>
      </patternFill>
    </fill>
    <fill>
      <patternFill patternType="solid">
        <fgColor indexed="27"/>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indexed="22"/>
        <bgColor indexed="64"/>
      </patternFill>
    </fill>
    <fill>
      <patternFill patternType="darkTrellis"/>
    </fill>
    <fill>
      <patternFill patternType="solid">
        <fgColor theme="6"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DCE6F1"/>
        <bgColor rgb="FF000000"/>
      </patternFill>
    </fill>
    <fill>
      <patternFill patternType="solid">
        <fgColor indexed="43"/>
      </patternFill>
    </fill>
    <fill>
      <patternFill patternType="solid">
        <fgColor rgb="FF00B050"/>
        <bgColor indexed="64"/>
      </patternFill>
    </fill>
    <fill>
      <patternFill patternType="solid">
        <fgColor theme="9"/>
        <bgColor indexed="64"/>
      </patternFill>
    </fill>
    <fill>
      <patternFill patternType="solid">
        <fgColor theme="6" tint="-0.249977111117893"/>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s>
  <borders count="47">
    <border>
      <left/>
      <right/>
      <top/>
      <bottom/>
      <diagonal/>
    </border>
    <border>
      <left/>
      <right style="hair">
        <color auto="1"/>
      </right>
      <top/>
      <bottom/>
      <diagonal/>
    </border>
    <border>
      <left/>
      <right style="thin">
        <color indexed="64"/>
      </right>
      <top/>
      <bottom/>
      <diagonal/>
    </border>
    <border>
      <left style="thin">
        <color indexed="64"/>
      </left>
      <right/>
      <top/>
      <bottom/>
      <diagonal/>
    </border>
    <border>
      <left/>
      <right style="hair">
        <color auto="1"/>
      </right>
      <top style="hair">
        <color auto="1"/>
      </top>
      <bottom/>
      <diagonal/>
    </border>
    <border>
      <left/>
      <right/>
      <top/>
      <bottom style="hair">
        <color auto="1"/>
      </bottom>
      <diagonal/>
    </border>
    <border>
      <left/>
      <right style="hair">
        <color auto="1"/>
      </right>
      <top/>
      <bottom style="hair">
        <color auto="1"/>
      </bottom>
      <diagonal/>
    </border>
    <border>
      <left/>
      <right style="thin">
        <color auto="1"/>
      </right>
      <top/>
      <bottom style="hair">
        <color auto="1"/>
      </bottom>
      <diagonal/>
    </border>
    <border>
      <left/>
      <right/>
      <top style="hair">
        <color auto="1"/>
      </top>
      <bottom/>
      <diagonal/>
    </border>
    <border>
      <left style="hair">
        <color auto="1"/>
      </left>
      <right/>
      <top style="hair">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hair">
        <color auto="1"/>
      </left>
      <right/>
      <top/>
      <bottom/>
      <diagonal/>
    </border>
    <border>
      <left style="medium">
        <color indexed="64"/>
      </left>
      <right/>
      <top/>
      <bottom/>
      <diagonal/>
    </border>
    <border>
      <left/>
      <right style="medium">
        <color indexed="64"/>
      </right>
      <top/>
      <bottom/>
      <diagonal/>
    </border>
    <border>
      <left style="hair">
        <color auto="1"/>
      </left>
      <right/>
      <top/>
      <bottom style="hair">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auto="1"/>
      </right>
      <top style="hair">
        <color auto="1"/>
      </top>
      <bottom/>
      <diagonal/>
    </border>
    <border>
      <left/>
      <right/>
      <top/>
      <bottom style="thin">
        <color indexed="64"/>
      </bottom>
      <diagonal/>
    </border>
    <border>
      <left/>
      <right style="hair">
        <color auto="1"/>
      </right>
      <top/>
      <bottom style="thin">
        <color indexed="64"/>
      </bottom>
      <diagonal/>
    </border>
    <border>
      <left style="hair">
        <color auto="1"/>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ck">
        <color rgb="FF00B050"/>
      </right>
      <top/>
      <bottom style="thick">
        <color rgb="FF00B050"/>
      </bottom>
      <diagonal/>
    </border>
    <border>
      <left/>
      <right/>
      <top/>
      <bottom style="thick">
        <color rgb="FF00B050"/>
      </bottom>
      <diagonal/>
    </border>
    <border>
      <left style="thick">
        <color rgb="FF00B050"/>
      </left>
      <right/>
      <top/>
      <bottom style="thick">
        <color rgb="FF00B050"/>
      </bottom>
      <diagonal/>
    </border>
    <border>
      <left/>
      <right style="thick">
        <color rgb="FF00B050"/>
      </right>
      <top style="thick">
        <color rgb="FF00B050"/>
      </top>
      <bottom/>
      <diagonal/>
    </border>
    <border>
      <left/>
      <right/>
      <top style="thick">
        <color rgb="FF00B050"/>
      </top>
      <bottom/>
      <diagonal/>
    </border>
    <border>
      <left style="thick">
        <color rgb="FF00B050"/>
      </left>
      <right/>
      <top style="thick">
        <color rgb="FF00B05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8"/>
      </bottom>
      <diagonal/>
    </border>
    <border>
      <left style="thin">
        <color indexed="23"/>
      </left>
      <right style="thin">
        <color indexed="23"/>
      </right>
      <top style="thin">
        <color indexed="23"/>
      </top>
      <bottom style="thin">
        <color indexed="23"/>
      </bottom>
      <diagonal/>
    </border>
    <border>
      <left/>
      <right style="medium">
        <color indexed="64"/>
      </right>
      <top style="medium">
        <color indexed="64"/>
      </top>
      <bottom style="medium">
        <color indexed="64"/>
      </bottom>
      <diagonal/>
    </border>
  </borders>
  <cellStyleXfs count="329">
    <xf numFmtId="0" fontId="0" fillId="0" borderId="0"/>
    <xf numFmtId="9" fontId="1" fillId="0" borderId="0" applyFont="0" applyFill="0" applyBorder="0" applyAlignment="0" applyProtection="0"/>
    <xf numFmtId="0" fontId="3" fillId="3" borderId="0" applyNumberFormat="0" applyBorder="0" applyAlignment="0" applyProtection="0"/>
    <xf numFmtId="0" fontId="1" fillId="6" borderId="0" applyNumberFormat="0" applyBorder="0" applyAlignment="0" applyProtection="0"/>
    <xf numFmtId="0" fontId="8" fillId="0" borderId="0"/>
    <xf numFmtId="0" fontId="12" fillId="0" borderId="0"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49" fontId="13" fillId="0" borderId="27" applyNumberFormat="0" applyFont="0" applyFill="0" applyBorder="0" applyProtection="0">
      <alignment horizontal="left" vertical="center" indent="2"/>
    </xf>
    <xf numFmtId="0" fontId="1" fillId="7" borderId="0" applyNumberFormat="0" applyBorder="0" applyAlignment="0" applyProtection="0"/>
    <xf numFmtId="0" fontId="12" fillId="0" borderId="0" applyNumberFormat="0" applyFont="0" applyFill="0" applyBorder="0" applyProtection="0">
      <alignment horizontal="left" vertical="center" indent="5"/>
    </xf>
    <xf numFmtId="49" fontId="13" fillId="0" borderId="28" applyNumberFormat="0" applyFont="0" applyFill="0" applyBorder="0" applyProtection="0">
      <alignment horizontal="left" vertical="center" indent="5"/>
    </xf>
    <xf numFmtId="49" fontId="13" fillId="0" borderId="28" applyNumberFormat="0" applyFont="0" applyFill="0" applyBorder="0" applyProtection="0">
      <alignment horizontal="left" vertical="center" indent="5"/>
    </xf>
    <xf numFmtId="49" fontId="13" fillId="0" borderId="28" applyNumberFormat="0" applyFont="0" applyFill="0" applyBorder="0" applyProtection="0">
      <alignment horizontal="left" vertical="center" indent="5"/>
    </xf>
    <xf numFmtId="49" fontId="13" fillId="0" borderId="28" applyNumberFormat="0" applyFont="0" applyFill="0" applyBorder="0" applyProtection="0">
      <alignment horizontal="left" vertical="center" indent="5"/>
    </xf>
    <xf numFmtId="49" fontId="13" fillId="0" borderId="28" applyNumberFormat="0" applyFont="0" applyFill="0" applyBorder="0" applyProtection="0">
      <alignment horizontal="left" vertical="center" indent="5"/>
    </xf>
    <xf numFmtId="49" fontId="13" fillId="0" borderId="28" applyNumberFormat="0" applyFont="0" applyFill="0" applyBorder="0" applyProtection="0">
      <alignment horizontal="left" vertical="center" indent="5"/>
    </xf>
    <xf numFmtId="49" fontId="13" fillId="0" borderId="28" applyNumberFormat="0" applyFont="0" applyFill="0" applyBorder="0" applyProtection="0">
      <alignment horizontal="left" vertical="center" indent="5"/>
    </xf>
    <xf numFmtId="0" fontId="14" fillId="5" borderId="0" applyNumberFormat="0" applyBorder="0" applyAlignment="0" applyProtection="0"/>
    <xf numFmtId="0" fontId="15" fillId="5" borderId="0" applyNumberFormat="0" applyBorder="0" applyAlignment="0" applyProtection="0"/>
    <xf numFmtId="0" fontId="13" fillId="18" borderId="27">
      <alignment horizontal="right" vertical="center"/>
    </xf>
    <xf numFmtId="4" fontId="13" fillId="19" borderId="0" applyBorder="0">
      <alignment horizontal="right" vertical="center"/>
    </xf>
    <xf numFmtId="4" fontId="13" fillId="19" borderId="0" applyBorder="0">
      <alignment horizontal="right" vertical="center"/>
    </xf>
    <xf numFmtId="0" fontId="3" fillId="3" borderId="0" applyNumberFormat="0" applyBorder="0" applyAlignment="0" applyProtection="0"/>
    <xf numFmtId="0" fontId="3" fillId="3" borderId="0" applyNumberFormat="0" applyBorder="0" applyAlignment="0" applyProtection="0"/>
    <xf numFmtId="4" fontId="16" fillId="0" borderId="29" applyFill="0" applyBorder="0" applyProtection="0">
      <alignment horizontal="right" vertical="center"/>
    </xf>
    <xf numFmtId="168" fontId="1" fillId="0" borderId="0" applyFont="0" applyFill="0" applyBorder="0" applyAlignment="0" applyProtection="0"/>
    <xf numFmtId="168" fontId="1" fillId="0" borderId="0" applyFont="0" applyFill="0" applyBorder="0" applyAlignment="0" applyProtection="0"/>
    <xf numFmtId="173" fontId="1" fillId="0" borderId="0" applyFont="0" applyFill="0" applyBorder="0" applyAlignment="0" applyProtection="0"/>
    <xf numFmtId="0" fontId="17" fillId="20" borderId="0" applyNumberFormat="0" applyFont="0" applyBorder="0" applyAlignment="0"/>
    <xf numFmtId="0" fontId="13" fillId="19" borderId="28">
      <alignment horizontal="left" vertical="center"/>
    </xf>
    <xf numFmtId="0" fontId="2" fillId="2" borderId="0" applyNumberFormat="0" applyBorder="0" applyAlignment="0" applyProtection="0"/>
    <xf numFmtId="0" fontId="2" fillId="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4" fontId="13" fillId="0" borderId="0" applyBorder="0">
      <alignment horizontal="right" vertical="center"/>
    </xf>
    <xf numFmtId="169" fontId="20" fillId="0" borderId="0" applyFont="0" applyFill="0" applyBorder="0" applyAlignment="0" applyProtection="0"/>
    <xf numFmtId="0" fontId="17" fillId="21" borderId="0" applyNumberFormat="0" applyFont="0" applyBorder="0" applyAlignment="0"/>
    <xf numFmtId="166" fontId="17" fillId="0" borderId="0" applyFont="0" applyFill="0" applyBorder="0" applyAlignment="0" applyProtection="0"/>
    <xf numFmtId="168" fontId="17" fillId="0" borderId="0" applyFont="0" applyFill="0" applyBorder="0" applyAlignment="0" applyProtection="0"/>
    <xf numFmtId="165" fontId="17" fillId="0" borderId="0" applyFont="0" applyFill="0" applyBorder="0" applyAlignment="0" applyProtection="0"/>
    <xf numFmtId="167" fontId="17" fillId="0" borderId="0" applyFont="0" applyFill="0" applyBorder="0" applyAlignment="0" applyProtection="0"/>
    <xf numFmtId="0" fontId="4" fillId="4" borderId="0" applyNumberFormat="0" applyBorder="0" applyAlignment="0" applyProtection="0"/>
    <xf numFmtId="0" fontId="4" fillId="4" borderId="0" applyNumberFormat="0" applyBorder="0" applyAlignment="0" applyProtection="0"/>
    <xf numFmtId="0" fontId="17" fillId="0" borderId="0"/>
    <xf numFmtId="0" fontId="1" fillId="0" borderId="0"/>
    <xf numFmtId="0" fontId="1" fillId="0" borderId="0"/>
    <xf numFmtId="0" fontId="12" fillId="0" borderId="0"/>
    <xf numFmtId="0" fontId="17" fillId="0" borderId="0"/>
    <xf numFmtId="0" fontId="21" fillId="0" borderId="0"/>
    <xf numFmtId="0" fontId="1" fillId="0" borderId="0"/>
    <xf numFmtId="0" fontId="1" fillId="0" borderId="0"/>
    <xf numFmtId="0" fontId="1" fillId="0" borderId="0"/>
    <xf numFmtId="0" fontId="12" fillId="0" borderId="0"/>
    <xf numFmtId="0" fontId="1" fillId="0" borderId="0"/>
    <xf numFmtId="0" fontId="1" fillId="0" borderId="0"/>
    <xf numFmtId="0" fontId="22" fillId="0" borderId="0"/>
    <xf numFmtId="0" fontId="1" fillId="0" borderId="0"/>
    <xf numFmtId="0" fontId="17" fillId="0" borderId="0"/>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4" fontId="13" fillId="0" borderId="27" applyFill="0" applyBorder="0" applyProtection="0">
      <alignment horizontal="right" vertical="center"/>
    </xf>
    <xf numFmtId="0" fontId="16" fillId="0" borderId="0"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49" fontId="16" fillId="0" borderId="27" applyNumberFormat="0" applyFill="0" applyBorder="0" applyProtection="0">
      <alignment horizontal="left" vertical="center"/>
    </xf>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13" fillId="0" borderId="27" applyNumberFormat="0" applyFill="0" applyAlignment="0" applyProtection="0"/>
    <xf numFmtId="0" fontId="22" fillId="22" borderId="0" applyNumberFormat="0" applyFont="0" applyBorder="0" applyAlignment="0" applyProtection="0"/>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174" fontId="13" fillId="23" borderId="27" applyNumberFormat="0" applyFont="0" applyBorder="0" applyAlignment="0" applyProtection="0">
      <alignment horizontal="right" vertical="center"/>
    </xf>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20" fillId="0" borderId="0" applyFont="0" applyFill="0" applyBorder="0" applyAlignment="0" applyProtection="0"/>
    <xf numFmtId="0" fontId="20" fillId="0" borderId="0"/>
    <xf numFmtId="0" fontId="12" fillId="0" borderId="0"/>
    <xf numFmtId="0" fontId="1" fillId="0" borderId="0"/>
    <xf numFmtId="0" fontId="23" fillId="0" borderId="0"/>
    <xf numFmtId="0" fontId="24" fillId="0" borderId="0"/>
    <xf numFmtId="0" fontId="1" fillId="0" borderId="0"/>
    <xf numFmtId="0" fontId="1" fillId="0" borderId="0"/>
    <xf numFmtId="0" fontId="1" fillId="0" borderId="0"/>
    <xf numFmtId="0" fontId="21" fillId="0" borderId="0"/>
    <xf numFmtId="0" fontId="1" fillId="0" borderId="0"/>
    <xf numFmtId="0" fontId="20" fillId="0" borderId="0"/>
    <xf numFmtId="0" fontId="17" fillId="0" borderId="0"/>
    <xf numFmtId="0" fontId="25" fillId="20" borderId="0">
      <alignment horizontal="left" vertical="center" indent="1"/>
    </xf>
    <xf numFmtId="0" fontId="24" fillId="0" borderId="0"/>
    <xf numFmtId="4" fontId="12" fillId="0" borderId="0"/>
    <xf numFmtId="0" fontId="21" fillId="0" borderId="0"/>
    <xf numFmtId="0" fontId="21" fillId="0" borderId="0"/>
    <xf numFmtId="0" fontId="12" fillId="0" borderId="0"/>
    <xf numFmtId="168" fontId="1" fillId="0" borderId="0" applyFont="0" applyFill="0" applyBorder="0" applyAlignment="0" applyProtection="0"/>
    <xf numFmtId="169" fontId="1" fillId="0" borderId="0" applyFont="0" applyFill="0" applyBorder="0" applyAlignment="0" applyProtection="0"/>
    <xf numFmtId="0" fontId="24" fillId="0" borderId="0"/>
    <xf numFmtId="0" fontId="1" fillId="0" borderId="0"/>
    <xf numFmtId="14" fontId="40" fillId="0" borderId="0" applyProtection="0">
      <alignment vertical="center"/>
    </xf>
    <xf numFmtId="164" fontId="41" fillId="0" borderId="0" applyFont="0" applyFill="0" applyBorder="0" applyAlignment="0" applyProtection="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4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4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9" fontId="12" fillId="0" borderId="0"/>
    <xf numFmtId="170"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2" fillId="0" borderId="0" applyFont="0" applyFill="0" applyBorder="0" applyAlignment="0" applyProtection="0"/>
    <xf numFmtId="170" fontId="17" fillId="0" borderId="0" applyFont="0" applyFill="0" applyBorder="0" applyAlignment="0" applyProtection="0"/>
    <xf numFmtId="170" fontId="12" fillId="0" borderId="0" applyFont="0" applyFill="0" applyBorder="0" applyAlignment="0" applyProtection="0"/>
    <xf numFmtId="0" fontId="43" fillId="0" borderId="0" applyNumberFormat="0" applyFill="0" applyBorder="0" applyAlignment="0" applyProtection="0">
      <alignment vertical="top"/>
      <protection locked="0"/>
    </xf>
    <xf numFmtId="179" fontId="44" fillId="0" borderId="0"/>
    <xf numFmtId="39" fontId="40" fillId="0" borderId="0"/>
    <xf numFmtId="0" fontId="45" fillId="0" borderId="0"/>
    <xf numFmtId="0" fontId="20" fillId="0" borderId="0"/>
    <xf numFmtId="0" fontId="45" fillId="0" borderId="0"/>
    <xf numFmtId="0" fontId="12" fillId="0" borderId="0"/>
    <xf numFmtId="0" fontId="1" fillId="0" borderId="0"/>
    <xf numFmtId="0" fontId="45" fillId="0" borderId="0"/>
    <xf numFmtId="0" fontId="1" fillId="0" borderId="0"/>
    <xf numFmtId="0" fontId="45" fillId="0" borderId="0"/>
    <xf numFmtId="0" fontId="46" fillId="0" borderId="0"/>
    <xf numFmtId="0" fontId="1" fillId="0" borderId="0"/>
    <xf numFmtId="0" fontId="47" fillId="0" borderId="0"/>
    <xf numFmtId="0" fontId="20" fillId="0" borderId="0"/>
    <xf numFmtId="0" fontId="48" fillId="0" borderId="0"/>
    <xf numFmtId="0" fontId="12" fillId="0" borderId="0"/>
    <xf numFmtId="0" fontId="1" fillId="0" borderId="0"/>
    <xf numFmtId="0" fontId="46" fillId="0" borderId="0"/>
    <xf numFmtId="0" fontId="1" fillId="0" borderId="0"/>
    <xf numFmtId="0" fontId="49" fillId="0" borderId="0"/>
    <xf numFmtId="9" fontId="45" fillId="0" borderId="0" applyFont="0" applyFill="0" applyBorder="0" applyAlignment="0" applyProtection="0"/>
    <xf numFmtId="9" fontId="24" fillId="0" borderId="0" applyFont="0" applyFill="0" applyBorder="0" applyAlignment="0" applyProtection="0"/>
    <xf numFmtId="9" fontId="17" fillId="0" borderId="0" applyFont="0" applyFill="0" applyBorder="0" applyAlignment="0" applyProtection="0"/>
    <xf numFmtId="179" fontId="50" fillId="0" borderId="44">
      <alignment horizontal="centerContinuous"/>
    </xf>
    <xf numFmtId="172" fontId="51" fillId="0" borderId="44"/>
    <xf numFmtId="0" fontId="52" fillId="34" borderId="45" applyNumberFormat="0" applyAlignment="0" applyProtection="0"/>
    <xf numFmtId="0" fontId="17" fillId="0" borderId="0"/>
    <xf numFmtId="0" fontId="1" fillId="0" borderId="0"/>
    <xf numFmtId="0" fontId="21" fillId="0" borderId="0"/>
    <xf numFmtId="0" fontId="21" fillId="0" borderId="0"/>
    <xf numFmtId="0" fontId="21" fillId="0" borderId="0"/>
    <xf numFmtId="0" fontId="21" fillId="0" borderId="0"/>
    <xf numFmtId="0" fontId="45" fillId="0" borderId="0"/>
    <xf numFmtId="0" fontId="17" fillId="0" borderId="0"/>
    <xf numFmtId="0" fontId="17" fillId="0" borderId="0" applyNumberFormat="0" applyFont="0" applyFill="0" applyBorder="0" applyAlignment="0" applyProtection="0">
      <alignment vertical="top"/>
    </xf>
    <xf numFmtId="0" fontId="24" fillId="0" borderId="0"/>
    <xf numFmtId="0" fontId="45" fillId="0" borderId="0"/>
    <xf numFmtId="0" fontId="45" fillId="0" borderId="0"/>
    <xf numFmtId="0" fontId="53" fillId="0" borderId="0"/>
    <xf numFmtId="0" fontId="17" fillId="0" borderId="0"/>
    <xf numFmtId="0" fontId="24" fillId="0" borderId="0"/>
    <xf numFmtId="0" fontId="17" fillId="0" borderId="0"/>
    <xf numFmtId="0" fontId="24" fillId="0" borderId="0"/>
    <xf numFmtId="0" fontId="24" fillId="0" borderId="0"/>
    <xf numFmtId="0" fontId="54" fillId="0" borderId="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21" fillId="0" borderId="0" applyFont="0" applyFill="0" applyBorder="0" applyAlignment="0" applyProtection="0"/>
    <xf numFmtId="9" fontId="17" fillId="0" borderId="0" applyFont="0" applyFill="0" applyBorder="0" applyAlignment="0" applyProtection="0"/>
    <xf numFmtId="173" fontId="1" fillId="0" borderId="0" applyFont="0" applyFill="0" applyBorder="0" applyAlignment="0" applyProtection="0"/>
    <xf numFmtId="180" fontId="56" fillId="0" borderId="0" applyFont="0" applyFill="0" applyBorder="0" applyAlignment="0" applyProtection="0"/>
    <xf numFmtId="173" fontId="1" fillId="0" borderId="0" applyFont="0" applyFill="0" applyBorder="0" applyAlignment="0" applyProtection="0"/>
    <xf numFmtId="173" fontId="56" fillId="0" borderId="0" applyFont="0" applyFill="0" applyBorder="0" applyAlignment="0" applyProtection="0"/>
    <xf numFmtId="173" fontId="56" fillId="0" borderId="0" applyFont="0" applyFill="0" applyBorder="0" applyAlignment="0" applyProtection="0"/>
    <xf numFmtId="173" fontId="45" fillId="0" borderId="0" applyFont="0" applyFill="0" applyBorder="0" applyAlignment="0" applyProtection="0"/>
    <xf numFmtId="173" fontId="45" fillId="0" borderId="0" applyFont="0" applyFill="0" applyBorder="0" applyAlignment="0" applyProtection="0"/>
    <xf numFmtId="168" fontId="12" fillId="0" borderId="0" applyFont="0" applyFill="0" applyBorder="0" applyAlignment="0" applyProtection="0"/>
    <xf numFmtId="168" fontId="1" fillId="0" borderId="0" applyFont="0" applyFill="0" applyBorder="0" applyAlignment="0" applyProtection="0"/>
    <xf numFmtId="173" fontId="21" fillId="0" borderId="0" applyFont="0" applyFill="0" applyBorder="0" applyAlignment="0" applyProtection="0"/>
    <xf numFmtId="0" fontId="8" fillId="0" borderId="0" applyNumberFormat="0" applyFont="0" applyFill="0" applyBorder="0" applyProtection="0">
      <alignment horizontal="left" vertical="center" indent="2"/>
    </xf>
    <xf numFmtId="0" fontId="8" fillId="0" borderId="0"/>
    <xf numFmtId="0" fontId="8" fillId="0" borderId="0"/>
    <xf numFmtId="0" fontId="8" fillId="0" borderId="0" applyNumberFormat="0" applyFont="0" applyFill="0" applyBorder="0" applyProtection="0">
      <alignment horizontal="left" vertical="center" indent="5"/>
    </xf>
    <xf numFmtId="4" fontId="8" fillId="0" borderId="0"/>
    <xf numFmtId="4" fontId="8" fillId="0" borderId="0"/>
    <xf numFmtId="0" fontId="8" fillId="0" borderId="0"/>
    <xf numFmtId="0" fontId="8" fillId="0" borderId="0"/>
    <xf numFmtId="0" fontId="8" fillId="0" borderId="0"/>
    <xf numFmtId="169" fontId="1" fillId="0" borderId="0" applyFont="0" applyFill="0" applyBorder="0" applyAlignment="0" applyProtection="0"/>
  </cellStyleXfs>
  <cellXfs count="296">
    <xf numFmtId="0" fontId="0" fillId="0" borderId="0" xfId="0"/>
    <xf numFmtId="0" fontId="6" fillId="8" borderId="0" xfId="0" applyFont="1" applyFill="1" applyBorder="1"/>
    <xf numFmtId="1" fontId="0" fillId="12" borderId="0" xfId="0" applyNumberFormat="1" applyFill="1" applyBorder="1"/>
    <xf numFmtId="1" fontId="0" fillId="0" borderId="7" xfId="0" applyNumberFormat="1" applyBorder="1"/>
    <xf numFmtId="1" fontId="0" fillId="0" borderId="8" xfId="0" applyNumberFormat="1" applyFill="1" applyBorder="1"/>
    <xf numFmtId="1" fontId="0" fillId="0" borderId="4" xfId="0" applyNumberFormat="1" applyFill="1" applyBorder="1"/>
    <xf numFmtId="0" fontId="0" fillId="14" borderId="0" xfId="0" applyFill="1"/>
    <xf numFmtId="1" fontId="0" fillId="0" borderId="13" xfId="0" applyNumberFormat="1" applyFill="1" applyBorder="1"/>
    <xf numFmtId="1" fontId="0" fillId="0" borderId="16" xfId="0" applyNumberFormat="1" applyFill="1" applyBorder="1"/>
    <xf numFmtId="1" fontId="0" fillId="0" borderId="5" xfId="0" applyNumberFormat="1" applyFill="1" applyBorder="1"/>
    <xf numFmtId="1" fontId="0" fillId="0" borderId="6" xfId="0" applyNumberFormat="1" applyFill="1" applyBorder="1"/>
    <xf numFmtId="0" fontId="0" fillId="0" borderId="18" xfId="0" applyBorder="1"/>
    <xf numFmtId="0" fontId="0" fillId="0" borderId="0" xfId="0" applyBorder="1"/>
    <xf numFmtId="2" fontId="0" fillId="0" borderId="15" xfId="0" applyNumberFormat="1" applyBorder="1"/>
    <xf numFmtId="0" fontId="0" fillId="0" borderId="10" xfId="0" applyBorder="1"/>
    <xf numFmtId="0" fontId="0" fillId="24" borderId="0" xfId="0" applyFill="1"/>
    <xf numFmtId="1" fontId="0" fillId="0" borderId="35" xfId="0" applyNumberFormat="1" applyBorder="1"/>
    <xf numFmtId="0" fontId="5" fillId="0" borderId="36" xfId="0" applyFont="1" applyBorder="1"/>
    <xf numFmtId="0" fontId="5" fillId="0" borderId="37" xfId="0" applyFont="1" applyBorder="1"/>
    <xf numFmtId="0" fontId="5" fillId="0" borderId="38" xfId="0" applyFont="1" applyBorder="1"/>
    <xf numFmtId="2" fontId="0" fillId="0" borderId="0" xfId="0" applyNumberFormat="1"/>
    <xf numFmtId="0" fontId="5" fillId="0" borderId="0" xfId="0" applyFont="1"/>
    <xf numFmtId="2" fontId="0" fillId="0" borderId="0" xfId="0" applyNumberFormat="1" applyFill="1"/>
    <xf numFmtId="2" fontId="0" fillId="0" borderId="34" xfId="0" applyNumberFormat="1" applyBorder="1"/>
    <xf numFmtId="2" fontId="0" fillId="0" borderId="35" xfId="0" applyNumberFormat="1" applyBorder="1"/>
    <xf numFmtId="2" fontId="0" fillId="14" borderId="35" xfId="0" applyNumberFormat="1" applyFill="1" applyBorder="1"/>
    <xf numFmtId="176" fontId="0" fillId="14" borderId="35" xfId="0" applyNumberFormat="1" applyFill="1" applyBorder="1"/>
    <xf numFmtId="0" fontId="5" fillId="0" borderId="0" xfId="0" applyFont="1" applyFill="1"/>
    <xf numFmtId="0" fontId="5" fillId="15" borderId="39" xfId="0" applyFont="1" applyFill="1" applyBorder="1"/>
    <xf numFmtId="2" fontId="0" fillId="0" borderId="0" xfId="0" applyNumberFormat="1" applyBorder="1"/>
    <xf numFmtId="1" fontId="0" fillId="14" borderId="0" xfId="0" applyNumberFormat="1" applyFill="1"/>
    <xf numFmtId="1" fontId="0" fillId="0" borderId="24" xfId="0" applyNumberFormat="1" applyBorder="1" applyAlignment="1">
      <alignment horizontal="left"/>
    </xf>
    <xf numFmtId="1" fontId="0" fillId="0" borderId="21" xfId="0" applyNumberFormat="1" applyBorder="1" applyAlignment="1">
      <alignment horizontal="left"/>
    </xf>
    <xf numFmtId="1" fontId="0" fillId="0" borderId="30" xfId="0" applyNumberFormat="1" applyBorder="1" applyAlignment="1">
      <alignment horizontal="left"/>
    </xf>
    <xf numFmtId="1" fontId="0" fillId="0" borderId="29" xfId="0" applyNumberFormat="1" applyBorder="1"/>
    <xf numFmtId="1" fontId="0" fillId="0" borderId="27" xfId="0" applyNumberFormat="1" applyBorder="1"/>
    <xf numFmtId="0" fontId="0" fillId="9" borderId="0" xfId="0" applyFont="1" applyFill="1" applyBorder="1" applyAlignment="1">
      <alignment wrapText="1"/>
    </xf>
    <xf numFmtId="0" fontId="0" fillId="9" borderId="0" xfId="0" applyFill="1" applyBorder="1" applyAlignment="1">
      <alignment wrapText="1"/>
    </xf>
    <xf numFmtId="0" fontId="5" fillId="0" borderId="0" xfId="0" applyFont="1" applyAlignment="1">
      <alignment horizontal="center"/>
    </xf>
    <xf numFmtId="0" fontId="5" fillId="16" borderId="0" xfId="0" applyFont="1" applyFill="1" applyAlignment="1">
      <alignment horizontal="center"/>
    </xf>
    <xf numFmtId="0" fontId="5" fillId="27" borderId="0" xfId="0" applyFont="1" applyFill="1" applyAlignment="1">
      <alignment horizontal="center"/>
    </xf>
    <xf numFmtId="0" fontId="1" fillId="6" borderId="0" xfId="3" applyAlignment="1">
      <alignment horizontal="center"/>
    </xf>
    <xf numFmtId="0" fontId="32" fillId="6" borderId="0" xfId="3" applyFont="1" applyAlignment="1">
      <alignment horizontal="center"/>
    </xf>
    <xf numFmtId="0" fontId="33" fillId="27" borderId="0" xfId="0" applyFont="1" applyFill="1" applyAlignment="1">
      <alignment horizontal="center"/>
    </xf>
    <xf numFmtId="0" fontId="5" fillId="28" borderId="0" xfId="0" applyFont="1" applyFill="1" applyAlignment="1">
      <alignment horizontal="center"/>
    </xf>
    <xf numFmtId="0" fontId="34" fillId="0" borderId="0" xfId="0" applyFont="1" applyFill="1" applyBorder="1"/>
    <xf numFmtId="172" fontId="35" fillId="14" borderId="0" xfId="1" applyNumberFormat="1" applyFont="1" applyFill="1" applyBorder="1"/>
    <xf numFmtId="172" fontId="35" fillId="0" borderId="0" xfId="1" applyNumberFormat="1" applyFont="1" applyFill="1" applyBorder="1"/>
    <xf numFmtId="172" fontId="35" fillId="14" borderId="0" xfId="2" applyNumberFormat="1" applyFont="1" applyFill="1" applyBorder="1"/>
    <xf numFmtId="1" fontId="5" fillId="29" borderId="0" xfId="0" applyNumberFormat="1" applyFont="1" applyFill="1"/>
    <xf numFmtId="0" fontId="5" fillId="29" borderId="0" xfId="0" applyFont="1" applyFill="1"/>
    <xf numFmtId="172" fontId="0" fillId="29" borderId="0" xfId="1" applyNumberFormat="1" applyFont="1" applyFill="1"/>
    <xf numFmtId="172" fontId="3" fillId="29" borderId="0" xfId="2" applyNumberFormat="1" applyFill="1"/>
    <xf numFmtId="172" fontId="0" fillId="0" borderId="0" xfId="1" applyNumberFormat="1" applyFont="1"/>
    <xf numFmtId="1" fontId="5" fillId="0" borderId="0" xfId="0" applyNumberFormat="1" applyFont="1" applyFill="1" applyBorder="1"/>
    <xf numFmtId="0" fontId="0" fillId="0" borderId="0" xfId="0" applyFill="1" applyBorder="1"/>
    <xf numFmtId="172" fontId="0" fillId="0" borderId="0" xfId="1" applyNumberFormat="1" applyFont="1" applyFill="1" applyBorder="1"/>
    <xf numFmtId="0" fontId="5" fillId="30" borderId="0" xfId="0" applyFont="1" applyFill="1"/>
    <xf numFmtId="172" fontId="0" fillId="30" borderId="0" xfId="1" applyNumberFormat="1" applyFont="1" applyFill="1"/>
    <xf numFmtId="1" fontId="5" fillId="30" borderId="0" xfId="0" applyNumberFormat="1" applyFont="1" applyFill="1"/>
    <xf numFmtId="177" fontId="0" fillId="0" borderId="0" xfId="0" applyNumberFormat="1"/>
    <xf numFmtId="0" fontId="5" fillId="15" borderId="0" xfId="0" applyFont="1" applyFill="1"/>
    <xf numFmtId="172" fontId="0" fillId="15" borderId="0" xfId="1" applyNumberFormat="1" applyFont="1" applyFill="1"/>
    <xf numFmtId="1" fontId="5" fillId="15" borderId="0" xfId="0" applyNumberFormat="1" applyFont="1" applyFill="1"/>
    <xf numFmtId="1" fontId="5" fillId="0" borderId="0" xfId="0" applyNumberFormat="1" applyFont="1" applyFill="1"/>
    <xf numFmtId="172" fontId="0" fillId="0" borderId="0" xfId="1" applyNumberFormat="1" applyFont="1" applyFill="1"/>
    <xf numFmtId="10" fontId="35" fillId="14" borderId="0" xfId="1" applyNumberFormat="1" applyFont="1" applyFill="1" applyBorder="1"/>
    <xf numFmtId="172" fontId="35" fillId="8" borderId="0" xfId="2" applyNumberFormat="1" applyFont="1" applyFill="1" applyBorder="1"/>
    <xf numFmtId="172" fontId="35" fillId="8" borderId="0" xfId="1" applyNumberFormat="1" applyFont="1" applyFill="1" applyBorder="1"/>
    <xf numFmtId="0" fontId="0" fillId="8" borderId="0" xfId="0" applyFill="1"/>
    <xf numFmtId="0" fontId="33" fillId="0" borderId="0" xfId="0" applyFont="1"/>
    <xf numFmtId="1" fontId="0" fillId="11" borderId="21" xfId="0" applyNumberFormat="1" applyFill="1" applyBorder="1"/>
    <xf numFmtId="9" fontId="0" fillId="8" borderId="0" xfId="1" applyNumberFormat="1" applyFont="1" applyFill="1"/>
    <xf numFmtId="9" fontId="0" fillId="8" borderId="0" xfId="1" applyFont="1" applyFill="1"/>
    <xf numFmtId="0" fontId="0" fillId="0" borderId="0" xfId="0"/>
    <xf numFmtId="0" fontId="0" fillId="10" borderId="0" xfId="0" applyFill="1"/>
    <xf numFmtId="0" fontId="0" fillId="0" borderId="0" xfId="0" applyFill="1"/>
    <xf numFmtId="1" fontId="0" fillId="0" borderId="1" xfId="0" applyNumberFormat="1" applyBorder="1"/>
    <xf numFmtId="1" fontId="0" fillId="0" borderId="6" xfId="0" applyNumberFormat="1" applyBorder="1"/>
    <xf numFmtId="1" fontId="0" fillId="0" borderId="0" xfId="0" applyNumberFormat="1" applyFill="1" applyBorder="1"/>
    <xf numFmtId="1" fontId="0" fillId="0" borderId="1" xfId="0" applyNumberFormat="1" applyFill="1" applyBorder="1"/>
    <xf numFmtId="171" fontId="0" fillId="0" borderId="0" xfId="0" applyNumberFormat="1"/>
    <xf numFmtId="1" fontId="0" fillId="0" borderId="21" xfId="0" applyNumberFormat="1" applyBorder="1"/>
    <xf numFmtId="1" fontId="0" fillId="0" borderId="2" xfId="0" applyNumberFormat="1" applyBorder="1"/>
    <xf numFmtId="1" fontId="0" fillId="0" borderId="24" xfId="0" applyNumberFormat="1" applyBorder="1"/>
    <xf numFmtId="0" fontId="0" fillId="0" borderId="2" xfId="0" applyBorder="1"/>
    <xf numFmtId="0" fontId="0" fillId="9" borderId="5" xfId="0" applyFill="1" applyBorder="1"/>
    <xf numFmtId="0" fontId="5" fillId="0" borderId="0" xfId="0" applyFont="1" applyFill="1" applyBorder="1"/>
    <xf numFmtId="0" fontId="5" fillId="9" borderId="0" xfId="0" applyFont="1" applyFill="1" applyBorder="1"/>
    <xf numFmtId="0" fontId="0" fillId="9" borderId="0" xfId="0" applyFill="1" applyBorder="1" applyAlignment="1">
      <alignment horizontal="center" wrapText="1"/>
    </xf>
    <xf numFmtId="0" fontId="0" fillId="9" borderId="2" xfId="0" applyFill="1" applyBorder="1"/>
    <xf numFmtId="0" fontId="0" fillId="9" borderId="21" xfId="0" applyFill="1" applyBorder="1"/>
    <xf numFmtId="1" fontId="0" fillId="0" borderId="4" xfId="0" applyNumberFormat="1" applyBorder="1"/>
    <xf numFmtId="1" fontId="0" fillId="0" borderId="22" xfId="0" applyNumberFormat="1" applyBorder="1"/>
    <xf numFmtId="1" fontId="0" fillId="15" borderId="0" xfId="0" applyNumberFormat="1" applyFill="1" applyBorder="1"/>
    <xf numFmtId="1" fontId="0" fillId="15" borderId="1" xfId="0" applyNumberFormat="1" applyFill="1" applyBorder="1"/>
    <xf numFmtId="0" fontId="0" fillId="0" borderId="1" xfId="0" applyBorder="1"/>
    <xf numFmtId="0" fontId="0" fillId="10" borderId="3" xfId="0" applyFill="1" applyBorder="1"/>
    <xf numFmtId="0" fontId="0" fillId="9" borderId="1" xfId="0" applyFill="1" applyBorder="1"/>
    <xf numFmtId="0" fontId="0" fillId="8" borderId="0" xfId="0" applyFill="1" applyBorder="1"/>
    <xf numFmtId="171" fontId="0" fillId="0" borderId="0" xfId="0" applyNumberFormat="1" applyBorder="1"/>
    <xf numFmtId="1" fontId="0" fillId="0" borderId="9" xfId="0" applyNumberFormat="1" applyFill="1" applyBorder="1"/>
    <xf numFmtId="0" fontId="0" fillId="11" borderId="8" xfId="0" applyFill="1" applyBorder="1"/>
    <xf numFmtId="0" fontId="0" fillId="11" borderId="5" xfId="0" applyFill="1" applyBorder="1"/>
    <xf numFmtId="1" fontId="0" fillId="0" borderId="20" xfId="0" applyNumberFormat="1" applyBorder="1"/>
    <xf numFmtId="1" fontId="0" fillId="0" borderId="13" xfId="0" applyNumberFormat="1" applyBorder="1"/>
    <xf numFmtId="1" fontId="0" fillId="0" borderId="23" xfId="0" applyNumberFormat="1" applyBorder="1"/>
    <xf numFmtId="3" fontId="5" fillId="0" borderId="0" xfId="0" applyNumberFormat="1" applyFont="1" applyFill="1"/>
    <xf numFmtId="0" fontId="7" fillId="9" borderId="0" xfId="0" applyFont="1" applyFill="1" applyBorder="1" applyAlignment="1">
      <alignment horizontal="center" wrapText="1"/>
    </xf>
    <xf numFmtId="0" fontId="38" fillId="0" borderId="0" xfId="0" applyFont="1"/>
    <xf numFmtId="1" fontId="38" fillId="15" borderId="40" xfId="0" applyNumberFormat="1" applyFont="1" applyFill="1" applyBorder="1"/>
    <xf numFmtId="1" fontId="38" fillId="11" borderId="29" xfId="0" applyNumberFormat="1" applyFont="1" applyFill="1" applyBorder="1"/>
    <xf numFmtId="1" fontId="38" fillId="25" borderId="27" xfId="0" applyNumberFormat="1" applyFont="1" applyFill="1" applyBorder="1"/>
    <xf numFmtId="0" fontId="0" fillId="0" borderId="0" xfId="0" applyFont="1" applyFill="1"/>
    <xf numFmtId="1" fontId="0" fillId="17" borderId="0" xfId="0" applyNumberFormat="1" applyFont="1" applyFill="1"/>
    <xf numFmtId="1" fontId="0" fillId="14" borderId="0" xfId="0" applyNumberFormat="1" applyFont="1" applyFill="1"/>
    <xf numFmtId="1" fontId="0" fillId="0" borderId="0" xfId="0" applyNumberFormat="1" applyFont="1" applyFill="1"/>
    <xf numFmtId="1" fontId="0" fillId="31" borderId="0" xfId="0" applyNumberFormat="1" applyFill="1" applyBorder="1"/>
    <xf numFmtId="1" fontId="38" fillId="31" borderId="27" xfId="0" applyNumberFormat="1" applyFont="1" applyFill="1" applyBorder="1"/>
    <xf numFmtId="178" fontId="0" fillId="0" borderId="0" xfId="0" applyNumberFormat="1"/>
    <xf numFmtId="1" fontId="0" fillId="0" borderId="8" xfId="0" applyNumberFormat="1" applyBorder="1"/>
    <xf numFmtId="1" fontId="0" fillId="13" borderId="40" xfId="0" applyNumberFormat="1" applyFill="1" applyBorder="1"/>
    <xf numFmtId="1" fontId="0" fillId="13" borderId="41" xfId="0" applyNumberFormat="1" applyFill="1" applyBorder="1"/>
    <xf numFmtId="1" fontId="0" fillId="13" borderId="29" xfId="0" applyNumberFormat="1" applyFill="1" applyBorder="1"/>
    <xf numFmtId="1" fontId="0" fillId="32" borderId="40" xfId="0" applyNumberFormat="1" applyFill="1" applyBorder="1"/>
    <xf numFmtId="1" fontId="0" fillId="32" borderId="41" xfId="0" applyNumberFormat="1" applyFill="1" applyBorder="1"/>
    <xf numFmtId="1" fontId="0" fillId="32" borderId="29" xfId="0" applyNumberFormat="1" applyFill="1" applyBorder="1"/>
    <xf numFmtId="1" fontId="0" fillId="32" borderId="27" xfId="0" applyNumberFormat="1" applyFill="1" applyBorder="1"/>
    <xf numFmtId="1" fontId="0" fillId="25" borderId="42" xfId="0" applyNumberFormat="1" applyFill="1" applyBorder="1"/>
    <xf numFmtId="1" fontId="0" fillId="25" borderId="26" xfId="0" applyNumberFormat="1" applyFill="1" applyBorder="1"/>
    <xf numFmtId="1" fontId="0" fillId="25" borderId="43" xfId="0" applyNumberFormat="1" applyFill="1" applyBorder="1"/>
    <xf numFmtId="1" fontId="0" fillId="32" borderId="42" xfId="0" applyNumberFormat="1" applyFill="1" applyBorder="1"/>
    <xf numFmtId="1" fontId="0" fillId="32" borderId="26" xfId="0" applyNumberFormat="1" applyFill="1" applyBorder="1"/>
    <xf numFmtId="1" fontId="0" fillId="32" borderId="43" xfId="0" applyNumberFormat="1" applyFill="1" applyBorder="1"/>
    <xf numFmtId="1" fontId="0" fillId="11" borderId="27" xfId="0" applyNumberFormat="1" applyFill="1" applyBorder="1"/>
    <xf numFmtId="1" fontId="0" fillId="25" borderId="27" xfId="0" applyNumberFormat="1" applyFill="1" applyBorder="1"/>
    <xf numFmtId="1" fontId="0" fillId="15" borderId="27" xfId="0" applyNumberFormat="1" applyFill="1" applyBorder="1"/>
    <xf numFmtId="1" fontId="0" fillId="15" borderId="40" xfId="0" applyNumberFormat="1" applyFill="1" applyBorder="1"/>
    <xf numFmtId="1" fontId="0" fillId="15" borderId="29" xfId="0" applyNumberFormat="1" applyFill="1" applyBorder="1"/>
    <xf numFmtId="1" fontId="0" fillId="31" borderId="27" xfId="0" applyNumberFormat="1" applyFill="1" applyBorder="1"/>
    <xf numFmtId="177" fontId="0" fillId="14" borderId="40" xfId="0" applyNumberFormat="1" applyFill="1" applyBorder="1"/>
    <xf numFmtId="177" fontId="0" fillId="14" borderId="41" xfId="0" applyNumberFormat="1" applyFill="1" applyBorder="1"/>
    <xf numFmtId="177" fontId="0" fillId="14" borderId="29" xfId="0" applyNumberFormat="1" applyFill="1" applyBorder="1"/>
    <xf numFmtId="3" fontId="5" fillId="14" borderId="0" xfId="0" applyNumberFormat="1" applyFont="1" applyFill="1"/>
    <xf numFmtId="1" fontId="8" fillId="14" borderId="31" xfId="4" applyNumberFormat="1" applyFill="1" applyBorder="1"/>
    <xf numFmtId="1" fontId="8" fillId="14" borderId="32" xfId="4" applyNumberFormat="1" applyFill="1" applyBorder="1"/>
    <xf numFmtId="1" fontId="8" fillId="14" borderId="33" xfId="4" applyNumberFormat="1" applyFill="1" applyBorder="1"/>
    <xf numFmtId="1" fontId="8" fillId="14" borderId="3" xfId="4" applyNumberFormat="1" applyFill="1" applyBorder="1"/>
    <xf numFmtId="1" fontId="8" fillId="14" borderId="0" xfId="4" applyNumberFormat="1" applyFill="1" applyBorder="1"/>
    <xf numFmtId="1" fontId="8" fillId="14" borderId="2" xfId="4" applyNumberFormat="1" applyFill="1" applyBorder="1"/>
    <xf numFmtId="1" fontId="8" fillId="14" borderId="30" xfId="4" applyNumberFormat="1" applyFill="1" applyBorder="1"/>
    <xf numFmtId="1" fontId="8" fillId="14" borderId="21" xfId="4" applyNumberFormat="1" applyFill="1" applyBorder="1"/>
    <xf numFmtId="1" fontId="8" fillId="14" borderId="24" xfId="4" applyNumberFormat="1" applyFill="1" applyBorder="1"/>
    <xf numFmtId="0" fontId="39" fillId="33" borderId="0" xfId="174" applyFont="1" applyFill="1" applyBorder="1" applyAlignment="1">
      <alignment horizontal="center"/>
    </xf>
    <xf numFmtId="0" fontId="5" fillId="26" borderId="0" xfId="0" applyFont="1" applyFill="1"/>
    <xf numFmtId="0" fontId="0" fillId="26" borderId="0" xfId="0" applyFill="1"/>
    <xf numFmtId="0" fontId="0" fillId="0" borderId="10" xfId="0" applyFill="1" applyBorder="1"/>
    <xf numFmtId="0" fontId="5" fillId="0" borderId="17" xfId="0" applyFont="1" applyFill="1" applyBorder="1"/>
    <xf numFmtId="0" fontId="39" fillId="13" borderId="10" xfId="174" applyFont="1" applyFill="1" applyBorder="1" applyAlignment="1">
      <alignment horizontal="center"/>
    </xf>
    <xf numFmtId="0" fontId="39" fillId="13" borderId="11" xfId="174" applyFont="1" applyFill="1" applyBorder="1" applyAlignment="1">
      <alignment horizontal="center"/>
    </xf>
    <xf numFmtId="0" fontId="39" fillId="13" borderId="12" xfId="174" applyFont="1" applyFill="1" applyBorder="1" applyAlignment="1">
      <alignment horizontal="center"/>
    </xf>
    <xf numFmtId="0" fontId="0" fillId="13" borderId="17" xfId="0" applyFill="1" applyBorder="1"/>
    <xf numFmtId="0" fontId="0" fillId="13" borderId="18" xfId="0" applyFill="1" applyBorder="1"/>
    <xf numFmtId="0" fontId="0" fillId="13" borderId="19" xfId="0" applyFill="1" applyBorder="1"/>
    <xf numFmtId="0" fontId="0" fillId="13" borderId="0" xfId="0" applyFill="1" applyBorder="1"/>
    <xf numFmtId="0" fontId="5" fillId="0" borderId="18" xfId="0" applyFont="1" applyFill="1" applyBorder="1"/>
    <xf numFmtId="0" fontId="0" fillId="13" borderId="15" xfId="0" applyFill="1" applyBorder="1"/>
    <xf numFmtId="181" fontId="0" fillId="0" borderId="0" xfId="0" applyNumberFormat="1"/>
    <xf numFmtId="10" fontId="0" fillId="0" borderId="0" xfId="1" applyNumberFormat="1" applyFont="1"/>
    <xf numFmtId="1" fontId="0" fillId="27" borderId="0" xfId="0" applyNumberFormat="1" applyFill="1"/>
    <xf numFmtId="0" fontId="0" fillId="0" borderId="0" xfId="0" applyAlignment="1">
      <alignment wrapText="1"/>
    </xf>
    <xf numFmtId="182" fontId="0" fillId="0" borderId="0" xfId="0" applyNumberFormat="1"/>
    <xf numFmtId="171" fontId="0" fillId="0" borderId="0" xfId="0" applyNumberFormat="1" applyFill="1"/>
    <xf numFmtId="1" fontId="0" fillId="13" borderId="0" xfId="0" applyNumberFormat="1" applyFill="1"/>
    <xf numFmtId="0" fontId="0" fillId="13" borderId="0" xfId="0" applyFill="1"/>
    <xf numFmtId="0" fontId="0" fillId="35" borderId="0" xfId="0" applyFill="1"/>
    <xf numFmtId="171" fontId="0" fillId="15" borderId="0" xfId="0" applyNumberFormat="1" applyFill="1"/>
    <xf numFmtId="183" fontId="0" fillId="15" borderId="0" xfId="0" applyNumberFormat="1" applyFill="1"/>
    <xf numFmtId="171" fontId="0" fillId="12" borderId="0" xfId="0" applyNumberFormat="1" applyFill="1"/>
    <xf numFmtId="0" fontId="0" fillId="0" borderId="0" xfId="0" applyNumberFormat="1"/>
    <xf numFmtId="3" fontId="0" fillId="0" borderId="0" xfId="0" applyNumberFormat="1"/>
    <xf numFmtId="0" fontId="0" fillId="9" borderId="0" xfId="0" applyFill="1" applyBorder="1" applyAlignment="1">
      <alignment horizontal="left" wrapText="1"/>
    </xf>
    <xf numFmtId="1" fontId="0" fillId="0" borderId="19" xfId="0" applyNumberFormat="1" applyFill="1" applyBorder="1"/>
    <xf numFmtId="1" fontId="0" fillId="0" borderId="18" xfId="0" applyNumberFormat="1" applyFill="1" applyBorder="1"/>
    <xf numFmtId="1" fontId="0" fillId="0" borderId="17" xfId="0" applyNumberFormat="1" applyFill="1" applyBorder="1"/>
    <xf numFmtId="1" fontId="0" fillId="0" borderId="15" xfId="0" applyNumberFormat="1" applyFill="1" applyBorder="1"/>
    <xf numFmtId="1" fontId="0" fillId="0" borderId="14" xfId="0" applyNumberFormat="1" applyFill="1" applyBorder="1"/>
    <xf numFmtId="1" fontId="0" fillId="36" borderId="0" xfId="0" applyNumberFormat="1" applyFill="1" applyBorder="1"/>
    <xf numFmtId="1" fontId="0" fillId="0" borderId="12" xfId="0" applyNumberFormat="1" applyFill="1" applyBorder="1"/>
    <xf numFmtId="1" fontId="0" fillId="0" borderId="11" xfId="0" applyNumberFormat="1" applyFill="1" applyBorder="1"/>
    <xf numFmtId="1" fontId="0" fillId="0" borderId="10" xfId="0" applyNumberFormat="1" applyFill="1" applyBorder="1"/>
    <xf numFmtId="0" fontId="6" fillId="0" borderId="0" xfId="0" applyFont="1" applyFill="1" applyBorder="1"/>
    <xf numFmtId="11" fontId="0" fillId="37" borderId="25" xfId="0" applyNumberFormat="1" applyFill="1" applyBorder="1"/>
    <xf numFmtId="171" fontId="0" fillId="37" borderId="46" xfId="0" applyNumberFormat="1" applyFill="1" applyBorder="1"/>
    <xf numFmtId="171" fontId="0" fillId="37" borderId="25" xfId="0" applyNumberFormat="1" applyFill="1" applyBorder="1"/>
    <xf numFmtId="1" fontId="0" fillId="38" borderId="9" xfId="0" applyNumberFormat="1" applyFill="1" applyBorder="1"/>
    <xf numFmtId="1" fontId="0" fillId="38" borderId="8" xfId="0" applyNumberFormat="1" applyFill="1" applyBorder="1"/>
    <xf numFmtId="1" fontId="0" fillId="38" borderId="4" xfId="0" applyNumberFormat="1" applyFill="1" applyBorder="1"/>
    <xf numFmtId="1" fontId="0" fillId="38" borderId="13" xfId="0" applyNumberFormat="1" applyFill="1" applyBorder="1"/>
    <xf numFmtId="177" fontId="0" fillId="38" borderId="0" xfId="0" applyNumberFormat="1" applyFill="1" applyBorder="1"/>
    <xf numFmtId="1" fontId="0" fillId="38" borderId="1" xfId="0" applyNumberFormat="1" applyFill="1" applyBorder="1"/>
    <xf numFmtId="1" fontId="0" fillId="38" borderId="16" xfId="0" applyNumberFormat="1" applyFill="1" applyBorder="1"/>
    <xf numFmtId="1" fontId="0" fillId="38" borderId="5" xfId="0" applyNumberFormat="1" applyFill="1" applyBorder="1"/>
    <xf numFmtId="1" fontId="0" fillId="38" borderId="6" xfId="0" applyNumberFormat="1" applyFill="1" applyBorder="1"/>
    <xf numFmtId="1" fontId="0" fillId="17" borderId="42" xfId="0" applyNumberFormat="1" applyFill="1" applyBorder="1"/>
    <xf numFmtId="1" fontId="0" fillId="17" borderId="27" xfId="0" applyNumberFormat="1" applyFill="1" applyBorder="1"/>
    <xf numFmtId="1" fontId="0" fillId="17" borderId="43" xfId="0" applyNumberFormat="1" applyFill="1" applyBorder="1"/>
    <xf numFmtId="0" fontId="0" fillId="17" borderId="27" xfId="0" applyFill="1" applyBorder="1"/>
    <xf numFmtId="0" fontId="38" fillId="0" borderId="0" xfId="0" applyFont="1" applyFill="1" applyBorder="1"/>
    <xf numFmtId="1" fontId="0" fillId="0" borderId="21" xfId="0" applyNumberFormat="1" applyFill="1" applyBorder="1"/>
    <xf numFmtId="1" fontId="0" fillId="38" borderId="33" xfId="0" applyNumberFormat="1" applyFill="1" applyBorder="1"/>
    <xf numFmtId="1" fontId="0" fillId="38" borderId="3" xfId="0" applyNumberFormat="1" applyFill="1" applyBorder="1"/>
    <xf numFmtId="175" fontId="0" fillId="13" borderId="41" xfId="0" applyNumberFormat="1" applyFill="1" applyBorder="1"/>
    <xf numFmtId="171" fontId="0" fillId="15" borderId="1" xfId="0" applyNumberFormat="1" applyFill="1" applyBorder="1"/>
    <xf numFmtId="1" fontId="0" fillId="38" borderId="31" xfId="0" applyNumberFormat="1" applyFill="1" applyBorder="1"/>
    <xf numFmtId="1" fontId="0" fillId="38" borderId="32" xfId="0" applyNumberFormat="1" applyFill="1" applyBorder="1"/>
    <xf numFmtId="1" fontId="0" fillId="38" borderId="24" xfId="0" applyNumberFormat="1" applyFill="1" applyBorder="1"/>
    <xf numFmtId="1" fontId="0" fillId="38" borderId="21" xfId="0" applyNumberFormat="1" applyFill="1" applyBorder="1"/>
    <xf numFmtId="1" fontId="0" fillId="38" borderId="30" xfId="0" applyNumberFormat="1" applyFill="1" applyBorder="1"/>
    <xf numFmtId="1" fontId="0" fillId="38" borderId="2" xfId="0" applyNumberFormat="1" applyFill="1" applyBorder="1"/>
    <xf numFmtId="1" fontId="0" fillId="38" borderId="0" xfId="0" applyNumberFormat="1" applyFill="1" applyBorder="1"/>
    <xf numFmtId="0" fontId="0" fillId="0" borderId="0" xfId="0"/>
    <xf numFmtId="1" fontId="0" fillId="0" borderId="0" xfId="0" applyNumberFormat="1"/>
    <xf numFmtId="1" fontId="0" fillId="0" borderId="0" xfId="0" applyNumberFormat="1" applyBorder="1"/>
    <xf numFmtId="1" fontId="0" fillId="0" borderId="5" xfId="0" applyNumberFormat="1" applyBorder="1"/>
    <xf numFmtId="0" fontId="0" fillId="11" borderId="0" xfId="0" applyFill="1" applyBorder="1"/>
    <xf numFmtId="1" fontId="5" fillId="0" borderId="0" xfId="0" applyNumberFormat="1" applyFont="1"/>
    <xf numFmtId="0" fontId="0" fillId="9" borderId="0" xfId="0" applyFill="1" applyBorder="1"/>
    <xf numFmtId="1" fontId="0" fillId="15" borderId="0" xfId="0" applyNumberFormat="1" applyFill="1"/>
    <xf numFmtId="0" fontId="0" fillId="11" borderId="21" xfId="0" applyFill="1" applyBorder="1"/>
    <xf numFmtId="0" fontId="9" fillId="0" borderId="0" xfId="0" applyFont="1" applyFill="1" applyBorder="1"/>
    <xf numFmtId="3" fontId="9" fillId="0" borderId="0" xfId="0" applyNumberFormat="1" applyFont="1" applyFill="1"/>
    <xf numFmtId="1" fontId="7" fillId="0" borderId="0" xfId="0" applyNumberFormat="1" applyFont="1"/>
    <xf numFmtId="2" fontId="9" fillId="0" borderId="0" xfId="0" applyNumberFormat="1" applyFont="1" applyFill="1"/>
    <xf numFmtId="0" fontId="9" fillId="0" borderId="0" xfId="0" applyFont="1" applyFill="1"/>
    <xf numFmtId="1" fontId="7" fillId="14" borderId="0" xfId="0" applyNumberFormat="1" applyFont="1" applyFill="1"/>
    <xf numFmtId="9" fontId="0" fillId="0" borderId="0" xfId="1" applyFont="1"/>
    <xf numFmtId="2" fontId="0" fillId="13" borderId="18" xfId="0" applyNumberFormat="1" applyFill="1" applyBorder="1"/>
    <xf numFmtId="1" fontId="0" fillId="0" borderId="20" xfId="0" applyNumberFormat="1" applyFill="1" applyBorder="1"/>
    <xf numFmtId="0" fontId="0" fillId="0" borderId="0" xfId="0" quotePrefix="1"/>
    <xf numFmtId="0" fontId="59" fillId="0" borderId="0" xfId="0" applyFont="1"/>
    <xf numFmtId="1" fontId="0" fillId="0" borderId="31" xfId="0" applyNumberFormat="1" applyBorder="1"/>
    <xf numFmtId="1" fontId="0" fillId="0" borderId="32" xfId="0" applyNumberFormat="1" applyBorder="1"/>
    <xf numFmtId="1" fontId="0" fillId="0" borderId="33" xfId="0" applyNumberFormat="1" applyBorder="1"/>
    <xf numFmtId="1" fontId="0" fillId="0" borderId="3" xfId="0" applyNumberFormat="1" applyBorder="1"/>
    <xf numFmtId="1" fontId="0" fillId="0" borderId="30" xfId="0" applyNumberFormat="1" applyBorder="1"/>
    <xf numFmtId="0" fontId="0" fillId="15" borderId="0" xfId="0" applyFill="1"/>
    <xf numFmtId="1" fontId="0" fillId="0" borderId="43" xfId="0" applyNumberFormat="1" applyBorder="1"/>
    <xf numFmtId="1" fontId="0" fillId="31" borderId="29" xfId="0" applyNumberFormat="1" applyFill="1" applyBorder="1"/>
    <xf numFmtId="175" fontId="0" fillId="38" borderId="8" xfId="0" applyNumberFormat="1" applyFill="1" applyBorder="1"/>
    <xf numFmtId="175" fontId="0" fillId="38" borderId="0" xfId="0" applyNumberFormat="1" applyFill="1" applyBorder="1"/>
    <xf numFmtId="175" fontId="0" fillId="38" borderId="5" xfId="0" applyNumberFormat="1" applyFill="1" applyBorder="1"/>
    <xf numFmtId="0" fontId="60" fillId="0" borderId="0" xfId="0" applyFont="1" applyFill="1"/>
    <xf numFmtId="0" fontId="0" fillId="39" borderId="10" xfId="0" applyFill="1" applyBorder="1"/>
    <xf numFmtId="0" fontId="0" fillId="39" borderId="11" xfId="0" applyFill="1" applyBorder="1"/>
    <xf numFmtId="0" fontId="0" fillId="39" borderId="12" xfId="0" applyFill="1" applyBorder="1"/>
    <xf numFmtId="0" fontId="0" fillId="39" borderId="17" xfId="0" applyFill="1" applyBorder="1"/>
    <xf numFmtId="0" fontId="0" fillId="40" borderId="18" xfId="0" applyFill="1" applyBorder="1"/>
    <xf numFmtId="0" fontId="0" fillId="0" borderId="18" xfId="0" applyFill="1" applyBorder="1"/>
    <xf numFmtId="0" fontId="0" fillId="0" borderId="19" xfId="0" applyFill="1" applyBorder="1"/>
    <xf numFmtId="0" fontId="0" fillId="41" borderId="18" xfId="0" applyFill="1" applyBorder="1"/>
    <xf numFmtId="0" fontId="5" fillId="0" borderId="0" xfId="0" applyNumberFormat="1" applyFont="1"/>
    <xf numFmtId="0" fontId="5" fillId="39" borderId="11" xfId="0" applyNumberFormat="1" applyFont="1" applyFill="1" applyBorder="1"/>
    <xf numFmtId="0" fontId="5" fillId="39" borderId="12" xfId="0" applyNumberFormat="1" applyFont="1" applyFill="1" applyBorder="1"/>
    <xf numFmtId="0" fontId="5" fillId="39" borderId="14" xfId="0" applyFont="1" applyFill="1" applyBorder="1"/>
    <xf numFmtId="0" fontId="5" fillId="39" borderId="17" xfId="0" applyFont="1" applyFill="1" applyBorder="1"/>
    <xf numFmtId="2" fontId="0" fillId="0" borderId="18" xfId="0" applyNumberFormat="1" applyBorder="1"/>
    <xf numFmtId="2" fontId="0" fillId="0" borderId="19" xfId="0" applyNumberFormat="1" applyBorder="1"/>
    <xf numFmtId="0" fontId="0" fillId="39" borderId="11" xfId="0" applyNumberFormat="1" applyFill="1" applyBorder="1"/>
    <xf numFmtId="0" fontId="0" fillId="39" borderId="12" xfId="0" applyNumberFormat="1" applyFill="1" applyBorder="1"/>
    <xf numFmtId="2" fontId="0" fillId="24" borderId="0" xfId="0" applyNumberFormat="1" applyFill="1"/>
    <xf numFmtId="2" fontId="0" fillId="14" borderId="0" xfId="0" applyNumberFormat="1" applyFill="1"/>
    <xf numFmtId="172" fontId="61" fillId="42" borderId="0" xfId="1" applyNumberFormat="1" applyFont="1" applyFill="1" applyBorder="1"/>
    <xf numFmtId="184" fontId="0" fillId="0" borderId="0" xfId="328" applyNumberFormat="1" applyFont="1"/>
    <xf numFmtId="0" fontId="0" fillId="0" borderId="0" xfId="0" applyAlignment="1">
      <alignment horizontal="right"/>
    </xf>
    <xf numFmtId="184" fontId="0" fillId="15" borderId="0" xfId="328" applyNumberFormat="1" applyFont="1" applyFill="1"/>
    <xf numFmtId="1" fontId="0" fillId="0" borderId="10" xfId="0" applyNumberFormat="1" applyBorder="1"/>
    <xf numFmtId="1" fontId="0" fillId="0" borderId="11" xfId="0" applyNumberFormat="1" applyBorder="1"/>
    <xf numFmtId="1" fontId="0" fillId="0" borderId="12" xfId="0" applyNumberFormat="1" applyBorder="1"/>
    <xf numFmtId="1" fontId="0" fillId="0" borderId="14" xfId="0" applyNumberFormat="1" applyBorder="1"/>
    <xf numFmtId="1" fontId="0" fillId="0" borderId="15" xfId="0" applyNumberFormat="1" applyBorder="1"/>
    <xf numFmtId="1" fontId="0" fillId="0" borderId="17" xfId="0" applyNumberFormat="1" applyBorder="1"/>
    <xf numFmtId="1" fontId="0" fillId="0" borderId="18" xfId="0" applyNumberFormat="1" applyBorder="1"/>
    <xf numFmtId="1" fontId="0" fillId="0" borderId="19" xfId="0" applyNumberFormat="1" applyBorder="1"/>
    <xf numFmtId="0" fontId="8" fillId="39" borderId="26" xfId="319" applyNumberFormat="1" applyFont="1" applyFill="1" applyBorder="1" applyAlignment="1">
      <alignment horizontal="center" vertical="top" wrapText="1"/>
    </xf>
    <xf numFmtId="0" fontId="0" fillId="39" borderId="21" xfId="0" applyFill="1" applyBorder="1"/>
    <xf numFmtId="0" fontId="27" fillId="39" borderId="33" xfId="320" applyNumberFormat="1" applyFont="1" applyFill="1" applyBorder="1" applyAlignment="1" applyProtection="1">
      <alignment horizontal="left" vertical="center"/>
    </xf>
    <xf numFmtId="0" fontId="27" fillId="0" borderId="2" xfId="320" applyNumberFormat="1" applyFont="1" applyFill="1" applyBorder="1" applyAlignment="1" applyProtection="1">
      <alignment horizontal="left" vertical="center" wrapText="1"/>
    </xf>
    <xf numFmtId="1" fontId="0" fillId="0" borderId="0" xfId="0" applyNumberFormat="1" applyFill="1"/>
    <xf numFmtId="1" fontId="0" fillId="40" borderId="0" xfId="0" applyNumberFormat="1" applyFill="1"/>
    <xf numFmtId="9" fontId="0" fillId="0" borderId="0" xfId="1" applyFont="1" applyFill="1"/>
    <xf numFmtId="0" fontId="27" fillId="15" borderId="39" xfId="320" applyNumberFormat="1" applyFont="1" applyFill="1" applyBorder="1" applyAlignment="1" applyProtection="1">
      <alignment horizontal="left" vertical="center" wrapText="1"/>
    </xf>
    <xf numFmtId="2" fontId="0" fillId="8" borderId="35" xfId="0" applyNumberFormat="1" applyFill="1" applyBorder="1"/>
    <xf numFmtId="176" fontId="0" fillId="8" borderId="35" xfId="0" applyNumberFormat="1" applyFill="1" applyBorder="1"/>
    <xf numFmtId="0" fontId="26" fillId="0" borderId="0" xfId="320" applyNumberFormat="1" applyFont="1" applyFill="1" applyBorder="1" applyAlignment="1" applyProtection="1">
      <alignment horizontal="left" vertical="center" wrapText="1"/>
    </xf>
    <xf numFmtId="0" fontId="26" fillId="0" borderId="2" xfId="320" applyNumberFormat="1" applyFont="1" applyFill="1" applyBorder="1" applyAlignment="1" applyProtection="1">
      <alignment horizontal="left" vertical="center" wrapText="1"/>
    </xf>
  </cellXfs>
  <cellStyles count="329">
    <cellStyle name=" 1" xfId="175"/>
    <cellStyle name=" Verticals" xfId="176"/>
    <cellStyle name=" Writer Import]_x000d__x000a_Display Dialog=No_x000d__x000a__x000d__x000a_[Horizontal Arrange]_x000d__x000a_Dimensions Interlocking=Yes_x000d__x000a_Sum Hierarchy=Yes_x000d__x000a_Generate" xfId="177"/>
    <cellStyle name=" Writer Import]_x000d__x000a_Display Dialog=No_x000d__x000a__x000d__x000a_[Horizontal Arrange]_x000d__x000a_Dimensions Interlocking=Yes_x000d__x000a_Sum Hierarchy=Yes_x000d__x000a_Generate 10" xfId="178"/>
    <cellStyle name=" Writer Import]_x000d__x000a_Display Dialog=No_x000d__x000a__x000d__x000a_[Horizontal Arrange]_x000d__x000a_Dimensions Interlocking=Yes_x000d__x000a_Sum Hierarchy=Yes_x000d__x000a_Generate 11" xfId="179"/>
    <cellStyle name=" Writer Import]_x000d__x000a_Display Dialog=No_x000d__x000a__x000d__x000a_[Horizontal Arrange]_x000d__x000a_Dimensions Interlocking=Yes_x000d__x000a_Sum Hierarchy=Yes_x000d__x000a_Generate 12" xfId="180"/>
    <cellStyle name=" Writer Import]_x000d__x000a_Display Dialog=No_x000d__x000a__x000d__x000a_[Horizontal Arrange]_x000d__x000a_Dimensions Interlocking=Yes_x000d__x000a_Sum Hierarchy=Yes_x000d__x000a_Generate 13" xfId="181"/>
    <cellStyle name=" Writer Import]_x000d__x000a_Display Dialog=No_x000d__x000a__x000d__x000a_[Horizontal Arrange]_x000d__x000a_Dimensions Interlocking=Yes_x000d__x000a_Sum Hierarchy=Yes_x000d__x000a_Generate 14" xfId="182"/>
    <cellStyle name=" Writer Import]_x000d__x000a_Display Dialog=No_x000d__x000a__x000d__x000a_[Horizontal Arrange]_x000d__x000a_Dimensions Interlocking=Yes_x000d__x000a_Sum Hierarchy=Yes_x000d__x000a_Generate 15" xfId="183"/>
    <cellStyle name=" Writer Import]_x000d__x000a_Display Dialog=No_x000d__x000a__x000d__x000a_[Horizontal Arrange]_x000d__x000a_Dimensions Interlocking=Yes_x000d__x000a_Sum Hierarchy=Yes_x000d__x000a_Generate 16" xfId="184"/>
    <cellStyle name=" Writer Import]_x000d__x000a_Display Dialog=No_x000d__x000a__x000d__x000a_[Horizontal Arrange]_x000d__x000a_Dimensions Interlocking=Yes_x000d__x000a_Sum Hierarchy=Yes_x000d__x000a_Generate 17" xfId="185"/>
    <cellStyle name=" Writer Import]_x000d__x000a_Display Dialog=No_x000d__x000a__x000d__x000a_[Horizontal Arrange]_x000d__x000a_Dimensions Interlocking=Yes_x000d__x000a_Sum Hierarchy=Yes_x000d__x000a_Generate 18" xfId="186"/>
    <cellStyle name=" Writer Import]_x000d__x000a_Display Dialog=No_x000d__x000a__x000d__x000a_[Horizontal Arrange]_x000d__x000a_Dimensions Interlocking=Yes_x000d__x000a_Sum Hierarchy=Yes_x000d__x000a_Generate 19" xfId="187"/>
    <cellStyle name=" Writer Import]_x000d__x000a_Display Dialog=No_x000d__x000a__x000d__x000a_[Horizontal Arrange]_x000d__x000a_Dimensions Interlocking=Yes_x000d__x000a_Sum Hierarchy=Yes_x000d__x000a_Generate 2" xfId="188"/>
    <cellStyle name=" Writer Import]_x000d__x000a_Display Dialog=No_x000d__x000a__x000d__x000a_[Horizontal Arrange]_x000d__x000a_Dimensions Interlocking=Yes_x000d__x000a_Sum Hierarchy=Yes_x000d__x000a_Generate 2 2" xfId="189"/>
    <cellStyle name=" Writer Import]_x000d__x000a_Display Dialog=No_x000d__x000a__x000d__x000a_[Horizontal Arrange]_x000d__x000a_Dimensions Interlocking=Yes_x000d__x000a_Sum Hierarchy=Yes_x000d__x000a_Generate 2 2 2" xfId="190"/>
    <cellStyle name=" Writer Import]_x000d__x000a_Display Dialog=No_x000d__x000a__x000d__x000a_[Horizontal Arrange]_x000d__x000a_Dimensions Interlocking=Yes_x000d__x000a_Sum Hierarchy=Yes_x000d__x000a_Generate 2 2 2 2" xfId="191"/>
    <cellStyle name=" Writer Import]_x000d__x000a_Display Dialog=No_x000d__x000a__x000d__x000a_[Horizontal Arrange]_x000d__x000a_Dimensions Interlocking=Yes_x000d__x000a_Sum Hierarchy=Yes_x000d__x000a_Generate 2 2 3" xfId="192"/>
    <cellStyle name=" Writer Import]_x000d__x000a_Display Dialog=No_x000d__x000a__x000d__x000a_[Horizontal Arrange]_x000d__x000a_Dimensions Interlocking=Yes_x000d__x000a_Sum Hierarchy=Yes_x000d__x000a_Generate 2 3" xfId="193"/>
    <cellStyle name=" Writer Import]_x000d__x000a_Display Dialog=No_x000d__x000a__x000d__x000a_[Horizontal Arrange]_x000d__x000a_Dimensions Interlocking=Yes_x000d__x000a_Sum Hierarchy=Yes_x000d__x000a_Generate 2 4" xfId="194"/>
    <cellStyle name=" Writer Import]_x000d__x000a_Display Dialog=No_x000d__x000a__x000d__x000a_[Horizontal Arrange]_x000d__x000a_Dimensions Interlocking=Yes_x000d__x000a_Sum Hierarchy=Yes_x000d__x000a_Generate 2 4 2" xfId="195"/>
    <cellStyle name=" Writer Import]_x000d__x000a_Display Dialog=No_x000d__x000a__x000d__x000a_[Horizontal Arrange]_x000d__x000a_Dimensions Interlocking=Yes_x000d__x000a_Sum Hierarchy=Yes_x000d__x000a_Generate 2 5" xfId="196"/>
    <cellStyle name=" Writer Import]_x000d__x000a_Display Dialog=No_x000d__x000a__x000d__x000a_[Horizontal Arrange]_x000d__x000a_Dimensions Interlocking=Yes_x000d__x000a_Sum Hierarchy=Yes_x000d__x000a_Generate 2 6" xfId="197"/>
    <cellStyle name=" Writer Import]_x000d__x000a_Display Dialog=No_x000d__x000a__x000d__x000a_[Horizontal Arrange]_x000d__x000a_Dimensions Interlocking=Yes_x000d__x000a_Sum Hierarchy=Yes_x000d__x000a_Generate 2 7" xfId="198"/>
    <cellStyle name=" Writer Import]_x000d__x000a_Display Dialog=No_x000d__x000a__x000d__x000a_[Horizontal Arrange]_x000d__x000a_Dimensions Interlocking=Yes_x000d__x000a_Sum Hierarchy=Yes_x000d__x000a_Generate 20" xfId="199"/>
    <cellStyle name=" Writer Import]_x000d__x000a_Display Dialog=No_x000d__x000a__x000d__x000a_[Horizontal Arrange]_x000d__x000a_Dimensions Interlocking=Yes_x000d__x000a_Sum Hierarchy=Yes_x000d__x000a_Generate 21" xfId="200"/>
    <cellStyle name=" Writer Import]_x000d__x000a_Display Dialog=No_x000d__x000a__x000d__x000a_[Horizontal Arrange]_x000d__x000a_Dimensions Interlocking=Yes_x000d__x000a_Sum Hierarchy=Yes_x000d__x000a_Generate 22" xfId="201"/>
    <cellStyle name=" Writer Import]_x000d__x000a_Display Dialog=No_x000d__x000a__x000d__x000a_[Horizontal Arrange]_x000d__x000a_Dimensions Interlocking=Yes_x000d__x000a_Sum Hierarchy=Yes_x000d__x000a_Generate 23" xfId="202"/>
    <cellStyle name=" Writer Import]_x000d__x000a_Display Dialog=No_x000d__x000a__x000d__x000a_[Horizontal Arrange]_x000d__x000a_Dimensions Interlocking=Yes_x000d__x000a_Sum Hierarchy=Yes_x000d__x000a_Generate 24" xfId="203"/>
    <cellStyle name=" Writer Import]_x000d__x000a_Display Dialog=No_x000d__x000a__x000d__x000a_[Horizontal Arrange]_x000d__x000a_Dimensions Interlocking=Yes_x000d__x000a_Sum Hierarchy=Yes_x000d__x000a_Generate 25" xfId="204"/>
    <cellStyle name=" Writer Import]_x000d__x000a_Display Dialog=No_x000d__x000a__x000d__x000a_[Horizontal Arrange]_x000d__x000a_Dimensions Interlocking=Yes_x000d__x000a_Sum Hierarchy=Yes_x000d__x000a_Generate 26" xfId="205"/>
    <cellStyle name=" Writer Import]_x000d__x000a_Display Dialog=No_x000d__x000a__x000d__x000a_[Horizontal Arrange]_x000d__x000a_Dimensions Interlocking=Yes_x000d__x000a_Sum Hierarchy=Yes_x000d__x000a_Generate 27" xfId="206"/>
    <cellStyle name=" Writer Import]_x000d__x000a_Display Dialog=No_x000d__x000a__x000d__x000a_[Horizontal Arrange]_x000d__x000a_Dimensions Interlocking=Yes_x000d__x000a_Sum Hierarchy=Yes_x000d__x000a_Generate 28" xfId="207"/>
    <cellStyle name=" Writer Import]_x000d__x000a_Display Dialog=No_x000d__x000a__x000d__x000a_[Horizontal Arrange]_x000d__x000a_Dimensions Interlocking=Yes_x000d__x000a_Sum Hierarchy=Yes_x000d__x000a_Generate 29" xfId="208"/>
    <cellStyle name=" Writer Import]_x000d__x000a_Display Dialog=No_x000d__x000a__x000d__x000a_[Horizontal Arrange]_x000d__x000a_Dimensions Interlocking=Yes_x000d__x000a_Sum Hierarchy=Yes_x000d__x000a_Generate 3" xfId="209"/>
    <cellStyle name=" Writer Import]_x000d__x000a_Display Dialog=No_x000d__x000a__x000d__x000a_[Horizontal Arrange]_x000d__x000a_Dimensions Interlocking=Yes_x000d__x000a_Sum Hierarchy=Yes_x000d__x000a_Generate 3 2" xfId="210"/>
    <cellStyle name=" Writer Import]_x000d__x000a_Display Dialog=No_x000d__x000a__x000d__x000a_[Horizontal Arrange]_x000d__x000a_Dimensions Interlocking=Yes_x000d__x000a_Sum Hierarchy=Yes_x000d__x000a_Generate 3 2 2" xfId="211"/>
    <cellStyle name=" Writer Import]_x000d__x000a_Display Dialog=No_x000d__x000a__x000d__x000a_[Horizontal Arrange]_x000d__x000a_Dimensions Interlocking=Yes_x000d__x000a_Sum Hierarchy=Yes_x000d__x000a_Generate 3 3" xfId="212"/>
    <cellStyle name=" Writer Import]_x000d__x000a_Display Dialog=No_x000d__x000a__x000d__x000a_[Horizontal Arrange]_x000d__x000a_Dimensions Interlocking=Yes_x000d__x000a_Sum Hierarchy=Yes_x000d__x000a_Generate 3 4" xfId="213"/>
    <cellStyle name=" Writer Import]_x000d__x000a_Display Dialog=No_x000d__x000a__x000d__x000a_[Horizontal Arrange]_x000d__x000a_Dimensions Interlocking=Yes_x000d__x000a_Sum Hierarchy=Yes_x000d__x000a_Generate 3 4 2" xfId="214"/>
    <cellStyle name=" Writer Import]_x000d__x000a_Display Dialog=No_x000d__x000a__x000d__x000a_[Horizontal Arrange]_x000d__x000a_Dimensions Interlocking=Yes_x000d__x000a_Sum Hierarchy=Yes_x000d__x000a_Generate 3 5" xfId="215"/>
    <cellStyle name=" Writer Import]_x000d__x000a_Display Dialog=No_x000d__x000a__x000d__x000a_[Horizontal Arrange]_x000d__x000a_Dimensions Interlocking=Yes_x000d__x000a_Sum Hierarchy=Yes_x000d__x000a_Generate 3 6" xfId="216"/>
    <cellStyle name=" Writer Import]_x000d__x000a_Display Dialog=No_x000d__x000a__x000d__x000a_[Horizontal Arrange]_x000d__x000a_Dimensions Interlocking=Yes_x000d__x000a_Sum Hierarchy=Yes_x000d__x000a_Generate 3 7" xfId="217"/>
    <cellStyle name=" Writer Import]_x000d__x000a_Display Dialog=No_x000d__x000a__x000d__x000a_[Horizontal Arrange]_x000d__x000a_Dimensions Interlocking=Yes_x000d__x000a_Sum Hierarchy=Yes_x000d__x000a_Generate 30" xfId="218"/>
    <cellStyle name=" Writer Import]_x000d__x000a_Display Dialog=No_x000d__x000a__x000d__x000a_[Horizontal Arrange]_x000d__x000a_Dimensions Interlocking=Yes_x000d__x000a_Sum Hierarchy=Yes_x000d__x000a_Generate 31" xfId="219"/>
    <cellStyle name=" Writer Import]_x000d__x000a_Display Dialog=No_x000d__x000a__x000d__x000a_[Horizontal Arrange]_x000d__x000a_Dimensions Interlocking=Yes_x000d__x000a_Sum Hierarchy=Yes_x000d__x000a_Generate 32" xfId="220"/>
    <cellStyle name=" Writer Import]_x000d__x000a_Display Dialog=No_x000d__x000a__x000d__x000a_[Horizontal Arrange]_x000d__x000a_Dimensions Interlocking=Yes_x000d__x000a_Sum Hierarchy=Yes_x000d__x000a_Generate 33" xfId="221"/>
    <cellStyle name=" Writer Import]_x000d__x000a_Display Dialog=No_x000d__x000a__x000d__x000a_[Horizontal Arrange]_x000d__x000a_Dimensions Interlocking=Yes_x000d__x000a_Sum Hierarchy=Yes_x000d__x000a_Generate 34" xfId="222"/>
    <cellStyle name=" Writer Import]_x000d__x000a_Display Dialog=No_x000d__x000a__x000d__x000a_[Horizontal Arrange]_x000d__x000a_Dimensions Interlocking=Yes_x000d__x000a_Sum Hierarchy=Yes_x000d__x000a_Generate 4" xfId="223"/>
    <cellStyle name=" Writer Import]_x000d__x000a_Display Dialog=No_x000d__x000a__x000d__x000a_[Horizontal Arrange]_x000d__x000a_Dimensions Interlocking=Yes_x000d__x000a_Sum Hierarchy=Yes_x000d__x000a_Generate 4 2" xfId="224"/>
    <cellStyle name=" Writer Import]_x000d__x000a_Display Dialog=No_x000d__x000a__x000d__x000a_[Horizontal Arrange]_x000d__x000a_Dimensions Interlocking=Yes_x000d__x000a_Sum Hierarchy=Yes_x000d__x000a_Generate 4 3" xfId="225"/>
    <cellStyle name=" Writer Import]_x000d__x000a_Display Dialog=No_x000d__x000a__x000d__x000a_[Horizontal Arrange]_x000d__x000a_Dimensions Interlocking=Yes_x000d__x000a_Sum Hierarchy=Yes_x000d__x000a_Generate 5" xfId="226"/>
    <cellStyle name=" Writer Import]_x000d__x000a_Display Dialog=No_x000d__x000a__x000d__x000a_[Horizontal Arrange]_x000d__x000a_Dimensions Interlocking=Yes_x000d__x000a_Sum Hierarchy=Yes_x000d__x000a_Generate 5 2" xfId="227"/>
    <cellStyle name=" Writer Import]_x000d__x000a_Display Dialog=No_x000d__x000a__x000d__x000a_[Horizontal Arrange]_x000d__x000a_Dimensions Interlocking=Yes_x000d__x000a_Sum Hierarchy=Yes_x000d__x000a_Generate 5 3" xfId="228"/>
    <cellStyle name=" Writer Import]_x000d__x000a_Display Dialog=No_x000d__x000a__x000d__x000a_[Horizontal Arrange]_x000d__x000a_Dimensions Interlocking=Yes_x000d__x000a_Sum Hierarchy=Yes_x000d__x000a_Generate 6" xfId="229"/>
    <cellStyle name=" Writer Import]_x000d__x000a_Display Dialog=No_x000d__x000a__x000d__x000a_[Horizontal Arrange]_x000d__x000a_Dimensions Interlocking=Yes_x000d__x000a_Sum Hierarchy=Yes_x000d__x000a_Generate 6 2" xfId="230"/>
    <cellStyle name=" Writer Import]_x000d__x000a_Display Dialog=No_x000d__x000a__x000d__x000a_[Horizontal Arrange]_x000d__x000a_Dimensions Interlocking=Yes_x000d__x000a_Sum Hierarchy=Yes_x000d__x000a_Generate 7" xfId="231"/>
    <cellStyle name=" Writer Import]_x000d__x000a_Display Dialog=No_x000d__x000a__x000d__x000a_[Horizontal Arrange]_x000d__x000a_Dimensions Interlocking=Yes_x000d__x000a_Sum Hierarchy=Yes_x000d__x000a_Generate 7 2" xfId="232"/>
    <cellStyle name=" Writer Import]_x000d__x000a_Display Dialog=No_x000d__x000a__x000d__x000a_[Horizontal Arrange]_x000d__x000a_Dimensions Interlocking=Yes_x000d__x000a_Sum Hierarchy=Yes_x000d__x000a_Generate 8" xfId="233"/>
    <cellStyle name=" Writer Import]_x000d__x000a_Display Dialog=No_x000d__x000a__x000d__x000a_[Horizontal Arrange]_x000d__x000a_Dimensions Interlocking=Yes_x000d__x000a_Sum Hierarchy=Yes_x000d__x000a_Generate 9" xfId="234"/>
    <cellStyle name=" Writer Import]_x000d__x000a_Display Dialog=No_x000d__x000a__x000d__x000a_[Horizontal Arrange]_x000d__x000a_Dimensions Interlocking=Yes_x000d__x000a_Sum Hierarchy=Yes_x000d__x000a_Generate_X" xfId="235"/>
    <cellStyle name="_BSD 3-April-10 " xfId="236"/>
    <cellStyle name="_BSD 3-August 09 " xfId="237"/>
    <cellStyle name="_BSD 3-August-10 " xfId="238"/>
    <cellStyle name="_BSD 3-December 09 " xfId="239"/>
    <cellStyle name="_BSD 3-February-10 " xfId="240"/>
    <cellStyle name="_BSD 3-January-10 " xfId="241"/>
    <cellStyle name="_BSD 3-JuLY 09 " xfId="242"/>
    <cellStyle name="_BSD 3-July-10 " xfId="243"/>
    <cellStyle name="_BSD 3-June-10 " xfId="244"/>
    <cellStyle name="_BSD 3-March-10 " xfId="245"/>
    <cellStyle name="_BSD 3-May-10 " xfId="246"/>
    <cellStyle name="_BSD 3-November 09 " xfId="247"/>
    <cellStyle name="_BSD 3-October 09 " xfId="248"/>
    <cellStyle name="_BSD 3-September 09 " xfId="249"/>
    <cellStyle name="_BSD 3-September-10 " xfId="250"/>
    <cellStyle name="20% - Акцент4" xfId="3" builtinId="42"/>
    <cellStyle name="2x indented GHG Textfiels" xfId="5"/>
    <cellStyle name="2x indented GHG Textfiels 2" xfId="6"/>
    <cellStyle name="2x indented GHG Textfiels 2 2" xfId="7"/>
    <cellStyle name="2x indented GHG Textfiels 2 2 2" xfId="8"/>
    <cellStyle name="2x indented GHG Textfiels 2 2 2 2" xfId="9"/>
    <cellStyle name="2x indented GHG Textfiels 2 2 3" xfId="10"/>
    <cellStyle name="2x indented GHG Textfiels 2 3" xfId="11"/>
    <cellStyle name="2x indented GHG Textfiels 2 3 2" xfId="12"/>
    <cellStyle name="2x indented GHG Textfiels 2 4" xfId="13"/>
    <cellStyle name="2x indented GHG Textfiels 3" xfId="14"/>
    <cellStyle name="2x indented GHG Textfiels 3 2" xfId="15"/>
    <cellStyle name="2x indented GHG Textfiels 3 2 2" xfId="16"/>
    <cellStyle name="2x indented GHG Textfiels 3 3" xfId="17"/>
    <cellStyle name="2x indented GHG Textfiels 4" xfId="18"/>
    <cellStyle name="2x indented GHG Textfiels 4 2" xfId="19"/>
    <cellStyle name="2x indented GHG Textfiels 5" xfId="20"/>
    <cellStyle name="2x indented GHG Textfiels 5 2" xfId="21"/>
    <cellStyle name="2x indented GHG Textfiels 6" xfId="22"/>
    <cellStyle name="2x indented GHG Textfiels 7" xfId="319"/>
    <cellStyle name="40% - Accent5 2" xfId="23"/>
    <cellStyle name="5x indented GHG Textfiels" xfId="24"/>
    <cellStyle name="5x indented GHG Textfiels 2" xfId="25"/>
    <cellStyle name="5x indented GHG Textfiels 2 2" xfId="26"/>
    <cellStyle name="5x indented GHG Textfiels 2 2 2" xfId="27"/>
    <cellStyle name="5x indented GHG Textfiels 2 3" xfId="28"/>
    <cellStyle name="5x indented GHG Textfiels 3" xfId="29"/>
    <cellStyle name="5x indented GHG Textfiels 3 2" xfId="30"/>
    <cellStyle name="5x indented GHG Textfiels 4" xfId="31"/>
    <cellStyle name="5x indented GHG Textfiels 5" xfId="322"/>
    <cellStyle name="Accent3 2" xfId="32"/>
    <cellStyle name="Accent3 3" xfId="33"/>
    <cellStyle name="AggblueCels_1x" xfId="34"/>
    <cellStyle name="AggBoldCells" xfId="35"/>
    <cellStyle name="AggCels" xfId="36"/>
    <cellStyle name="Bad 2" xfId="37"/>
    <cellStyle name="Bad 3" xfId="38"/>
    <cellStyle name="Bold GHG Numbers (0.00)" xfId="39"/>
    <cellStyle name="Comma 2" xfId="40"/>
    <cellStyle name="Comma 2 2" xfId="41"/>
    <cellStyle name="Comma 2 3" xfId="172"/>
    <cellStyle name="Comma 3" xfId="42"/>
    <cellStyle name="Comma 3 2" xfId="251"/>
    <cellStyle name="Comma 4" xfId="252"/>
    <cellStyle name="Comma 4 2" xfId="253"/>
    <cellStyle name="Comma 5" xfId="254"/>
    <cellStyle name="Comma 6" xfId="255"/>
    <cellStyle name="Comma 7" xfId="256"/>
    <cellStyle name="Cover" xfId="43"/>
    <cellStyle name="CustomizationGreenCells" xfId="44"/>
    <cellStyle name="Good 2" xfId="45"/>
    <cellStyle name="Good 3" xfId="46"/>
    <cellStyle name="Headline" xfId="47"/>
    <cellStyle name="Hyperlink 2" xfId="48"/>
    <cellStyle name="Hyperlink 3" xfId="49"/>
    <cellStyle name="Hyperlink 4" xfId="257"/>
    <cellStyle name="Îáû÷íûé_23_1 " xfId="258"/>
    <cellStyle name="InputCells" xfId="50"/>
    <cellStyle name="Komma 2" xfId="51"/>
    <cellStyle name="Komma 3" xfId="171"/>
    <cellStyle name="Menu" xfId="52"/>
    <cellStyle name="Milliers [0]_ElecTimeSeries" xfId="53"/>
    <cellStyle name="Milliers_ElecTimeSeries" xfId="54"/>
    <cellStyle name="Monétaire [0]_ElecTimeSeries" xfId="55"/>
    <cellStyle name="Monétaire_ElecTimeSeries" xfId="56"/>
    <cellStyle name="N " xfId="259"/>
    <cellStyle name="Neutral 2" xfId="57"/>
    <cellStyle name="Neutral 3" xfId="58"/>
    <cellStyle name="Normal 10" xfId="260"/>
    <cellStyle name="Normal 1085" xfId="261"/>
    <cellStyle name="Normal 11" xfId="262"/>
    <cellStyle name="Normal 1119 2" xfId="263"/>
    <cellStyle name="Normal 2" xfId="59"/>
    <cellStyle name="Normal 2 2" xfId="60"/>
    <cellStyle name="Normal 2 2 2" xfId="61"/>
    <cellStyle name="Normal 2 2 2 2" xfId="264"/>
    <cellStyle name="Normal 2 3" xfId="62"/>
    <cellStyle name="Normal 2 3 2" xfId="265"/>
    <cellStyle name="Normal 2 3 3" xfId="325"/>
    <cellStyle name="Normal 2 4" xfId="173"/>
    <cellStyle name="Normal 2 5" xfId="266"/>
    <cellStyle name="Normal 2 6" xfId="267"/>
    <cellStyle name="Normal 2 7" xfId="268"/>
    <cellStyle name="Normal 3" xfId="63"/>
    <cellStyle name="Normal 3 2" xfId="269"/>
    <cellStyle name="Normal 3 3" xfId="270"/>
    <cellStyle name="Normal 3 4" xfId="271"/>
    <cellStyle name="Normal 4" xfId="64"/>
    <cellStyle name="Normal 4 2" xfId="272"/>
    <cellStyle name="Normal 5" xfId="65"/>
    <cellStyle name="Normal 5 2" xfId="273"/>
    <cellStyle name="Normal 5 3" xfId="274"/>
    <cellStyle name="Normal 6" xfId="66"/>
    <cellStyle name="Normal 6 2" xfId="67"/>
    <cellStyle name="Normal 6 3" xfId="68"/>
    <cellStyle name="Normal 6 3 2" xfId="326"/>
    <cellStyle name="Normal 7" xfId="69"/>
    <cellStyle name="Normal 7 2" xfId="70"/>
    <cellStyle name="Normal 7 5" xfId="275"/>
    <cellStyle name="Normal 8" xfId="71"/>
    <cellStyle name="Normal 8 2" xfId="72"/>
    <cellStyle name="Normal 9" xfId="73"/>
    <cellStyle name="Normal 9 2" xfId="276"/>
    <cellStyle name="Normal GHG Numbers (0.00)" xfId="74"/>
    <cellStyle name="Normal GHG Numbers (0.00) 2" xfId="75"/>
    <cellStyle name="Normal GHG Numbers (0.00) 2 2" xfId="76"/>
    <cellStyle name="Normal GHG Numbers (0.00) 2 2 2" xfId="77"/>
    <cellStyle name="Normal GHG Numbers (0.00) 2 2 2 2" xfId="78"/>
    <cellStyle name="Normal GHG Numbers (0.00) 2 2 3" xfId="79"/>
    <cellStyle name="Normal GHG Numbers (0.00) 2 3" xfId="80"/>
    <cellStyle name="Normal GHG Numbers (0.00) 2 3 2" xfId="81"/>
    <cellStyle name="Normal GHG Numbers (0.00) 2 4" xfId="82"/>
    <cellStyle name="Normal GHG Numbers (0.00) 3" xfId="83"/>
    <cellStyle name="Normal GHG Numbers (0.00) 3 2" xfId="84"/>
    <cellStyle name="Normal GHG Numbers (0.00) 3 2 2" xfId="85"/>
    <cellStyle name="Normal GHG Numbers (0.00) 3 3" xfId="86"/>
    <cellStyle name="Normal GHG Numbers (0.00) 4" xfId="87"/>
    <cellStyle name="Normal GHG Numbers (0.00) 4 2" xfId="88"/>
    <cellStyle name="Normal GHG Numbers (0.00) 5" xfId="89"/>
    <cellStyle name="Normal GHG Numbers (0.00) 5 2" xfId="90"/>
    <cellStyle name="Normal GHG Numbers (0.00) 6" xfId="91"/>
    <cellStyle name="Normal GHG Textfiels Bold" xfId="92"/>
    <cellStyle name="Normal GHG Textfiels Bold 2" xfId="93"/>
    <cellStyle name="Normal GHG Textfiels Bold 2 2" xfId="94"/>
    <cellStyle name="Normal GHG Textfiels Bold 2 2 2" xfId="95"/>
    <cellStyle name="Normal GHG Textfiels Bold 2 2 2 2" xfId="96"/>
    <cellStyle name="Normal GHG Textfiels Bold 2 2 3" xfId="97"/>
    <cellStyle name="Normal GHG Textfiels Bold 2 3" xfId="98"/>
    <cellStyle name="Normal GHG Textfiels Bold 2 3 2" xfId="99"/>
    <cellStyle name="Normal GHG Textfiels Bold 2 4" xfId="100"/>
    <cellStyle name="Normal GHG Textfiels Bold 3" xfId="101"/>
    <cellStyle name="Normal GHG Textfiels Bold 3 2" xfId="102"/>
    <cellStyle name="Normal GHG Textfiels Bold 3 2 2" xfId="103"/>
    <cellStyle name="Normal GHG Textfiels Bold 3 3" xfId="104"/>
    <cellStyle name="Normal GHG Textfiels Bold 4" xfId="105"/>
    <cellStyle name="Normal GHG Textfiels Bold 4 2" xfId="106"/>
    <cellStyle name="Normal GHG Textfiels Bold 5" xfId="107"/>
    <cellStyle name="Normal GHG Textfiels Bold 5 2" xfId="108"/>
    <cellStyle name="Normal GHG Textfiels Bold 6" xfId="109"/>
    <cellStyle name="Normal GHG whole table" xfId="110"/>
    <cellStyle name="Normal GHG whole table 2" xfId="111"/>
    <cellStyle name="Normal GHG whole table 2 2" xfId="112"/>
    <cellStyle name="Normal GHG whole table 2 2 2" xfId="113"/>
    <cellStyle name="Normal GHG whole table 2 2 2 2" xfId="114"/>
    <cellStyle name="Normal GHG whole table 2 2 3" xfId="115"/>
    <cellStyle name="Normal GHG whole table 2 3" xfId="116"/>
    <cellStyle name="Normal GHG whole table 2 3 2" xfId="117"/>
    <cellStyle name="Normal GHG whole table 2 4" xfId="118"/>
    <cellStyle name="Normal GHG whole table 3" xfId="119"/>
    <cellStyle name="Normal GHG whole table 3 2" xfId="120"/>
    <cellStyle name="Normal GHG whole table 3 2 2" xfId="121"/>
    <cellStyle name="Normal GHG whole table 3 3" xfId="122"/>
    <cellStyle name="Normal GHG whole table 4" xfId="123"/>
    <cellStyle name="Normal GHG whole table 4 2" xfId="124"/>
    <cellStyle name="Normal GHG whole table 5" xfId="125"/>
    <cellStyle name="Normal GHG whole table 5 2" xfId="126"/>
    <cellStyle name="Normal GHG whole table 6" xfId="127"/>
    <cellStyle name="Normal GHG-Shade" xfId="128"/>
    <cellStyle name="Normal_Supply-Use2003pp" xfId="277"/>
    <cellStyle name="Pattern" xfId="129"/>
    <cellStyle name="Pattern 2" xfId="130"/>
    <cellStyle name="Pattern 2 2" xfId="131"/>
    <cellStyle name="Pattern 2 2 2" xfId="132"/>
    <cellStyle name="Pattern 2 2 2 2" xfId="133"/>
    <cellStyle name="Pattern 2 2 3" xfId="134"/>
    <cellStyle name="Pattern 2 3" xfId="135"/>
    <cellStyle name="Pattern 2 3 2" xfId="136"/>
    <cellStyle name="Pattern 2 4" xfId="137"/>
    <cellStyle name="Pattern 3" xfId="138"/>
    <cellStyle name="Pattern 3 2" xfId="139"/>
    <cellStyle name="Pattern 3 2 2" xfId="140"/>
    <cellStyle name="Pattern 3 3" xfId="141"/>
    <cellStyle name="Pattern 4" xfId="142"/>
    <cellStyle name="Pattern 4 2" xfId="143"/>
    <cellStyle name="Pattern 5" xfId="144"/>
    <cellStyle name="Pattern 5 2" xfId="145"/>
    <cellStyle name="Pattern 6" xfId="146"/>
    <cellStyle name="Percent 2" xfId="147"/>
    <cellStyle name="Percent 2 2" xfId="148"/>
    <cellStyle name="Percent 2 2 2" xfId="149"/>
    <cellStyle name="Percent 3" xfId="150"/>
    <cellStyle name="Percent 3 2" xfId="278"/>
    <cellStyle name="Percent 4" xfId="151"/>
    <cellStyle name="Percent 5" xfId="279"/>
    <cellStyle name="Percent 6" xfId="280"/>
    <cellStyle name="Prozent 2" xfId="152"/>
    <cellStyle name="s_Valuation " xfId="281"/>
    <cellStyle name="ssp " xfId="282"/>
    <cellStyle name="Standard 2" xfId="153"/>
    <cellStyle name="Standard 2 2" xfId="154"/>
    <cellStyle name="Standard 2 2 2" xfId="155"/>
    <cellStyle name="Standard 2 2 3" xfId="320"/>
    <cellStyle name="Standard 2 3" xfId="156"/>
    <cellStyle name="Standard 2 4" xfId="157"/>
    <cellStyle name="Standard 2 5" xfId="321"/>
    <cellStyle name="Standard 3" xfId="158"/>
    <cellStyle name="Standard 3 2" xfId="159"/>
    <cellStyle name="Standard 3 3" xfId="160"/>
    <cellStyle name="Standard 4" xfId="161"/>
    <cellStyle name="Standard 4 2" xfId="162"/>
    <cellStyle name="Standard 5" xfId="163"/>
    <cellStyle name="Standard 6" xfId="164"/>
    <cellStyle name="Standard 7" xfId="4"/>
    <cellStyle name="Year" xfId="165"/>
    <cellStyle name="Ввод " xfId="283"/>
    <cellStyle name="Обычный" xfId="0" builtinId="0"/>
    <cellStyle name="Обычный 10 4" xfId="284"/>
    <cellStyle name="Обычный 16" xfId="285"/>
    <cellStyle name="Обычный 2" xfId="166"/>
    <cellStyle name="Обычный 2 2" xfId="167"/>
    <cellStyle name="Обычный 2 2 2" xfId="286"/>
    <cellStyle name="Обычный 2 2 3" xfId="287"/>
    <cellStyle name="Обычный 2 2 4" xfId="288"/>
    <cellStyle name="Обычный 2 2 5" xfId="289"/>
    <cellStyle name="Обычный 2 2 6" xfId="324"/>
    <cellStyle name="Обычный 2 3" xfId="290"/>
    <cellStyle name="Обычный 2 3 2" xfId="291"/>
    <cellStyle name="Обычный 2 4" xfId="292"/>
    <cellStyle name="Обычный 2 5" xfId="293"/>
    <cellStyle name="Обычный 2 6" xfId="294"/>
    <cellStyle name="Обычный 2 7" xfId="295"/>
    <cellStyle name="Обычный 2 8" xfId="296"/>
    <cellStyle name="Обычный 2 9" xfId="323"/>
    <cellStyle name="Обычный 3" xfId="168"/>
    <cellStyle name="Обычный 3 2" xfId="174"/>
    <cellStyle name="Обычный 4" xfId="169"/>
    <cellStyle name="Обычный 5" xfId="170"/>
    <cellStyle name="Обычный 5 2" xfId="297"/>
    <cellStyle name="Обычный 5 3" xfId="327"/>
    <cellStyle name="Обычный 6" xfId="298"/>
    <cellStyle name="Обычный 7" xfId="299"/>
    <cellStyle name="Обычный 7 2" xfId="300"/>
    <cellStyle name="Обычный 8" xfId="301"/>
    <cellStyle name="Обычный 9" xfId="302"/>
    <cellStyle name="Плохой" xfId="2" builtinId="27"/>
    <cellStyle name="Процентный" xfId="1" builtinId="5"/>
    <cellStyle name="Процентный 2" xfId="303"/>
    <cellStyle name="Процентный 3" xfId="304"/>
    <cellStyle name="Процентный 3 2" xfId="305"/>
    <cellStyle name="Процентный 4" xfId="306"/>
    <cellStyle name="Процентный 5" xfId="307"/>
    <cellStyle name="Процентный 6" xfId="308"/>
    <cellStyle name="Финансовый" xfId="328" builtinId="3"/>
    <cellStyle name="Финансовый 2" xfId="309"/>
    <cellStyle name="Финансовый 2 2" xfId="310"/>
    <cellStyle name="Финансовый 2 3" xfId="311"/>
    <cellStyle name="Финансовый 2 4" xfId="312"/>
    <cellStyle name="Финансовый 2 5" xfId="313"/>
    <cellStyle name="Финансовый 3" xfId="314"/>
    <cellStyle name="Финансовый 3 2" xfId="315"/>
    <cellStyle name="Финансовый 4" xfId="316"/>
    <cellStyle name="Финансовый 5" xfId="317"/>
    <cellStyle name="Финансовый 6" xfId="318"/>
  </cellStyles>
  <dxfs count="9">
    <dxf>
      <font>
        <color rgb="FF9C0006"/>
      </font>
    </dxf>
    <dxf>
      <font>
        <color theme="6" tint="-0.499984740745262"/>
      </font>
    </dxf>
    <dxf>
      <font>
        <color rgb="FF9C0006"/>
      </font>
    </dxf>
    <dxf>
      <font>
        <color theme="6" tint="-0.499984740745262"/>
      </font>
    </dxf>
    <dxf>
      <font>
        <color rgb="FF9C0006"/>
      </font>
    </dxf>
    <dxf>
      <font>
        <color rgb="FF9C0006"/>
      </font>
    </dxf>
    <dxf>
      <font>
        <color theme="6" tint="-0.499984740745262"/>
      </font>
    </dxf>
    <dxf>
      <font>
        <color rgb="FF9C0006"/>
      </font>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4.xml"/><Relationship Id="rId21" Type="http://schemas.openxmlformats.org/officeDocument/2006/relationships/externalLink" Target="externalLinks/externalLink9.xml"/><Relationship Id="rId34" Type="http://schemas.openxmlformats.org/officeDocument/2006/relationships/externalLink" Target="externalLinks/externalLink22.xml"/><Relationship Id="rId42" Type="http://schemas.openxmlformats.org/officeDocument/2006/relationships/externalLink" Target="externalLinks/externalLink30.xml"/><Relationship Id="rId47" Type="http://schemas.openxmlformats.org/officeDocument/2006/relationships/externalLink" Target="externalLinks/externalLink35.xml"/><Relationship Id="rId50" Type="http://schemas.openxmlformats.org/officeDocument/2006/relationships/externalLink" Target="externalLinks/externalLink38.xml"/><Relationship Id="rId55" Type="http://schemas.openxmlformats.org/officeDocument/2006/relationships/externalLink" Target="externalLinks/externalLink43.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4.xml"/><Relationship Id="rId29" Type="http://schemas.openxmlformats.org/officeDocument/2006/relationships/externalLink" Target="externalLinks/externalLink17.xml"/><Relationship Id="rId11" Type="http://schemas.openxmlformats.org/officeDocument/2006/relationships/worksheet" Target="worksheets/sheet11.xml"/><Relationship Id="rId24" Type="http://schemas.openxmlformats.org/officeDocument/2006/relationships/externalLink" Target="externalLinks/externalLink12.xml"/><Relationship Id="rId32" Type="http://schemas.openxmlformats.org/officeDocument/2006/relationships/externalLink" Target="externalLinks/externalLink20.xml"/><Relationship Id="rId37" Type="http://schemas.openxmlformats.org/officeDocument/2006/relationships/externalLink" Target="externalLinks/externalLink25.xml"/><Relationship Id="rId40" Type="http://schemas.openxmlformats.org/officeDocument/2006/relationships/externalLink" Target="externalLinks/externalLink28.xml"/><Relationship Id="rId45" Type="http://schemas.openxmlformats.org/officeDocument/2006/relationships/externalLink" Target="externalLinks/externalLink33.xml"/><Relationship Id="rId53" Type="http://schemas.openxmlformats.org/officeDocument/2006/relationships/externalLink" Target="externalLinks/externalLink41.xml"/><Relationship Id="rId58" Type="http://schemas.openxmlformats.org/officeDocument/2006/relationships/externalLink" Target="externalLinks/externalLink46.xml"/><Relationship Id="rId66"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externalLink" Target="externalLinks/externalLink7.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30" Type="http://schemas.openxmlformats.org/officeDocument/2006/relationships/externalLink" Target="externalLinks/externalLink18.xml"/><Relationship Id="rId35" Type="http://schemas.openxmlformats.org/officeDocument/2006/relationships/externalLink" Target="externalLinks/externalLink23.xml"/><Relationship Id="rId43" Type="http://schemas.openxmlformats.org/officeDocument/2006/relationships/externalLink" Target="externalLinks/externalLink31.xml"/><Relationship Id="rId48" Type="http://schemas.openxmlformats.org/officeDocument/2006/relationships/externalLink" Target="externalLinks/externalLink36.xml"/><Relationship Id="rId56" Type="http://schemas.openxmlformats.org/officeDocument/2006/relationships/externalLink" Target="externalLinks/externalLink44.xml"/><Relationship Id="rId64"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externalLink" Target="externalLinks/externalLink3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externalLink" Target="externalLinks/externalLink21.xml"/><Relationship Id="rId38" Type="http://schemas.openxmlformats.org/officeDocument/2006/relationships/externalLink" Target="externalLinks/externalLink26.xml"/><Relationship Id="rId46" Type="http://schemas.openxmlformats.org/officeDocument/2006/relationships/externalLink" Target="externalLinks/externalLink34.xml"/><Relationship Id="rId59" Type="http://schemas.openxmlformats.org/officeDocument/2006/relationships/externalLink" Target="externalLinks/externalLink47.xml"/><Relationship Id="rId20" Type="http://schemas.openxmlformats.org/officeDocument/2006/relationships/externalLink" Target="externalLinks/externalLink8.xml"/><Relationship Id="rId41" Type="http://schemas.openxmlformats.org/officeDocument/2006/relationships/externalLink" Target="externalLinks/externalLink29.xml"/><Relationship Id="rId54" Type="http://schemas.openxmlformats.org/officeDocument/2006/relationships/externalLink" Target="externalLinks/externalLink42.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36" Type="http://schemas.openxmlformats.org/officeDocument/2006/relationships/externalLink" Target="externalLinks/externalLink24.xml"/><Relationship Id="rId49" Type="http://schemas.openxmlformats.org/officeDocument/2006/relationships/externalLink" Target="externalLinks/externalLink37.xml"/><Relationship Id="rId57" Type="http://schemas.openxmlformats.org/officeDocument/2006/relationships/externalLink" Target="externalLinks/externalLink45.xml"/><Relationship Id="rId10" Type="http://schemas.openxmlformats.org/officeDocument/2006/relationships/worksheet" Target="worksheets/sheet10.xml"/><Relationship Id="rId31" Type="http://schemas.openxmlformats.org/officeDocument/2006/relationships/externalLink" Target="externalLinks/externalLink19.xml"/><Relationship Id="rId44" Type="http://schemas.openxmlformats.org/officeDocument/2006/relationships/externalLink" Target="externalLinks/externalLink32.xml"/><Relationship Id="rId52" Type="http://schemas.openxmlformats.org/officeDocument/2006/relationships/externalLink" Target="externalLinks/externalLink40.xml"/><Relationship Id="rId60" Type="http://schemas.openxmlformats.org/officeDocument/2006/relationships/theme" Target="theme/theme1.xml"/><Relationship Id="rId65"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39" Type="http://schemas.openxmlformats.org/officeDocument/2006/relationships/externalLink" Target="externalLinks/externalLink2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61</xdr:col>
      <xdr:colOff>0</xdr:colOff>
      <xdr:row>88</xdr:row>
      <xdr:rowOff>0</xdr:rowOff>
    </xdr:from>
    <xdr:to>
      <xdr:col>69</xdr:col>
      <xdr:colOff>652196</xdr:colOff>
      <xdr:row>105</xdr:row>
      <xdr:rowOff>56751</xdr:rowOff>
    </xdr:to>
    <xdr:pic>
      <xdr:nvPicPr>
        <xdr:cNvPr id="2" name="Grafik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stretch>
          <a:fillRect/>
        </a:stretch>
      </xdr:blipFill>
      <xdr:spPr>
        <a:xfrm>
          <a:off x="44005500" y="16777607"/>
          <a:ext cx="6326374" cy="33632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119062</xdr:colOff>
      <xdr:row>92</xdr:row>
      <xdr:rowOff>59532</xdr:rowOff>
    </xdr:from>
    <xdr:to>
      <xdr:col>15</xdr:col>
      <xdr:colOff>123217</xdr:colOff>
      <xdr:row>109</xdr:row>
      <xdr:rowOff>184319</xdr:rowOff>
    </xdr:to>
    <xdr:pic>
      <xdr:nvPicPr>
        <xdr:cNvPr id="2" name="Grafik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stretch>
          <a:fillRect/>
        </a:stretch>
      </xdr:blipFill>
      <xdr:spPr>
        <a:xfrm>
          <a:off x="4917281" y="18073688"/>
          <a:ext cx="6326374" cy="33632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180975</xdr:rowOff>
    </xdr:from>
    <xdr:to>
      <xdr:col>36</xdr:col>
      <xdr:colOff>38100</xdr:colOff>
      <xdr:row>6</xdr:row>
      <xdr:rowOff>9525</xdr:rowOff>
    </xdr:to>
    <xdr:sp macro="" textlink="">
      <xdr:nvSpPr>
        <xdr:cNvPr id="2" name="Rechteck 1">
          <a:extLst>
            <a:ext uri="{FF2B5EF4-FFF2-40B4-BE49-F238E27FC236}">
              <a16:creationId xmlns:a16="http://schemas.microsoft.com/office/drawing/2014/main" xmlns="" id="{00000000-0008-0000-0500-000002000000}"/>
            </a:ext>
          </a:extLst>
        </xdr:cNvPr>
        <xdr:cNvSpPr/>
      </xdr:nvSpPr>
      <xdr:spPr>
        <a:xfrm>
          <a:off x="0" y="1704975"/>
          <a:ext cx="27470100" cy="209550"/>
        </a:xfrm>
        <a:prstGeom prst="rect">
          <a:avLst/>
        </a:prstGeom>
        <a:noFill/>
        <a:ln w="571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285750</xdr:colOff>
      <xdr:row>21</xdr:row>
      <xdr:rowOff>28575</xdr:rowOff>
    </xdr:from>
    <xdr:to>
      <xdr:col>7</xdr:col>
      <xdr:colOff>247650</xdr:colOff>
      <xdr:row>28</xdr:row>
      <xdr:rowOff>180975</xdr:rowOff>
    </xdr:to>
    <xdr:sp macro="" textlink="">
      <xdr:nvSpPr>
        <xdr:cNvPr id="2" name="Textfeld 1">
          <a:extLst>
            <a:ext uri="{FF2B5EF4-FFF2-40B4-BE49-F238E27FC236}">
              <a16:creationId xmlns:a16="http://schemas.microsoft.com/office/drawing/2014/main" xmlns="" id="{00000000-0008-0000-0700-000002000000}"/>
            </a:ext>
          </a:extLst>
        </xdr:cNvPr>
        <xdr:cNvSpPr txBox="1"/>
      </xdr:nvSpPr>
      <xdr:spPr>
        <a:xfrm>
          <a:off x="1743075" y="3457575"/>
          <a:ext cx="4619625"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This</a:t>
          </a:r>
          <a:r>
            <a:rPr lang="de-DE" sz="1100" baseline="0"/>
            <a:t> data is copied from the file</a:t>
          </a:r>
        </a:p>
        <a:p>
          <a:r>
            <a:rPr lang="de-DE" sz="1100" baseline="0"/>
            <a:t>"Validated assumptions on GDP and POP growth.xls"</a:t>
          </a:r>
        </a:p>
        <a:p>
          <a:r>
            <a:rPr lang="de-DE" sz="1100" baseline="0"/>
            <a:t>Spreadsheet "Pop_growth_balanced"</a:t>
          </a:r>
          <a:endParaRPr lang="de-D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1\mcd\MSOFFICE\EXCEL\ARM\MONREV9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fr\NGA%20local\scenario%20III\STA-ins\NGCP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DATA\UB\LVA\REP\SR99JUN\LVchart699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GFS\GFS-83\GFS\GFS79\GFS2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ata1\mcd\DATA\O1\BGR\REAL\DATA\O1\BGR\MON\PROJ\MONwork.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ATA1\MCD\DATA\UT\UZB\BOP\Uzex69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PT5S\TRE1\LIQUID\1998\Review\SCEN-97B.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PSGWN03P\AFR\DATA\AFR\CFA\WAEMU\WAEMU_2002\WAEMU_Questionnaire_OCT2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G:\NGA%20local\scenario%20III\STA-ins\NGCPI.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ata1\weo\Mission\Uganda\Previous%20files\Data%20from%20the%20Authorities\Diskette%209\INTRT.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ATA1\MCD\WINDOWS\TEMP\GeoBop0900_BseLin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erver_cuentas\ipc\indicado\varias\ITCER20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GFS\GFS-83\GFS\GFS79\GFS2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www-intranet.imf.org/WIN/TEMP/BOP9703_stres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F:\afr\WIN\TEMP\BOP9703_stress.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ATA1\FAD\TEMP\BOP9703_stress.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I:\1\Delivery%20unit\&#1041;&#1072;&#1079;&#1072;%20&#1076;&#1072;&#1085;&#1085;&#1099;&#1093;%20&#1089;%20&#1050;&#1057;%20&#1052;&#1053;&#1069;\Delivery%20unit\Users\dzhaparkulov_aa\Downloads\&#1042;&#1099;&#1093;&#1086;&#1076;&#1085;&#1099;&#1077;%20&#1076;&#1072;&#1085;&#1085;&#1099;&#1077;.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PSGWN03P\WHD\DNCFP\Recursos\Proyrena\Anual\2002\Alt4_Proy2002.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I:\1\Delivery%20unit\&#1041;&#1072;&#1079;&#1072;%20&#1076;&#1072;&#1085;&#1085;&#1099;&#1093;%20&#1089;%20&#1050;&#1057;%20&#1052;&#1053;&#1069;\Delivery%20unit\Users\Bolat%20Abuov\Desktop\Tax%20reform\Data\&#1087;&#1086;%20&#1060;&#1054;&#1052;&#1057;\&#1044;&#1083;&#1103;%20&#1084;&#1086;&#1076;&#1077;&#1083;&#1080;%20&#1054;&#1057;&#1052;&#1057;\&#1052;&#1086;&#1076;&#1077;&#1083;&#1100;\&#1052;&#1086;&#1076;&#1077;&#1083;&#1100;%20&#1054;&#1057;&#1052;&#1057;%20v2.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ata1\pdr\DRAFTS\ST\RK\Requests\Christoph\debt%20restructuring%20comparison%20countries%201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ata2\apd\Data\Regional\K%20flows\capflowdataJan05.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ATA1\MCD\DRAFTS\MT\COMM\OIL\OILS.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PSGWN03P\WHD\DRAFTS\ST\RK\Requests\Christoph\debt%20restructuring%20comparison%20countries%201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I:\1\Delivery%20unit\&#1041;&#1072;&#1079;&#1072;%20&#1076;&#1072;&#1085;&#1085;&#1099;&#1093;%20&#1089;%20&#1050;&#1057;%20&#1052;&#1053;&#1069;\Delivery%20unit\Z_Pinksheet\Out%20(TemplateFile)\PINK_OUTPUT.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ATA1\PDR\pre-mission\Real\ZMBREAL%20inactive%20sheets%20removed%20Jul%202003.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ata1\mcd\afr\WIN\TEMP\BOP9703_stres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data1\mcd\afr\NGA%20local\scenario%20III\STA-ins\NGCPI.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FPSGWN03P\EUR\WIN\Temporary%20Internet%20Files\OLK92A2\REAL\REER\KgReer_new.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Q:\DATA\FP\Fiscal%20Monitor\2020-07-July%20Update\Figures\Table%201.1%20Deficit_FM_April2020.xlsx"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PSGWN03P\AFR\DATA\COD\Main\CDCAD.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FPSFWN03P\MCD\DATA\QAT\Qafisc.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I:\1\Delivery%20unit\&#1041;&#1072;&#1079;&#1072;%20&#1076;&#1072;&#1085;&#1085;&#1099;&#1093;%20&#1089;%20&#1050;&#1057;%20&#1052;&#1053;&#1069;\Delivery%20unit\dmap\&#1041;&#1077;&#1082;&#1078;&#1072;&#1085;%20&#1054;&#1084;&#1072;&#1088;&#1086;&#1074;\0%20&#1053;&#1086;&#1074;&#1099;&#1081;%20&#1087;&#1086;&#1076;&#1093;&#1086;&#1076;%20&#1087;&#1088;&#1086;&#1075;&#1085;&#1086;&#1079;&#1080;&#1088;&#1086;&#1074;&#1072;&#1085;&#1080;&#1103;%20&#1086;&#1090;&#1088;&#1072;&#1089;&#1083;&#1077;&#1081;%20&#1091;&#1089;&#1083;&#1091;&#1075;\&#1056;&#1072;&#1089;&#1095;&#1077;&#1090;&#1099;%20&#1091;&#1089;&#1083;&#1091;&#1075;%20&#1087;&#1086;%20&#1052;&#1054;&#1041;.xlsx"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I:\1\Delivery%20unit\&#1041;&#1072;&#1079;&#1072;%20&#1076;&#1072;&#1085;&#1085;&#1099;&#1093;%20&#1089;%20&#1050;&#1057;%20&#1052;&#1053;&#1069;\Delivery%20unit\dmap\&#1041;&#1077;&#1082;&#1078;&#1072;&#1085;%20&#1054;&#1084;&#1072;&#1088;&#1086;&#1074;\0%20&#1053;&#1086;&#1074;&#1099;&#1081;%20&#1087;&#1086;&#1076;&#1093;&#1086;&#1076;%20&#1087;&#1088;&#1086;&#1075;&#1085;&#1086;&#1079;&#1080;&#1088;&#1086;&#1074;&#1072;&#1085;&#1080;&#1103;%20&#1086;&#1090;&#1088;&#1072;&#1089;&#1083;&#1077;&#1081;%20&#1091;&#1089;&#1083;&#1091;&#1075;\&#1052;&#1086;&#1076;&#1077;&#1083;&#1080;%20&#1085;&#1072;%20&#1086;&#1089;&#1085;&#1086;&#1074;&#1077;%20&#1052;&#1054;&#1041;-2014.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WIN\Temporary%20Internet%20Files\OLK4395\NAFISC.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I:\1\Delivery%20unit\&#1041;&#1072;&#1079;&#1072;%20&#1076;&#1072;&#1085;&#1085;&#1099;&#1093;%20&#1089;%20&#1050;&#1057;%20&#1052;&#1053;&#1069;\Delivery%20unit\Users\Dmitriy%20Tsoy\Documents\macro%20model%20study\our%20model\Tool%202.xlsm"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I:\1\Delivery%20unit\&#1041;&#1072;&#1079;&#1072;%20&#1076;&#1072;&#1085;&#1085;&#1099;&#1093;%20&#1089;%20&#1050;&#1057;%20&#1052;&#1053;&#1069;\Delivery%20unit\Users\umirbayev_da\AppData\Local\Microsoft\Windows\Temporary%20Internet%20Files\Content.Outlook\YFXN657S\&#1052;&#1086;&#1076;&#1077;&#1083;&#1080;%20&#1085;&#1072;%20&#1086;&#1089;&#1085;&#1086;&#1074;&#1077;%20&#1052;&#1054;&#1041;-2012.xlsx"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K514COMCEL1\obmen\&#1057;&#1074;&#1077;&#1090;&#1083;&#1072;&#1085;&#1072;%20&#1048;&#1074;&#1072;&#1085;&#1086;&#1074;&#1085;&#1072;\tri2001(nds).xls" TargetMode="External"/></Relationships>
</file>

<file path=xl/externalLinks/_rels/externalLink40.xml.rels><?xml version="1.0" encoding="UTF-8" standalone="yes"?>
<Relationships xmlns="http://schemas.openxmlformats.org/package/2006/relationships"><Relationship Id="rId1" Type="http://schemas.microsoft.com/office/2006/relationships/xlExternalLinkPath/xlPathMissing" Target="UK99"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F:\afr\WIN\TEMP\Mozambique%20Enhanced.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KAZ_LEDS%202019_GIZ/Modeling%20CGE/CGE-KAZ_model/CGE-KZ-20200113_with%20repatriations_v2/SAM_2017_IO_integrated_v4_34_extended_HH.xlsx"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Databank_CGE_2017_from%20scenario%20analysis.xlsx"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ECONFS\Daten\econ-projekte\KAZ_LEDS%202019_GIZ\Modeling%20CGE\Data\SAM(from%20Aidyn)\SAM_2017_IO_integrated_v4_34_extended_HH_v3.xlsx"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KAZ_LEDS%202019_GIZ/Modeling%20CGE/CGE-KAZ_model/CGE-KZ-20200124_HH_all%20types%20have%20capital_does%20not%20work/SAM_2017_IO_integrated_v4_34_extended_HH_v4.xlsx"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KAZ_LEDS%202019_GIZ/Modeling%20CGE/CGE-KAZ_model/CGE-KZ-20200124_HH_all%20types%20have%20capital_does%20not%20work/SAM_2017_IO_integrated_v4_34_extended_HH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admap"/>
      <sheetName val="Montabs"/>
      <sheetName val="SUMTAB"/>
      <sheetName val="SUMTAB (2)"/>
      <sheetName val="indic"/>
      <sheetName val="Multiplier"/>
      <sheetName val="realint"/>
      <sheetName val="fiscout"/>
      <sheetName val="interv"/>
      <sheetName val="monimp"/>
      <sheetName val="seignior"/>
      <sheetName val="real"/>
      <sheetName val="profit"/>
      <sheetName val="junk"/>
      <sheetName val="corresp"/>
      <sheetName val="macros"/>
      <sheetName val="Border tax revenue 6.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6">
          <cell r="C26" t="str">
            <v>94Q4</v>
          </cell>
        </row>
        <row r="34">
          <cell r="C34">
            <v>3332.041999999999</v>
          </cell>
          <cell r="D34">
            <v>9651.8269375000018</v>
          </cell>
          <cell r="E34">
            <v>18830.668999999998</v>
          </cell>
          <cell r="F34">
            <v>13414.539876811081</v>
          </cell>
          <cell r="G34">
            <v>14638.539034773106</v>
          </cell>
          <cell r="H34">
            <v>15110.400000000001</v>
          </cell>
          <cell r="I34">
            <v>12830</v>
          </cell>
          <cell r="J34">
            <v>5130</v>
          </cell>
          <cell r="K34">
            <v>21948</v>
          </cell>
        </row>
        <row r="37">
          <cell r="C37">
            <v>6901</v>
          </cell>
          <cell r="D37">
            <v>6238</v>
          </cell>
          <cell r="E37">
            <v>-1183</v>
          </cell>
          <cell r="F37">
            <v>4296</v>
          </cell>
          <cell r="G37">
            <v>8819</v>
          </cell>
          <cell r="H37">
            <v>5874</v>
          </cell>
          <cell r="I37">
            <v>11616</v>
          </cell>
          <cell r="J37">
            <v>29536</v>
          </cell>
          <cell r="K37">
            <v>23354</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 rate"/>
      <sheetName val="Contents"/>
      <sheetName val="1.MacInd"/>
      <sheetName val="MacInd data"/>
      <sheetName val="2.Cpifigure"/>
      <sheetName val="CPI"/>
      <sheetName val=" wage"/>
      <sheetName val="3.Ext (2)"/>
      <sheetName val="Extdat"/>
      <sheetName val="4.Fis"/>
      <sheetName val="Fisdat "/>
      <sheetName val="5.MonDev"/>
      <sheetName val="MonSur"/>
      <sheetName val="Velocity"/>
      <sheetName val="currdep&amp;mm"/>
      <sheetName val="6.IntRate"/>
      <sheetName val="IntRatedat"/>
      <sheetName val="8.Exch"/>
      <sheetName val="exdat"/>
      <sheetName val="ex_row"/>
      <sheetName val="7.Fin&amp;Bk"/>
      <sheetName val="Fin&amp;Bkdat"/>
      <sheetName val="Cab"/>
      <sheetName val="GiR"/>
      <sheetName val="mev"/>
      <sheetName val="Panel1"/>
    </sheetNames>
    <sheetDataSet>
      <sheetData sheetId="0" refreshError="1">
        <row r="15">
          <cell r="F15" t="str">
            <v>AUG</v>
          </cell>
          <cell r="G15" t="str">
            <v>SEPT</v>
          </cell>
          <cell r="H15" t="str">
            <v>OCT</v>
          </cell>
          <cell r="I15" t="str">
            <v>NOV</v>
          </cell>
          <cell r="J15" t="str">
            <v>DEC</v>
          </cell>
          <cell r="K15" t="str">
            <v>JAN93</v>
          </cell>
          <cell r="L15" t="str">
            <v>FEB</v>
          </cell>
          <cell r="M15" t="str">
            <v>MAR</v>
          </cell>
          <cell r="N15" t="str">
            <v>APR</v>
          </cell>
          <cell r="O15" t="str">
            <v>MAY</v>
          </cell>
          <cell r="P15" t="str">
            <v>JUNE</v>
          </cell>
          <cell r="Q15" t="str">
            <v>JULY</v>
          </cell>
          <cell r="R15" t="str">
            <v>AUG</v>
          </cell>
          <cell r="S15" t="str">
            <v>SEPT</v>
          </cell>
          <cell r="T15" t="str">
            <v>OCT</v>
          </cell>
          <cell r="U15" t="str">
            <v>NOV</v>
          </cell>
          <cell r="V15" t="str">
            <v>DEC</v>
          </cell>
          <cell r="W15" t="str">
            <v>JAN94</v>
          </cell>
          <cell r="X15" t="str">
            <v>FEB</v>
          </cell>
          <cell r="Y15" t="str">
            <v>MAR</v>
          </cell>
          <cell r="Z15" t="str">
            <v>APR</v>
          </cell>
          <cell r="AA15" t="str">
            <v>MAY</v>
          </cell>
          <cell r="AB15" t="str">
            <v>JUNE</v>
          </cell>
          <cell r="AC15" t="str">
            <v>JULY</v>
          </cell>
          <cell r="AD15" t="str">
            <v>AUG</v>
          </cell>
          <cell r="AE15" t="str">
            <v>SEPT</v>
          </cell>
          <cell r="AF15" t="str">
            <v>OCT</v>
          </cell>
          <cell r="AG15" t="str">
            <v>NOV</v>
          </cell>
          <cell r="AH15" t="str">
            <v>DEC</v>
          </cell>
          <cell r="AI15" t="str">
            <v>JAN95</v>
          </cell>
          <cell r="AJ15" t="str">
            <v>FEB</v>
          </cell>
          <cell r="AK15" t="str">
            <v>MAR</v>
          </cell>
          <cell r="AL15" t="str">
            <v>APR</v>
          </cell>
          <cell r="AM15" t="str">
            <v>MAY</v>
          </cell>
          <cell r="AN15" t="str">
            <v>JUNE</v>
          </cell>
        </row>
        <row r="30">
          <cell r="F30">
            <v>101.41342756183744</v>
          </cell>
          <cell r="G30">
            <v>93.89312977099236</v>
          </cell>
          <cell r="H30">
            <v>94.8237885462555</v>
          </cell>
          <cell r="I30">
            <v>99.307958477508649</v>
          </cell>
          <cell r="J30">
            <v>100</v>
          </cell>
          <cell r="K30">
            <v>103.42342342342343</v>
          </cell>
          <cell r="L30">
            <v>109.33333333333333</v>
          </cell>
          <cell r="M30">
            <v>122.73699215965787</v>
          </cell>
          <cell r="N30">
            <v>129.87404781657742</v>
          </cell>
          <cell r="O30">
            <v>131.60106992739776</v>
          </cell>
          <cell r="P30">
            <v>130.85106382978722</v>
          </cell>
          <cell r="Q30">
            <v>132.46153846153845</v>
          </cell>
          <cell r="R30">
            <v>136.66666666666666</v>
          </cell>
          <cell r="S30">
            <v>139.77272727272728</v>
          </cell>
          <cell r="T30">
            <v>141.14754098360655</v>
          </cell>
          <cell r="U30">
            <v>142.31404958677686</v>
          </cell>
          <cell r="V30">
            <v>144.70588235294116</v>
          </cell>
          <cell r="W30">
            <v>147.93814432989691</v>
          </cell>
          <cell r="X30">
            <v>150.26178010471202</v>
          </cell>
          <cell r="Y30">
            <v>151.85185185185185</v>
          </cell>
          <cell r="Z30">
            <v>152.38938053097345</v>
          </cell>
          <cell r="AA30">
            <v>152.38938053097345</v>
          </cell>
          <cell r="AB30">
            <v>156.26134301270415</v>
          </cell>
          <cell r="AC30">
            <v>155.41516245487364</v>
          </cell>
          <cell r="AD30">
            <v>157.69230769230768</v>
          </cell>
          <cell r="AE30">
            <v>157.98165137614677</v>
          </cell>
          <cell r="AF30">
            <v>160.33519553072622</v>
          </cell>
          <cell r="AG30">
            <v>157.11678832116786</v>
          </cell>
          <cell r="AH30">
            <v>155.97826086956522</v>
          </cell>
          <cell r="AI30">
            <v>158.56353591160223</v>
          </cell>
          <cell r="AJ30">
            <v>160.93457943925233</v>
          </cell>
          <cell r="AK30">
            <v>165.57692307692307</v>
          </cell>
          <cell r="AL30">
            <v>170.83333333333334</v>
          </cell>
          <cell r="AM30">
            <v>169.48818897637796</v>
          </cell>
          <cell r="AN30">
            <v>168.1640625</v>
          </cell>
        </row>
        <row r="31">
          <cell r="F31">
            <v>38.70967741935484</v>
          </cell>
          <cell r="G31">
            <v>48.000000000000007</v>
          </cell>
          <cell r="H31">
            <v>80</v>
          </cell>
          <cell r="I31">
            <v>100</v>
          </cell>
          <cell r="J31">
            <v>100</v>
          </cell>
          <cell r="K31">
            <v>112.5</v>
          </cell>
          <cell r="L31">
            <v>127.6595744680851</v>
          </cell>
          <cell r="M31">
            <v>169.81132075471697</v>
          </cell>
          <cell r="N31">
            <v>213.01775147928996</v>
          </cell>
          <cell r="O31">
            <v>264.70588235294116</v>
          </cell>
          <cell r="P31">
            <v>299.00332225913621</v>
          </cell>
          <cell r="Q31">
            <v>299.00332225913621</v>
          </cell>
          <cell r="R31">
            <v>281.69014084507046</v>
          </cell>
          <cell r="S31">
            <v>295.08196721311475</v>
          </cell>
          <cell r="T31">
            <v>352.25048923679066</v>
          </cell>
          <cell r="U31">
            <v>359.28143712574848</v>
          </cell>
          <cell r="V31">
            <v>376.56903765690379</v>
          </cell>
          <cell r="W31">
            <v>476.1904761904762</v>
          </cell>
          <cell r="X31">
            <v>495.86776859504135</v>
          </cell>
          <cell r="Y31">
            <v>547.11246200607911</v>
          </cell>
          <cell r="Z31">
            <v>564.2633228840125</v>
          </cell>
          <cell r="AA31">
            <v>604.02684563758396</v>
          </cell>
          <cell r="AB31">
            <v>638.29787234042556</v>
          </cell>
          <cell r="AC31">
            <v>661.76470588235304</v>
          </cell>
          <cell r="AD31">
            <v>711.46245059288538</v>
          </cell>
          <cell r="AE31">
            <v>782.60869565217399</v>
          </cell>
          <cell r="AF31">
            <v>1005.586592178771</v>
          </cell>
          <cell r="AG31">
            <v>1052.6315789473683</v>
          </cell>
          <cell r="AH31">
            <v>1118.0124223602486</v>
          </cell>
          <cell r="AI31">
            <v>1323.5294117647061</v>
          </cell>
          <cell r="AJ31">
            <v>1463.4146341463413</v>
          </cell>
          <cell r="AK31">
            <v>1666.6666666666667</v>
          </cell>
          <cell r="AL31">
            <v>1764.705882352941</v>
          </cell>
          <cell r="AM31">
            <v>1730.7692307692307</v>
          </cell>
          <cell r="AN31">
            <v>1592.9203539823006</v>
          </cell>
        </row>
        <row r="36">
          <cell r="F36">
            <v>63.425408178144323</v>
          </cell>
          <cell r="G36">
            <v>65.63798748787012</v>
          </cell>
          <cell r="H36">
            <v>82.616090951477531</v>
          </cell>
          <cell r="I36">
            <v>96.7967822594903</v>
          </cell>
          <cell r="J36">
            <v>100</v>
          </cell>
          <cell r="K36">
            <v>107.25872700325255</v>
          </cell>
          <cell r="L36">
            <v>116.242329919211</v>
          </cell>
          <cell r="M36">
            <v>133.10464808968516</v>
          </cell>
          <cell r="N36">
            <v>141.01678207866232</v>
          </cell>
          <cell r="O36">
            <v>142.1879150692281</v>
          </cell>
          <cell r="P36">
            <v>144.50014842568123</v>
          </cell>
          <cell r="Q36">
            <v>147.46704062394784</v>
          </cell>
          <cell r="R36">
            <v>149.14142263486877</v>
          </cell>
          <cell r="S36">
            <v>155.13790100880988</v>
          </cell>
          <cell r="T36">
            <v>161.94500202559561</v>
          </cell>
          <cell r="U36">
            <v>177.53515563091545</v>
          </cell>
          <cell r="V36">
            <v>189.72540568688362</v>
          </cell>
          <cell r="W36">
            <v>200.79172455380129</v>
          </cell>
          <cell r="X36">
            <v>210.16510763192744</v>
          </cell>
          <cell r="Y36">
            <v>215.26778087929094</v>
          </cell>
          <cell r="Z36">
            <v>221.55242168228023</v>
          </cell>
          <cell r="AA36">
            <v>221.84023835879364</v>
          </cell>
          <cell r="AB36">
            <v>231.24015256688554</v>
          </cell>
          <cell r="AC36">
            <v>231.8917094045749</v>
          </cell>
          <cell r="AD36">
            <v>238.8046698614462</v>
          </cell>
          <cell r="AE36">
            <v>240.984613546714</v>
          </cell>
          <cell r="AF36">
            <v>247.5808654052733</v>
          </cell>
          <cell r="AG36">
            <v>247.1421152813102</v>
          </cell>
          <cell r="AH36">
            <v>251.23965991727854</v>
          </cell>
          <cell r="AI36">
            <v>263.28982872183377</v>
          </cell>
          <cell r="AJ36">
            <v>274.953273003096</v>
          </cell>
          <cell r="AK36">
            <v>289.66029687572819</v>
          </cell>
          <cell r="AL36">
            <v>303.53246609306524</v>
          </cell>
          <cell r="AM36">
            <v>304.74894304237495</v>
          </cell>
          <cell r="AN36">
            <v>306.29103124124674</v>
          </cell>
          <cell r="AO36">
            <v>305.42033207670841</v>
          </cell>
          <cell r="AP36">
            <v>290.73034016102065</v>
          </cell>
          <cell r="AQ36">
            <v>298.14359202935304</v>
          </cell>
          <cell r="AR36">
            <v>301.35217285667312</v>
          </cell>
          <cell r="AS36">
            <v>306.44679169368692</v>
          </cell>
          <cell r="AT36">
            <v>311.29392718986918</v>
          </cell>
          <cell r="AU36">
            <v>313.30989154212403</v>
          </cell>
        </row>
        <row r="37">
          <cell r="F37">
            <v>57.785292346149006</v>
          </cell>
          <cell r="G37">
            <v>69.723952059824299</v>
          </cell>
          <cell r="H37">
            <v>110.89239983936356</v>
          </cell>
          <cell r="I37">
            <v>122.13070000995798</v>
          </cell>
          <cell r="J37">
            <v>100</v>
          </cell>
          <cell r="K37">
            <v>93.182042546504377</v>
          </cell>
          <cell r="L37">
            <v>87.050569990295131</v>
          </cell>
          <cell r="M37">
            <v>98.715792777892204</v>
          </cell>
          <cell r="N37">
            <v>104.38245349694748</v>
          </cell>
          <cell r="O37">
            <v>105.40039068082692</v>
          </cell>
          <cell r="P37">
            <v>101.58478115886847</v>
          </cell>
          <cell r="Q37">
            <v>83.668237566122045</v>
          </cell>
          <cell r="R37">
            <v>61.491017791972212</v>
          </cell>
          <cell r="S37">
            <v>53.63032082403155</v>
          </cell>
          <cell r="T37">
            <v>55.377766698239242</v>
          </cell>
          <cell r="U37">
            <v>52.977263052664789</v>
          </cell>
          <cell r="V37">
            <v>51.873976453079877</v>
          </cell>
          <cell r="W37">
            <v>57.752286829179781</v>
          </cell>
          <cell r="X37">
            <v>56.122258385691282</v>
          </cell>
          <cell r="Y37">
            <v>58.6357571629622</v>
          </cell>
          <cell r="Z37">
            <v>57.241164172292883</v>
          </cell>
          <cell r="AA37">
            <v>57.434506418541311</v>
          </cell>
          <cell r="AB37">
            <v>58.402892315602209</v>
          </cell>
          <cell r="AC37">
            <v>58.134955466743577</v>
          </cell>
          <cell r="AD37">
            <v>60.887511758728429</v>
          </cell>
          <cell r="AE37">
            <v>63.102635787264262</v>
          </cell>
          <cell r="AF37">
            <v>73.466600933803889</v>
          </cell>
          <cell r="AG37">
            <v>68.688010151954145</v>
          </cell>
          <cell r="AH37">
            <v>64.179768466242891</v>
          </cell>
          <cell r="AI37">
            <v>66.754442464623381</v>
          </cell>
          <cell r="AJ37">
            <v>68.623156147328942</v>
          </cell>
          <cell r="AK37">
            <v>73.632835590591256</v>
          </cell>
          <cell r="AL37">
            <v>73.221657381546478</v>
          </cell>
          <cell r="AM37">
            <v>67.487431201063941</v>
          </cell>
          <cell r="AN37">
            <v>59.085296112533769</v>
          </cell>
          <cell r="AO37">
            <v>56.226330171604708</v>
          </cell>
          <cell r="AP37">
            <v>49.638862986734452</v>
          </cell>
          <cell r="AQ37">
            <v>48.356327770809258</v>
          </cell>
          <cell r="AR37">
            <v>48.51523756210117</v>
          </cell>
          <cell r="AS37">
            <v>47.759325996601618</v>
          </cell>
          <cell r="AT37">
            <v>46.479650276118512</v>
          </cell>
          <cell r="AU37">
            <v>46.211756038215803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9">
          <cell r="T9">
            <v>33.960699999999996</v>
          </cell>
          <cell r="U9">
            <v>3.5045000000000002</v>
          </cell>
          <cell r="V9">
            <v>4.4660000000000002</v>
          </cell>
        </row>
        <row r="14">
          <cell r="T14">
            <v>0</v>
          </cell>
          <cell r="U14">
            <v>0</v>
          </cell>
          <cell r="V14">
            <v>0</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cell r="W21">
            <v>1.5252999999999999</v>
          </cell>
          <cell r="X21">
            <v>1.3972</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work"/>
      <sheetName val="Roadmap"/>
      <sheetName val="monimp"/>
      <sheetName val="interv"/>
      <sheetName val="Montabs"/>
      <sheetName val="fiscout"/>
      <sheetName val="corresp"/>
      <sheetName val="junk"/>
      <sheetName val="re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hart3"/>
      <sheetName val="Sheet1"/>
      <sheetName val="monthly"/>
      <sheetName val="New_EXR"/>
      <sheetName val="data"/>
      <sheetName val="fig3"/>
      <sheetName val="fig3data"/>
      <sheetName val="chart"/>
      <sheetName val="fig1data"/>
      <sheetName val="fig1"/>
      <sheetName val="fig2"/>
      <sheetName val="FOREX"/>
      <sheetName val="Current"/>
      <sheetName val="XRATE"/>
      <sheetName val="Chart1"/>
      <sheetName val="Chart2"/>
      <sheetName val="CHART 1A"/>
    </sheetNames>
    <sheetDataSet>
      <sheetData sheetId="0" refreshError="1"/>
      <sheetData sheetId="1" refreshError="1"/>
      <sheetData sheetId="2" refreshError="1"/>
      <sheetData sheetId="3" refreshError="1"/>
      <sheetData sheetId="4" refreshError="1"/>
      <sheetData sheetId="5" refreshError="1">
        <row r="13">
          <cell r="B13" t="str">
            <v>Sept 2, 1994</v>
          </cell>
          <cell r="K13">
            <v>12</v>
          </cell>
        </row>
        <row r="14">
          <cell r="B14" t="str">
            <v>Sept. 7</v>
          </cell>
          <cell r="K14">
            <v>12.5</v>
          </cell>
        </row>
        <row r="15">
          <cell r="B15" t="str">
            <v>Sept. 9</v>
          </cell>
          <cell r="K15">
            <v>13</v>
          </cell>
        </row>
        <row r="16">
          <cell r="B16" t="str">
            <v>Sept. 14</v>
          </cell>
          <cell r="K16">
            <v>15</v>
          </cell>
        </row>
        <row r="17">
          <cell r="B17" t="str">
            <v>Sept. 21</v>
          </cell>
          <cell r="K17">
            <v>16</v>
          </cell>
        </row>
        <row r="18">
          <cell r="B18" t="str">
            <v>Sept. 27</v>
          </cell>
          <cell r="K18">
            <v>17</v>
          </cell>
        </row>
        <row r="19">
          <cell r="B19" t="str">
            <v>Sept. 30, 1994</v>
          </cell>
          <cell r="K19">
            <v>18</v>
          </cell>
        </row>
        <row r="20">
          <cell r="B20" t="str">
            <v>Oct. 5</v>
          </cell>
          <cell r="K20">
            <v>20</v>
          </cell>
        </row>
        <row r="21">
          <cell r="B21" t="str">
            <v>Oct. 10</v>
          </cell>
          <cell r="K21">
            <v>22</v>
          </cell>
        </row>
        <row r="22">
          <cell r="B22" t="str">
            <v>Oct. 19</v>
          </cell>
          <cell r="K22">
            <v>22</v>
          </cell>
        </row>
        <row r="23">
          <cell r="B23" t="str">
            <v>Oct. 26</v>
          </cell>
          <cell r="K23">
            <v>22</v>
          </cell>
        </row>
        <row r="24">
          <cell r="B24" t="str">
            <v>Nov. 2</v>
          </cell>
          <cell r="K24">
            <v>23</v>
          </cell>
        </row>
        <row r="25">
          <cell r="B25" t="str">
            <v>Nov. 9</v>
          </cell>
          <cell r="K25">
            <v>23</v>
          </cell>
        </row>
        <row r="26">
          <cell r="B26" t="str">
            <v>Nov. 16</v>
          </cell>
          <cell r="K26">
            <v>23</v>
          </cell>
        </row>
        <row r="27">
          <cell r="B27" t="str">
            <v>Nov. 23</v>
          </cell>
          <cell r="K27">
            <v>23</v>
          </cell>
        </row>
        <row r="28">
          <cell r="B28" t="str">
            <v>Nov. 30</v>
          </cell>
          <cell r="K28">
            <v>25</v>
          </cell>
        </row>
        <row r="29">
          <cell r="B29" t="str">
            <v>Dec. 7</v>
          </cell>
          <cell r="K29">
            <v>25</v>
          </cell>
        </row>
        <row r="30">
          <cell r="B30" t="str">
            <v>Dec. 14</v>
          </cell>
          <cell r="K30">
            <v>25</v>
          </cell>
        </row>
        <row r="31">
          <cell r="B31" t="str">
            <v>Dec. 21</v>
          </cell>
          <cell r="K31">
            <v>25</v>
          </cell>
        </row>
        <row r="32">
          <cell r="B32" t="str">
            <v>Dec. 28, 1994</v>
          </cell>
          <cell r="K32">
            <v>25</v>
          </cell>
        </row>
        <row r="33">
          <cell r="B33" t="str">
            <v>Jan. 4</v>
          </cell>
          <cell r="K33">
            <v>25</v>
          </cell>
        </row>
        <row r="34">
          <cell r="B34" t="str">
            <v>Jan. 11</v>
          </cell>
          <cell r="K34">
            <v>25</v>
          </cell>
        </row>
        <row r="35">
          <cell r="B35" t="str">
            <v>Jan. 18</v>
          </cell>
          <cell r="K35">
            <v>25</v>
          </cell>
        </row>
        <row r="37">
          <cell r="B37" t="str">
            <v>Jan 25, 1995</v>
          </cell>
          <cell r="K37">
            <v>25</v>
          </cell>
        </row>
        <row r="38">
          <cell r="B38" t="str">
            <v>Feb. 1</v>
          </cell>
          <cell r="K38">
            <v>25</v>
          </cell>
        </row>
        <row r="39">
          <cell r="B39" t="str">
            <v>Feb. 8</v>
          </cell>
          <cell r="K39">
            <v>25</v>
          </cell>
        </row>
        <row r="40">
          <cell r="B40" t="str">
            <v>Feb. 15</v>
          </cell>
          <cell r="K40">
            <v>25</v>
          </cell>
        </row>
        <row r="41">
          <cell r="B41" t="str">
            <v>Feb. 22</v>
          </cell>
          <cell r="K41">
            <v>25</v>
          </cell>
        </row>
        <row r="42">
          <cell r="B42" t="str">
            <v>Mar. 1</v>
          </cell>
          <cell r="K42">
            <v>25</v>
          </cell>
        </row>
        <row r="43">
          <cell r="B43" t="str">
            <v>Mar. 7</v>
          </cell>
          <cell r="K43">
            <v>25</v>
          </cell>
        </row>
        <row r="44">
          <cell r="B44" t="str">
            <v>Mar. 15</v>
          </cell>
          <cell r="K44">
            <v>25</v>
          </cell>
        </row>
        <row r="45">
          <cell r="B45" t="str">
            <v>Mar. 22</v>
          </cell>
          <cell r="K45">
            <v>25</v>
          </cell>
        </row>
        <row r="46">
          <cell r="B46" t="str">
            <v>Mar. 27</v>
          </cell>
          <cell r="K46">
            <v>26.1</v>
          </cell>
        </row>
        <row r="47">
          <cell r="B47" t="str">
            <v>Apr. 4       Q</v>
          </cell>
          <cell r="K47">
            <v>26.1</v>
          </cell>
        </row>
        <row r="48">
          <cell r="B48" t="str">
            <v>Apr. 6</v>
          </cell>
          <cell r="K48">
            <v>26.1</v>
          </cell>
        </row>
        <row r="49">
          <cell r="B49" t="str">
            <v>Apr. 11</v>
          </cell>
          <cell r="K49">
            <v>26.1</v>
          </cell>
        </row>
        <row r="50">
          <cell r="B50" t="str">
            <v>Apr. 13</v>
          </cell>
          <cell r="K50">
            <v>26.1</v>
          </cell>
        </row>
        <row r="51">
          <cell r="B51" t="str">
            <v>Apr. 18</v>
          </cell>
          <cell r="K51">
            <v>26.1</v>
          </cell>
        </row>
        <row r="52">
          <cell r="B52" t="str">
            <v>Apr. 20</v>
          </cell>
          <cell r="K52">
            <v>26.1</v>
          </cell>
        </row>
        <row r="53">
          <cell r="B53" t="str">
            <v>Apr. 25</v>
          </cell>
          <cell r="K53">
            <v>26.2</v>
          </cell>
        </row>
        <row r="54">
          <cell r="B54" t="str">
            <v>Apr. 27</v>
          </cell>
          <cell r="K54">
            <v>26.3</v>
          </cell>
        </row>
        <row r="55">
          <cell r="B55" t="str">
            <v>May 2</v>
          </cell>
          <cell r="K55">
            <v>26.5</v>
          </cell>
        </row>
        <row r="56">
          <cell r="B56" t="str">
            <v>May 5</v>
          </cell>
          <cell r="K56">
            <v>26.5</v>
          </cell>
        </row>
        <row r="57">
          <cell r="B57" t="str">
            <v>May 9</v>
          </cell>
        </row>
        <row r="58">
          <cell r="B58" t="str">
            <v>May 11</v>
          </cell>
          <cell r="K58">
            <v>26.5</v>
          </cell>
        </row>
        <row r="59">
          <cell r="B59" t="str">
            <v>May 16</v>
          </cell>
          <cell r="K59">
            <v>26.5</v>
          </cell>
        </row>
        <row r="60">
          <cell r="B60" t="str">
            <v>May 18</v>
          </cell>
          <cell r="K60">
            <v>26.6</v>
          </cell>
        </row>
        <row r="61">
          <cell r="B61" t="str">
            <v>May 23</v>
          </cell>
          <cell r="K61">
            <v>26.9</v>
          </cell>
        </row>
        <row r="62">
          <cell r="B62" t="str">
            <v>May 25</v>
          </cell>
          <cell r="K62">
            <v>27.3</v>
          </cell>
        </row>
        <row r="63">
          <cell r="B63" t="str">
            <v>May 30</v>
          </cell>
          <cell r="K63">
            <v>27.6</v>
          </cell>
        </row>
        <row r="64">
          <cell r="B64" t="str">
            <v>June 1</v>
          </cell>
          <cell r="K64">
            <v>28</v>
          </cell>
        </row>
        <row r="65">
          <cell r="B65" t="str">
            <v>June 6</v>
          </cell>
          <cell r="K65">
            <v>28.4</v>
          </cell>
        </row>
        <row r="66">
          <cell r="B66" t="str">
            <v>June 8</v>
          </cell>
          <cell r="K66">
            <v>28.7</v>
          </cell>
        </row>
        <row r="67">
          <cell r="B67" t="str">
            <v>June 13</v>
          </cell>
          <cell r="K67">
            <v>28.9</v>
          </cell>
        </row>
        <row r="68">
          <cell r="B68" t="str">
            <v>June 15</v>
          </cell>
          <cell r="K68">
            <v>29.2</v>
          </cell>
        </row>
        <row r="69">
          <cell r="B69" t="str">
            <v>June 20</v>
          </cell>
          <cell r="K69">
            <v>29.4</v>
          </cell>
        </row>
        <row r="70">
          <cell r="B70" t="str">
            <v>June 22</v>
          </cell>
          <cell r="K70">
            <v>29.7</v>
          </cell>
        </row>
        <row r="71">
          <cell r="B71" t="str">
            <v>June 27</v>
          </cell>
          <cell r="K71">
            <v>29.9</v>
          </cell>
        </row>
        <row r="72">
          <cell r="B72" t="str">
            <v xml:space="preserve">June 29    </v>
          </cell>
          <cell r="K72">
            <v>30</v>
          </cell>
        </row>
        <row r="73">
          <cell r="B73" t="str">
            <v>July 4       Q</v>
          </cell>
          <cell r="K73">
            <v>30</v>
          </cell>
        </row>
        <row r="74">
          <cell r="B74" t="str">
            <v>July 6</v>
          </cell>
          <cell r="K74">
            <v>30.1</v>
          </cell>
        </row>
        <row r="75">
          <cell r="B75" t="str">
            <v>July 11</v>
          </cell>
          <cell r="K75">
            <v>30.25</v>
          </cell>
        </row>
        <row r="76">
          <cell r="B76" t="str">
            <v>July 13</v>
          </cell>
          <cell r="K76">
            <v>30.4</v>
          </cell>
        </row>
        <row r="77">
          <cell r="B77" t="str">
            <v>July 18</v>
          </cell>
          <cell r="K77">
            <v>30.5</v>
          </cell>
        </row>
        <row r="78">
          <cell r="B78" t="str">
            <v>July 20</v>
          </cell>
          <cell r="K78">
            <v>30.65</v>
          </cell>
        </row>
        <row r="79">
          <cell r="B79" t="str">
            <v>July 25</v>
          </cell>
          <cell r="K79">
            <v>30.8</v>
          </cell>
        </row>
        <row r="80">
          <cell r="B80" t="str">
            <v>July 27</v>
          </cell>
          <cell r="K80">
            <v>30.9</v>
          </cell>
        </row>
        <row r="81">
          <cell r="B81" t="str">
            <v>Aug  1</v>
          </cell>
          <cell r="K81">
            <v>31</v>
          </cell>
        </row>
        <row r="82">
          <cell r="B82" t="str">
            <v>Aug 3</v>
          </cell>
          <cell r="K82">
            <v>31.2</v>
          </cell>
        </row>
        <row r="83">
          <cell r="B83" t="str">
            <v>Aug 8</v>
          </cell>
          <cell r="K83">
            <v>31.3</v>
          </cell>
        </row>
        <row r="84">
          <cell r="B84" t="str">
            <v>Aug 10</v>
          </cell>
          <cell r="K84">
            <v>31.4</v>
          </cell>
        </row>
        <row r="85">
          <cell r="B85" t="str">
            <v>Aug 15</v>
          </cell>
          <cell r="K85">
            <v>31.45</v>
          </cell>
        </row>
        <row r="86">
          <cell r="B86" t="str">
            <v>Aug 17</v>
          </cell>
          <cell r="K86">
            <v>31.5</v>
          </cell>
        </row>
        <row r="87">
          <cell r="B87" t="str">
            <v>Aug 22</v>
          </cell>
          <cell r="K87">
            <v>31.7</v>
          </cell>
        </row>
        <row r="88">
          <cell r="B88" t="str">
            <v>Aug 24</v>
          </cell>
          <cell r="K88">
            <v>32.200000000000003</v>
          </cell>
        </row>
        <row r="89">
          <cell r="B89" t="str">
            <v>Aug 29</v>
          </cell>
          <cell r="K89">
            <v>32.200000000000003</v>
          </cell>
        </row>
        <row r="90">
          <cell r="B90" t="str">
            <v>Aug 31</v>
          </cell>
          <cell r="K90">
            <v>32.200000000000003</v>
          </cell>
        </row>
        <row r="91">
          <cell r="B91" t="str">
            <v>Sept. 5     Q</v>
          </cell>
          <cell r="K91">
            <v>32.200000000000003</v>
          </cell>
        </row>
        <row r="124">
          <cell r="AE124" t="str">
            <v>…</v>
          </cell>
        </row>
        <row r="125">
          <cell r="K125">
            <v>35.5</v>
          </cell>
          <cell r="V125">
            <v>49</v>
          </cell>
          <cell r="AE125" t="str">
            <v>…</v>
          </cell>
        </row>
        <row r="126">
          <cell r="K126">
            <v>35.5</v>
          </cell>
          <cell r="V126">
            <v>49</v>
          </cell>
          <cell r="AE126" t="str">
            <v>…</v>
          </cell>
        </row>
        <row r="127">
          <cell r="K127">
            <v>36.5</v>
          </cell>
          <cell r="V127">
            <v>48</v>
          </cell>
          <cell r="AE127" t="str">
            <v>…</v>
          </cell>
        </row>
        <row r="128">
          <cell r="K128">
            <v>36.5</v>
          </cell>
          <cell r="V128">
            <v>49</v>
          </cell>
          <cell r="AE128" t="str">
            <v>…</v>
          </cell>
        </row>
        <row r="129">
          <cell r="K129">
            <v>36.4</v>
          </cell>
          <cell r="V129">
            <v>48</v>
          </cell>
          <cell r="AE129" t="str">
            <v>…</v>
          </cell>
        </row>
        <row r="130">
          <cell r="K130">
            <v>36.4</v>
          </cell>
          <cell r="V130">
            <v>48</v>
          </cell>
          <cell r="AE130" t="str">
            <v>…</v>
          </cell>
        </row>
        <row r="131">
          <cell r="K131">
            <v>36.299999999999997</v>
          </cell>
          <cell r="V131">
            <v>49</v>
          </cell>
          <cell r="AE131" t="str">
            <v>…</v>
          </cell>
        </row>
        <row r="132">
          <cell r="K132">
            <v>36.200000000000003</v>
          </cell>
          <cell r="V132">
            <v>48</v>
          </cell>
          <cell r="AE132" t="str">
            <v>…</v>
          </cell>
        </row>
        <row r="134">
          <cell r="K134">
            <v>36.1</v>
          </cell>
          <cell r="V134">
            <v>47.5</v>
          </cell>
          <cell r="AE134" t="str">
            <v>…</v>
          </cell>
        </row>
        <row r="135">
          <cell r="K135">
            <v>36</v>
          </cell>
          <cell r="V135">
            <v>45.5</v>
          </cell>
          <cell r="AE135" t="str">
            <v>…</v>
          </cell>
        </row>
        <row r="136">
          <cell r="K136">
            <v>36</v>
          </cell>
          <cell r="V136">
            <v>45</v>
          </cell>
          <cell r="AE136" t="str">
            <v>…</v>
          </cell>
        </row>
        <row r="137">
          <cell r="K137">
            <v>36</v>
          </cell>
          <cell r="V137">
            <v>44</v>
          </cell>
          <cell r="AE137" t="str">
            <v>…</v>
          </cell>
        </row>
        <row r="138">
          <cell r="K138">
            <v>36.1</v>
          </cell>
          <cell r="V138">
            <v>45</v>
          </cell>
          <cell r="AE138" t="str">
            <v>…</v>
          </cell>
        </row>
        <row r="139">
          <cell r="K139">
            <v>36.200000000000003</v>
          </cell>
          <cell r="V139">
            <v>46</v>
          </cell>
          <cell r="AE139" t="str">
            <v>…</v>
          </cell>
        </row>
        <row r="140">
          <cell r="K140">
            <v>37</v>
          </cell>
          <cell r="V140">
            <v>47</v>
          </cell>
          <cell r="AE140" t="str">
            <v>…</v>
          </cell>
        </row>
        <row r="141">
          <cell r="K141">
            <v>36.9</v>
          </cell>
          <cell r="V141">
            <v>47</v>
          </cell>
          <cell r="AE141" t="str">
            <v>…</v>
          </cell>
        </row>
        <row r="142">
          <cell r="K142">
            <v>36.799999999999997</v>
          </cell>
          <cell r="V142">
            <v>47</v>
          </cell>
          <cell r="AE142" t="str">
            <v>…</v>
          </cell>
        </row>
        <row r="143">
          <cell r="K143">
            <v>36.700000000000003</v>
          </cell>
          <cell r="V143">
            <v>47.5</v>
          </cell>
          <cell r="AE143">
            <v>0.45766590389015038</v>
          </cell>
        </row>
        <row r="144">
          <cell r="K144">
            <v>36.6</v>
          </cell>
          <cell r="V144">
            <v>48</v>
          </cell>
          <cell r="AE144">
            <v>0.45766590389015038</v>
          </cell>
        </row>
        <row r="145">
          <cell r="AE145" t="e">
            <v>#DIV/0!</v>
          </cell>
        </row>
        <row r="146">
          <cell r="K146">
            <v>36.5</v>
          </cell>
          <cell r="V146">
            <v>47.5</v>
          </cell>
          <cell r="AE146">
            <v>0.45766590389015038</v>
          </cell>
        </row>
        <row r="147">
          <cell r="K147">
            <v>36.4</v>
          </cell>
          <cell r="V147">
            <v>47.5</v>
          </cell>
          <cell r="AE147">
            <v>0.6896551724137866</v>
          </cell>
        </row>
        <row r="148">
          <cell r="K148">
            <v>36.4</v>
          </cell>
          <cell r="V148">
            <v>48</v>
          </cell>
          <cell r="AE148">
            <v>0.45977011494253522</v>
          </cell>
        </row>
        <row r="149">
          <cell r="K149">
            <v>36.299999999999997</v>
          </cell>
          <cell r="V149">
            <v>47</v>
          </cell>
          <cell r="AE149">
            <v>5.8139534883720927</v>
          </cell>
        </row>
        <row r="150">
          <cell r="K150">
            <v>36.200000000000003</v>
          </cell>
          <cell r="V150">
            <v>47</v>
          </cell>
          <cell r="AE150">
            <v>5.8275058275058278</v>
          </cell>
        </row>
        <row r="151">
          <cell r="K151">
            <v>36.1</v>
          </cell>
          <cell r="V151">
            <v>48.5</v>
          </cell>
          <cell r="AE151">
            <v>5.8275058275058278</v>
          </cell>
        </row>
        <row r="152">
          <cell r="K152">
            <v>37</v>
          </cell>
          <cell r="V152">
            <v>49</v>
          </cell>
          <cell r="AE152">
            <v>5.8275058275058278</v>
          </cell>
        </row>
        <row r="153">
          <cell r="K153">
            <v>37</v>
          </cell>
          <cell r="V153">
            <v>49</v>
          </cell>
          <cell r="AE153">
            <v>5.4794520547945345</v>
          </cell>
        </row>
        <row r="154">
          <cell r="K154">
            <v>37</v>
          </cell>
          <cell r="V154">
            <v>49.5</v>
          </cell>
          <cell r="AE154">
            <v>5.4794520547945345</v>
          </cell>
        </row>
        <row r="155">
          <cell r="K155">
            <v>36.9</v>
          </cell>
          <cell r="V155">
            <v>49.5</v>
          </cell>
          <cell r="AE155">
            <v>5.4794520547945345</v>
          </cell>
        </row>
        <row r="156">
          <cell r="K156">
            <v>36.799999999999997</v>
          </cell>
          <cell r="V156">
            <v>49.5</v>
          </cell>
          <cell r="AE156">
            <v>1.2004801920768309</v>
          </cell>
        </row>
        <row r="157">
          <cell r="K157">
            <v>36.799999999999997</v>
          </cell>
          <cell r="V157">
            <v>50</v>
          </cell>
          <cell r="AE157">
            <v>1.2453300124533002</v>
          </cell>
        </row>
        <row r="158">
          <cell r="K158">
            <v>36.5</v>
          </cell>
          <cell r="V158">
            <v>49.5</v>
          </cell>
          <cell r="AE158">
            <v>1.2738853503184715</v>
          </cell>
        </row>
        <row r="159">
          <cell r="K159">
            <v>36.5</v>
          </cell>
          <cell r="V159">
            <v>50</v>
          </cell>
          <cell r="AE159">
            <v>1.3586956521739131</v>
          </cell>
        </row>
        <row r="160">
          <cell r="K160">
            <v>37.5</v>
          </cell>
          <cell r="V160">
            <v>49.5</v>
          </cell>
          <cell r="AE160">
            <v>1.3586956521739131</v>
          </cell>
        </row>
        <row r="161">
          <cell r="K161">
            <v>37.5</v>
          </cell>
          <cell r="V161">
            <v>49.5</v>
          </cell>
          <cell r="AE161">
            <v>1.3227513227513228</v>
          </cell>
        </row>
        <row r="162">
          <cell r="K162">
            <v>37.450000000000003</v>
          </cell>
          <cell r="V162">
            <v>49.5</v>
          </cell>
          <cell r="AE162">
            <v>1.3227513227513228</v>
          </cell>
        </row>
        <row r="163">
          <cell r="K163">
            <v>37.4</v>
          </cell>
          <cell r="V163">
            <v>49.5</v>
          </cell>
          <cell r="AE163">
            <v>1.3227513227513228</v>
          </cell>
        </row>
        <row r="164">
          <cell r="K164">
            <v>37.35</v>
          </cell>
          <cell r="V164">
            <v>50</v>
          </cell>
          <cell r="AE164">
            <v>1.3227513227513228</v>
          </cell>
        </row>
        <row r="165">
          <cell r="K165">
            <v>37.299999999999997</v>
          </cell>
          <cell r="V165">
            <v>53</v>
          </cell>
          <cell r="AE165">
            <v>1.3227513227513228</v>
          </cell>
        </row>
        <row r="166">
          <cell r="K166">
            <v>38</v>
          </cell>
          <cell r="V166">
            <v>52</v>
          </cell>
          <cell r="AE166">
            <v>1.3227513227513228</v>
          </cell>
        </row>
        <row r="167">
          <cell r="K167">
            <v>38</v>
          </cell>
          <cell r="V167">
            <v>54</v>
          </cell>
          <cell r="AE167">
            <v>1.3037809647979137</v>
          </cell>
        </row>
        <row r="168">
          <cell r="K168">
            <v>38</v>
          </cell>
          <cell r="V168">
            <v>54</v>
          </cell>
          <cell r="AE168">
            <v>1.3037809647979137</v>
          </cell>
        </row>
        <row r="169">
          <cell r="K169">
            <v>37.9</v>
          </cell>
          <cell r="V169">
            <v>53</v>
          </cell>
          <cell r="AE169">
            <v>1.3037809647979137</v>
          </cell>
        </row>
        <row r="170">
          <cell r="K170">
            <v>38</v>
          </cell>
          <cell r="V170">
            <v>53</v>
          </cell>
          <cell r="AE170">
            <v>1.3037809647979137</v>
          </cell>
        </row>
        <row r="171">
          <cell r="K171">
            <v>38</v>
          </cell>
          <cell r="V171">
            <v>51</v>
          </cell>
          <cell r="AE171">
            <v>1.3037809647979137</v>
          </cell>
        </row>
        <row r="172">
          <cell r="K172">
            <v>37.9</v>
          </cell>
          <cell r="V172">
            <v>51.5</v>
          </cell>
          <cell r="AE172">
            <v>1.3037809647979137</v>
          </cell>
        </row>
        <row r="173">
          <cell r="K173">
            <v>37.799999999999997</v>
          </cell>
          <cell r="V173">
            <v>51.5</v>
          </cell>
          <cell r="AE173">
            <v>1.3037809647979137</v>
          </cell>
        </row>
        <row r="174">
          <cell r="K174">
            <v>37.799999999999997</v>
          </cell>
          <cell r="V174">
            <v>52</v>
          </cell>
          <cell r="AE174">
            <v>1.3037809647979137</v>
          </cell>
        </row>
        <row r="175">
          <cell r="K175">
            <v>37.799999999999997</v>
          </cell>
          <cell r="V175">
            <v>52</v>
          </cell>
          <cell r="AE175">
            <v>1.3037809647979137</v>
          </cell>
        </row>
        <row r="176">
          <cell r="K176">
            <v>37.700000000000003</v>
          </cell>
          <cell r="V176">
            <v>53</v>
          </cell>
          <cell r="AE176">
            <v>1.3037809647979137</v>
          </cell>
        </row>
        <row r="177">
          <cell r="K177">
            <v>37.700000000000003</v>
          </cell>
          <cell r="V177">
            <v>53</v>
          </cell>
          <cell r="AE177">
            <v>1.3037809647979137</v>
          </cell>
        </row>
        <row r="178">
          <cell r="K178">
            <v>37.799999999999997</v>
          </cell>
          <cell r="V178">
            <v>53</v>
          </cell>
          <cell r="AE178">
            <v>2.3255813953488373</v>
          </cell>
        </row>
        <row r="179">
          <cell r="K179">
            <v>37.799999999999997</v>
          </cell>
          <cell r="V179">
            <v>53</v>
          </cell>
          <cell r="AE179">
            <v>2.2727272727272729</v>
          </cell>
        </row>
        <row r="180">
          <cell r="K180">
            <v>38</v>
          </cell>
          <cell r="V180">
            <v>53</v>
          </cell>
          <cell r="AE180">
            <v>2.2471910112359552</v>
          </cell>
        </row>
        <row r="181">
          <cell r="K181">
            <v>38</v>
          </cell>
          <cell r="V181">
            <v>53</v>
          </cell>
          <cell r="AE181">
            <v>9.3023255813953494</v>
          </cell>
        </row>
        <row r="182">
          <cell r="K182">
            <v>37.9</v>
          </cell>
          <cell r="V182">
            <v>53</v>
          </cell>
          <cell r="AE182">
            <v>13.095238095238097</v>
          </cell>
        </row>
        <row r="183">
          <cell r="K183">
            <v>38</v>
          </cell>
          <cell r="V183">
            <v>53</v>
          </cell>
          <cell r="AE183">
            <v>13.095238095238097</v>
          </cell>
        </row>
        <row r="184">
          <cell r="K184">
            <v>38</v>
          </cell>
          <cell r="V184">
            <v>53</v>
          </cell>
          <cell r="AE184">
            <v>12.619047619047613</v>
          </cell>
        </row>
        <row r="185">
          <cell r="K185">
            <v>38</v>
          </cell>
          <cell r="V185">
            <v>54</v>
          </cell>
          <cell r="AE185">
            <v>12.619047619047613</v>
          </cell>
        </row>
        <row r="186">
          <cell r="K186">
            <v>38</v>
          </cell>
          <cell r="V186">
            <v>54</v>
          </cell>
          <cell r="AE186">
            <v>11.904761904761903</v>
          </cell>
        </row>
        <row r="187">
          <cell r="K187">
            <v>37.9</v>
          </cell>
          <cell r="V187">
            <v>54</v>
          </cell>
          <cell r="AE187">
            <v>11.904761904761903</v>
          </cell>
        </row>
        <row r="188">
          <cell r="K188">
            <v>38</v>
          </cell>
          <cell r="V188">
            <v>54</v>
          </cell>
          <cell r="AE188">
            <v>11.904761904761903</v>
          </cell>
        </row>
        <row r="189">
          <cell r="K189">
            <v>39</v>
          </cell>
          <cell r="V189">
            <v>54.5</v>
          </cell>
          <cell r="AE189">
            <v>11.904761904761903</v>
          </cell>
        </row>
        <row r="190">
          <cell r="K190">
            <v>39</v>
          </cell>
          <cell r="V190">
            <v>55.5</v>
          </cell>
          <cell r="AE190">
            <v>6.5645514223194743</v>
          </cell>
        </row>
        <row r="191">
          <cell r="K191">
            <v>38.9</v>
          </cell>
          <cell r="V191">
            <v>57</v>
          </cell>
          <cell r="AE191">
            <v>6.5645514223194743</v>
          </cell>
        </row>
        <row r="192">
          <cell r="K192">
            <v>39</v>
          </cell>
          <cell r="V192">
            <v>59</v>
          </cell>
          <cell r="AE192">
            <v>6.3457330415754898</v>
          </cell>
        </row>
        <row r="193">
          <cell r="K193">
            <v>39.5</v>
          </cell>
          <cell r="V193">
            <v>60</v>
          </cell>
          <cell r="AE193">
            <v>6.3457330415754898</v>
          </cell>
        </row>
        <row r="194">
          <cell r="K194">
            <v>39.5</v>
          </cell>
          <cell r="V194">
            <v>60</v>
          </cell>
          <cell r="AE194">
            <v>6.5645514223194743</v>
          </cell>
        </row>
        <row r="195">
          <cell r="K195">
            <v>39.5</v>
          </cell>
          <cell r="V195">
            <v>60</v>
          </cell>
          <cell r="AE195">
            <v>7.4165636588380712</v>
          </cell>
        </row>
        <row r="196">
          <cell r="K196">
            <v>39.5</v>
          </cell>
          <cell r="V196">
            <v>61</v>
          </cell>
          <cell r="AE196">
            <v>7.4165636588380712</v>
          </cell>
        </row>
        <row r="197">
          <cell r="K197">
            <v>39.4</v>
          </cell>
          <cell r="V197">
            <v>61</v>
          </cell>
          <cell r="AE197">
            <v>7.4165636588380712</v>
          </cell>
        </row>
        <row r="198">
          <cell r="K198">
            <v>39.6</v>
          </cell>
          <cell r="V198">
            <v>61</v>
          </cell>
          <cell r="AE198">
            <v>4.5848822800495697</v>
          </cell>
        </row>
        <row r="199">
          <cell r="K199">
            <v>39.5</v>
          </cell>
          <cell r="V199">
            <v>61</v>
          </cell>
          <cell r="AE199">
            <v>4.5848822800495697</v>
          </cell>
        </row>
        <row r="200">
          <cell r="K200">
            <v>40</v>
          </cell>
          <cell r="V200">
            <v>61</v>
          </cell>
          <cell r="AE200">
            <v>4.5848822800495697</v>
          </cell>
        </row>
        <row r="201">
          <cell r="K201">
            <v>40</v>
          </cell>
          <cell r="V201">
            <v>62</v>
          </cell>
          <cell r="AE201">
            <v>4.5848822800495697</v>
          </cell>
        </row>
        <row r="202">
          <cell r="K202">
            <v>40</v>
          </cell>
          <cell r="V202">
            <v>68</v>
          </cell>
          <cell r="AE202">
            <v>4.5848822800495697</v>
          </cell>
        </row>
        <row r="203">
          <cell r="K203">
            <v>40</v>
          </cell>
          <cell r="V203">
            <v>68</v>
          </cell>
          <cell r="AE203">
            <v>2.6378896882493863</v>
          </cell>
        </row>
        <row r="204">
          <cell r="K204">
            <v>40</v>
          </cell>
          <cell r="V204">
            <v>64</v>
          </cell>
          <cell r="AE204">
            <v>2.6378896882493863</v>
          </cell>
        </row>
        <row r="205">
          <cell r="K205">
            <v>40.049999999999997</v>
          </cell>
          <cell r="V205">
            <v>66</v>
          </cell>
          <cell r="AE205">
            <v>2.6378896882493863</v>
          </cell>
        </row>
        <row r="206">
          <cell r="K206">
            <v>40.049999999999997</v>
          </cell>
          <cell r="V206">
            <v>68</v>
          </cell>
          <cell r="AE206">
            <v>2.3622047244094548</v>
          </cell>
        </row>
        <row r="207">
          <cell r="K207">
            <v>40.049999999999997</v>
          </cell>
          <cell r="V207">
            <v>70</v>
          </cell>
          <cell r="AE207">
            <v>3.9215686274509802</v>
          </cell>
        </row>
        <row r="208">
          <cell r="K208">
            <v>40.1</v>
          </cell>
          <cell r="V208">
            <v>71</v>
          </cell>
          <cell r="AE208">
            <v>3.9215686274509802</v>
          </cell>
        </row>
        <row r="209">
          <cell r="K209">
            <v>44</v>
          </cell>
          <cell r="V209">
            <v>71</v>
          </cell>
          <cell r="AE209">
            <v>3.5714285714285712</v>
          </cell>
        </row>
        <row r="210">
          <cell r="K210">
            <v>43.8</v>
          </cell>
          <cell r="V210">
            <v>74</v>
          </cell>
          <cell r="AE210">
            <v>3.0303030303030227</v>
          </cell>
        </row>
        <row r="211">
          <cell r="K211">
            <v>43.6</v>
          </cell>
          <cell r="V211">
            <v>77</v>
          </cell>
          <cell r="AE211">
            <v>3.0303030303030227</v>
          </cell>
        </row>
        <row r="212">
          <cell r="K212">
            <v>43.5</v>
          </cell>
          <cell r="V212">
            <v>82</v>
          </cell>
          <cell r="AE212">
            <v>3.0303030303030227</v>
          </cell>
        </row>
        <row r="213">
          <cell r="K213">
            <v>48</v>
          </cell>
          <cell r="V213">
            <v>81</v>
          </cell>
          <cell r="AE213">
            <v>1.9230769230769231</v>
          </cell>
        </row>
        <row r="214">
          <cell r="K214">
            <v>48</v>
          </cell>
          <cell r="V214">
            <v>82</v>
          </cell>
          <cell r="AE214">
            <v>1.9230769230769231</v>
          </cell>
        </row>
        <row r="215">
          <cell r="K215">
            <v>48</v>
          </cell>
          <cell r="V215">
            <v>85</v>
          </cell>
          <cell r="AE215">
            <v>2.8846153846153846</v>
          </cell>
        </row>
        <row r="216">
          <cell r="K216">
            <v>48.1</v>
          </cell>
          <cell r="V216">
            <v>88</v>
          </cell>
          <cell r="AE216">
            <v>1.9230769230769231</v>
          </cell>
        </row>
        <row r="217">
          <cell r="K217">
            <v>48.1</v>
          </cell>
          <cell r="V217">
            <v>96</v>
          </cell>
          <cell r="AE217">
            <v>1.9230769230769231</v>
          </cell>
        </row>
        <row r="218">
          <cell r="K218">
            <v>51</v>
          </cell>
          <cell r="V218">
            <v>109</v>
          </cell>
          <cell r="AE218">
            <v>1.7857142857142856</v>
          </cell>
        </row>
        <row r="219">
          <cell r="K219">
            <v>51.1</v>
          </cell>
          <cell r="V219">
            <v>122</v>
          </cell>
          <cell r="AE219">
            <v>1.7825311942959003</v>
          </cell>
        </row>
        <row r="220">
          <cell r="K220">
            <v>51.1</v>
          </cell>
          <cell r="V220">
            <v>120</v>
          </cell>
          <cell r="AE220">
            <v>1.9642857142857166</v>
          </cell>
        </row>
        <row r="221">
          <cell r="K221">
            <v>51</v>
          </cell>
          <cell r="V221">
            <v>100</v>
          </cell>
          <cell r="AE221">
            <v>1.9642857142857166</v>
          </cell>
        </row>
        <row r="222">
          <cell r="K222">
            <v>51</v>
          </cell>
          <cell r="V222">
            <v>108</v>
          </cell>
          <cell r="AE222">
            <v>1.9642857142857166</v>
          </cell>
        </row>
        <row r="223">
          <cell r="K223">
            <v>51</v>
          </cell>
          <cell r="V223">
            <v>110</v>
          </cell>
          <cell r="AE223">
            <v>1.9642857142857166</v>
          </cell>
        </row>
        <row r="224">
          <cell r="K224">
            <v>51.05</v>
          </cell>
          <cell r="V224">
            <v>120</v>
          </cell>
          <cell r="AE224">
            <v>1.7825311942959003</v>
          </cell>
        </row>
        <row r="225">
          <cell r="K225">
            <v>51.05</v>
          </cell>
          <cell r="V225">
            <v>115</v>
          </cell>
          <cell r="AE225">
            <v>1.7825311942959003</v>
          </cell>
        </row>
        <row r="226">
          <cell r="K226">
            <v>55</v>
          </cell>
          <cell r="V226">
            <v>110</v>
          </cell>
          <cell r="AE226">
            <v>1.7825311942959003</v>
          </cell>
        </row>
        <row r="227">
          <cell r="K227">
            <v>55</v>
          </cell>
          <cell r="V227">
            <v>110</v>
          </cell>
          <cell r="AE227">
            <v>1.7241379310344827</v>
          </cell>
        </row>
        <row r="228">
          <cell r="K228">
            <v>54.5</v>
          </cell>
          <cell r="V228">
            <v>110</v>
          </cell>
          <cell r="AE228">
            <v>1.6666666666666667</v>
          </cell>
        </row>
        <row r="229">
          <cell r="K229">
            <v>54.7</v>
          </cell>
          <cell r="V229">
            <v>110</v>
          </cell>
          <cell r="AE229">
            <v>1.6666666666666667</v>
          </cell>
        </row>
        <row r="230">
          <cell r="K230">
            <v>55</v>
          </cell>
          <cell r="V230">
            <v>108</v>
          </cell>
          <cell r="AE230">
            <v>1.6666666666666667</v>
          </cell>
        </row>
        <row r="231">
          <cell r="K231">
            <v>55.14</v>
          </cell>
          <cell r="V231">
            <v>108</v>
          </cell>
          <cell r="AE231">
            <v>1.6666666666666667</v>
          </cell>
        </row>
        <row r="232">
          <cell r="K232">
            <v>55.29</v>
          </cell>
          <cell r="V232">
            <v>110</v>
          </cell>
          <cell r="AE232">
            <v>1.6666666666666667</v>
          </cell>
        </row>
        <row r="233">
          <cell r="K233">
            <v>55.45</v>
          </cell>
          <cell r="V233">
            <v>115</v>
          </cell>
          <cell r="AE233">
            <v>1.6666666666666667</v>
          </cell>
        </row>
        <row r="234">
          <cell r="K234">
            <v>55.58</v>
          </cell>
          <cell r="V234">
            <v>120</v>
          </cell>
          <cell r="AE234">
            <v>1.6666666666666667</v>
          </cell>
        </row>
        <row r="235">
          <cell r="K235">
            <v>55.72</v>
          </cell>
          <cell r="V235">
            <v>120</v>
          </cell>
          <cell r="AE235">
            <v>1.6666666666666667</v>
          </cell>
        </row>
        <row r="236">
          <cell r="K236">
            <v>55.81</v>
          </cell>
          <cell r="V236">
            <v>120</v>
          </cell>
          <cell r="AE236">
            <v>1.6666666666666667</v>
          </cell>
        </row>
        <row r="237">
          <cell r="K237">
            <v>56.01</v>
          </cell>
          <cell r="V237">
            <v>120</v>
          </cell>
          <cell r="AE237">
            <v>1.6666666666666667</v>
          </cell>
        </row>
        <row r="238">
          <cell r="K238">
            <v>56.15</v>
          </cell>
          <cell r="V238">
            <v>120</v>
          </cell>
          <cell r="AE238">
            <v>1.6666666666666667</v>
          </cell>
        </row>
        <row r="239">
          <cell r="K239">
            <v>56.44</v>
          </cell>
          <cell r="V239">
            <v>128</v>
          </cell>
        </row>
        <row r="240">
          <cell r="K240">
            <v>56.59</v>
          </cell>
          <cell r="V240">
            <v>123</v>
          </cell>
        </row>
        <row r="241">
          <cell r="K241">
            <v>56.73</v>
          </cell>
          <cell r="V241">
            <v>123</v>
          </cell>
        </row>
        <row r="242">
          <cell r="K242">
            <v>56.88</v>
          </cell>
          <cell r="V242">
            <v>125</v>
          </cell>
        </row>
        <row r="243">
          <cell r="K243">
            <v>57.02</v>
          </cell>
          <cell r="V243">
            <v>130</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Info"/>
      <sheetName val="Summary of Changes"/>
      <sheetName val="Large Projections"/>
      <sheetName val="Table 1"/>
      <sheetName val="Table 2"/>
      <sheetName val="Table 3"/>
      <sheetName val="Table 4"/>
      <sheetName val="Table 5"/>
      <sheetName val="Table 6"/>
      <sheetName val="New Figure 1"/>
      <sheetName val="UFC Summary"/>
      <sheetName val="Holdings"/>
      <sheetName val="Position as of End-July 1997"/>
      <sheetName val="Liquidity Calculations (Sc. 2)"/>
      <sheetName val="Liquidity Calculations (Sc. 3)"/>
      <sheetName val="Chart"/>
      <sheetName val="Projected Arr (Sc.1)"/>
      <sheetName val="Projected Arr (Sc.2)"/>
      <sheetName val="Projected Arr (Sc.3)"/>
      <sheetName val="Projected Arr (Nov 97)"/>
      <sheetName val="Projected Pur (Sc.1)"/>
      <sheetName val="Projected Pur (Sc.2 &amp;3)"/>
      <sheetName val="Purchases Feb - May 1998"/>
      <sheetName val="Purchases by Month"/>
      <sheetName val="Ratios"/>
      <sheetName val="Ratio Data"/>
      <sheetName val="Precautionary arrangements"/>
      <sheetName val="Projection Summary"/>
      <sheetName val="Old Table 4"/>
      <sheetName val="Liquidity Calculations (Sc. 1)"/>
      <sheetName val="Old Table 6"/>
      <sheetName val="Figure 1"/>
      <sheetName val="POpula"/>
      <sheetName val="Table 2a"/>
      <sheetName val="Table 2b"/>
      <sheetName val="projections"/>
      <sheetName val="WPI"/>
      <sheetName val="Mthly Trade"/>
      <sheetName val="Summary_Info"/>
      <sheetName val="Summary_of_Changes"/>
      <sheetName val="Large_Projections"/>
      <sheetName val="Table_1"/>
      <sheetName val="Table_2"/>
      <sheetName val="Table_3"/>
      <sheetName val="Table_4"/>
      <sheetName val="Table_5"/>
      <sheetName val="Table_6"/>
      <sheetName val="New_Figure_1"/>
      <sheetName val="UFC_Summary"/>
      <sheetName val="Position_as_of_End-July_1997"/>
      <sheetName val="Liquidity_Calculations_(Sc__2)"/>
      <sheetName val="Liquidity_Calculations_(Sc__3)"/>
      <sheetName val="Projected_Arr_(Sc_1)"/>
      <sheetName val="Projected_Arr_(Sc_2)"/>
      <sheetName val="Projected_Arr_(Sc_3)"/>
      <sheetName val="Projected_Arr_(Nov_97)"/>
      <sheetName val="Projected_Pur_(Sc_1)"/>
      <sheetName val="Projected_Pur_(Sc_2_&amp;3)"/>
      <sheetName val="Purchases_Feb_-_May_1998"/>
      <sheetName val="Purchases_by_Month"/>
      <sheetName val="Ratio_Data"/>
      <sheetName val="Precautionary_arrangements"/>
      <sheetName val="Projection_Summary"/>
      <sheetName val="Old_Table_4"/>
      <sheetName val="Liquidity_Calculations_(Sc__1)"/>
      <sheetName val="Old_Table_6"/>
      <sheetName val="Figure_1"/>
      <sheetName val="pro2001"/>
      <sheetName val="total_traffic"/>
      <sheetName val="B"/>
      <sheetName val="SummaryCG"/>
      <sheetName val="CGRev"/>
      <sheetName val="CGExp"/>
      <sheetName val="CGExternal"/>
      <sheetName val="CGAuthMeth"/>
      <sheetName val="CGFin_Monthly"/>
      <sheetName val="Prices"/>
      <sheetName val="Contents"/>
      <sheetName val="i-REER"/>
      <sheetName val="assumptions"/>
      <sheetName val="Q6"/>
      <sheetName val="BOP"/>
      <sheetName val="Q2"/>
      <sheetName val="Cap"/>
      <sheetName val="Codes"/>
      <sheetName val="Sheet2"/>
      <sheetName val="Overview"/>
      <sheetName val="BP99Exp"/>
      <sheetName val="country_name_lookup"/>
      <sheetName val="REER"/>
      <sheetName val="Q3"/>
      <sheetName val="A_Current_Data"/>
      <sheetName val="Sheet1"/>
      <sheetName val="MonCH"/>
      <sheetName val="Dir"/>
      <sheetName val="DP"/>
      <sheetName val="Dollar_Index_Data"/>
      <sheetName val="e9"/>
      <sheetName val="ER"/>
      <sheetName val="ER_M"/>
      <sheetName val="Main"/>
      <sheetName val="fiscal"/>
      <sheetName val="Balance_Sheet"/>
      <sheetName val="Q4"/>
      <sheetName val="#REF"/>
      <sheetName val="Labor_M"/>
      <sheetName val="LS"/>
      <sheetName val="10"/>
      <sheetName val="12II"/>
      <sheetName val="output"/>
      <sheetName val="Prj_Food"/>
      <sheetName val="Prj_Fuel"/>
      <sheetName val="Pr_Electr"/>
      <sheetName val="JunPrg_9899&amp;beyond"/>
      <sheetName val="A_Previous_Data"/>
      <sheetName val="Links"/>
      <sheetName val="Prorač"/>
      <sheetName val="Q5"/>
      <sheetName val="QC"/>
      <sheetName val="WDQP"/>
      <sheetName val="ErrCheck"/>
      <sheetName val="sei"/>
      <sheetName val="t1"/>
      <sheetName val="IMATA"/>
      <sheetName val="finan_99"/>
      <sheetName val="perfcrit_2"/>
      <sheetName val="Table3"/>
      <sheetName val="RED47"/>
      <sheetName val="tx"/>
      <sheetName val="Table"/>
      <sheetName val="CGSum"/>
      <sheetName val="PF"/>
      <sheetName val="HF"/>
      <sheetName val="EF"/>
      <sheetName val="RF"/>
      <sheetName val="TaxRev"/>
      <sheetName val="Table_GEF"/>
      <sheetName val="Trade"/>
      <sheetName val="Trade_M"/>
      <sheetName val="ZPIZ"/>
      <sheetName val="ZZZS"/>
      <sheetName va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A2" t="str">
            <v>Table 4. Outstanding Fund Credit by Region 1/</v>
          </cell>
        </row>
        <row r="11">
          <cell r="C11">
            <v>1990</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row r="3">
          <cell r="A3" t="str">
            <v>Table 2.  Summary Statistics on Commitments and</v>
          </cell>
        </row>
      </sheetData>
      <sheetData sheetId="38">
        <row r="1">
          <cell r="A1" t="str">
            <v>Stand-by and Extended Arrangements</v>
          </cell>
        </row>
      </sheetData>
      <sheetData sheetId="39">
        <row r="5">
          <cell r="A5" t="str">
            <v>Table 3. Selected Financial Data, 1993-End July 1999</v>
          </cell>
        </row>
      </sheetData>
      <sheetData sheetId="40">
        <row r="2">
          <cell r="A2" t="str">
            <v>Table 4. Outstanding Fund Credit by Region 1/</v>
          </cell>
        </row>
      </sheetData>
      <sheetData sheetId="41">
        <row r="1">
          <cell r="A1" t="str">
            <v>Table 5. Demand and Supply of Fund Resources</v>
          </cell>
        </row>
      </sheetData>
      <sheetData sheetId="42">
        <row r="1">
          <cell r="A1" t="str">
            <v>Stand-by and Extended Arrangements</v>
          </cell>
        </row>
      </sheetData>
      <sheetData sheetId="43">
        <row r="1">
          <cell r="A1" t="str">
            <v>Stand-by and Extended Arrangements</v>
          </cell>
        </row>
      </sheetData>
      <sheetData sheetId="44">
        <row r="2">
          <cell r="A2" t="str">
            <v>Table 4. Outstanding Fund Credit by Region 1/</v>
          </cell>
        </row>
      </sheetData>
      <sheetData sheetId="45">
        <row r="1">
          <cell r="A1" t="str">
            <v>Table 5. Demand and Supply of Fund Resources</v>
          </cell>
        </row>
      </sheetData>
      <sheetData sheetId="46">
        <row r="1">
          <cell r="A1" t="str">
            <v>Table 5. Demand and Supply of Fund Resources</v>
          </cell>
        </row>
      </sheetData>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T1"/>
      <sheetName val="Source_DOT"/>
      <sheetName val="T2_SSA"/>
      <sheetName val="T3_SEI"/>
      <sheetName val="T4_NA_W"/>
      <sheetName val="T5_FISBAL_W"/>
      <sheetName val="T6_CONVCRIT"/>
      <sheetName val="T6a_CONVCRIT"/>
      <sheetName val="T7-EXTDEBT"/>
      <sheetName val="T8_DOMDEBT_00"/>
      <sheetName val="T8_DOMDEBT_01"/>
      <sheetName val="T9_EXT_W"/>
      <sheetName val="T10_TTT"/>
      <sheetName val="T11_EER"/>
      <sheetName val="T12_disbfassist"/>
      <sheetName val="T13_MONSUR"/>
      <sheetName val="T14_BCEAO"/>
      <sheetName val="T15_FA"/>
      <sheetName val="T16_COMBNKS"/>
      <sheetName val="T17_T18_MSURC"/>
      <sheetName val="T19_1999"/>
      <sheetName val="T19_2000"/>
      <sheetName val="T19_2001"/>
      <sheetName val="T20"/>
      <sheetName val="T21_prudratio"/>
      <sheetName val="T22_BS"/>
      <sheetName val="T23RFM"/>
      <sheetName val="T24_BUDGSUM"/>
      <sheetName val="T26_T27SOCIAL"/>
      <sheetName val="T27ED_T28HLT"/>
      <sheetName val="weights"/>
      <sheetName val="INS_Source"/>
      <sheetName val="ppp_TT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829">
          <cell r="E829" t="str">
            <v>Dec 93</v>
          </cell>
          <cell r="F829" t="str">
            <v>Mar. 94</v>
          </cell>
          <cell r="G829" t="str">
            <v>June 94</v>
          </cell>
          <cell r="H829" t="str">
            <v>Sep. 94</v>
          </cell>
          <cell r="I829" t="str">
            <v>Dec. 94</v>
          </cell>
        </row>
        <row r="834">
          <cell r="E834">
            <v>429.9</v>
          </cell>
          <cell r="F834">
            <v>0</v>
          </cell>
          <cell r="G834">
            <v>433.8</v>
          </cell>
          <cell r="H834">
            <v>903</v>
          </cell>
          <cell r="I834">
            <v>897.45180000000005</v>
          </cell>
        </row>
        <row r="835">
          <cell r="E835" t="e">
            <v>#REF!</v>
          </cell>
          <cell r="F835" t="e">
            <v>#REF!</v>
          </cell>
          <cell r="G835" t="e">
            <v>#REF!</v>
          </cell>
          <cell r="H835" t="e">
            <v>#REF!</v>
          </cell>
          <cell r="I835" t="e">
            <v>#REF!</v>
          </cell>
        </row>
        <row r="837">
          <cell r="E837" t="e">
            <v>#REF!</v>
          </cell>
          <cell r="F837" t="e">
            <v>#REF!</v>
          </cell>
          <cell r="G837" t="e">
            <v>#REF!</v>
          </cell>
          <cell r="H837" t="e">
            <v>#REF!</v>
          </cell>
          <cell r="I837" t="e">
            <v>#REF!</v>
          </cell>
        </row>
        <row r="838">
          <cell r="E838" t="e">
            <v>#REF!</v>
          </cell>
          <cell r="F838" t="e">
            <v>#REF!</v>
          </cell>
          <cell r="G838" t="e">
            <v>#REF!</v>
          </cell>
          <cell r="H838" t="e">
            <v>#REF!</v>
          </cell>
          <cell r="I838" t="e">
            <v>#REF!</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 val="TOC"/>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 sheetId="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s>
    <sheetDataSet>
      <sheetData sheetId="0">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sheetData sheetId="3" refreshError="1"/>
      <sheetData sheetId="4" refreshError="1"/>
      <sheetData sheetId="5"/>
      <sheetData sheetId="6" refreshError="1"/>
      <sheetData sheetId="7" refreshError="1"/>
      <sheetData sheetId="8"/>
      <sheetData sheetId="9" refreshError="1">
        <row r="9">
          <cell r="Q9">
            <v>1996</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sheetData sheetId="11"/>
      <sheetData sheetId="12"/>
      <sheetData sheetId="13"/>
      <sheetData sheetId="14" refreshError="1"/>
      <sheetData sheetId="15" refreshError="1"/>
      <sheetData sheetId="16" refreshError="1"/>
      <sheetData sheetId="17"/>
      <sheetData sheetId="18"/>
      <sheetData sheetId="19"/>
      <sheetData sheetId="20" refreshError="1"/>
      <sheetData sheetId="21" refreshError="1"/>
      <sheetData sheetId="2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ITCN"/>
      <sheetName val="IPC1988"/>
      <sheetName val="ITCERGLOBAL"/>
      <sheetName val="ipcexterna"/>
      <sheetName val="tcexterno"/>
      <sheetName val="Hoja1"/>
      <sheetName val="CUADRO1"/>
      <sheetName val="CUADRO2"/>
      <sheetName val="GRAPUB3"/>
      <sheetName val="DATOSGRAFICA"/>
      <sheetName val="Gráfico1"/>
      <sheetName val="Gráfico2"/>
      <sheetName val="SERIE"/>
      <sheetName val="1990-2000"/>
      <sheetName val="Gráfico3"/>
      <sheetName val="Gráfico4"/>
      <sheetName val="DIC"/>
    </sheetNames>
    <sheetDataSet>
      <sheetData sheetId="0" refreshError="1"/>
      <sheetData sheetId="1" refreshError="1"/>
      <sheetData sheetId="2" refreshError="1">
        <row r="177">
          <cell r="B177" t="str">
            <v>IPC</v>
          </cell>
          <cell r="D177" t="str">
            <v>TCN</v>
          </cell>
        </row>
        <row r="178">
          <cell r="B178" t="str">
            <v>T11 ENE01</v>
          </cell>
          <cell r="C178" t="str">
            <v>ENE01-DIC00</v>
          </cell>
          <cell r="D178" t="str">
            <v>T11 ENE01</v>
          </cell>
          <cell r="E178" t="str">
            <v>ENE01-DIC00</v>
          </cell>
        </row>
        <row r="179">
          <cell r="A179" t="str">
            <v>HON</v>
          </cell>
          <cell r="B179">
            <v>0.9</v>
          </cell>
          <cell r="C179">
            <v>0.9</v>
          </cell>
          <cell r="D179">
            <v>0.1</v>
          </cell>
          <cell r="E179">
            <v>4.2</v>
          </cell>
        </row>
        <row r="180">
          <cell r="A180" t="str">
            <v>GUA</v>
          </cell>
          <cell r="B180">
            <v>1.4</v>
          </cell>
          <cell r="C180">
            <v>1.4</v>
          </cell>
          <cell r="D180">
            <v>0.8</v>
          </cell>
          <cell r="E180">
            <v>-1</v>
          </cell>
        </row>
        <row r="181">
          <cell r="A181" t="str">
            <v>C.R.</v>
          </cell>
          <cell r="B181">
            <v>1.4</v>
          </cell>
          <cell r="C181">
            <v>1.4</v>
          </cell>
          <cell r="D181">
            <v>0.5</v>
          </cell>
          <cell r="E181">
            <v>6.7</v>
          </cell>
        </row>
        <row r="182">
          <cell r="A182" t="str">
            <v>E.S.</v>
          </cell>
          <cell r="B182">
            <v>0</v>
          </cell>
          <cell r="C182">
            <v>0</v>
          </cell>
          <cell r="D182">
            <v>0.3</v>
          </cell>
          <cell r="E182">
            <v>0.3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nse-graph"/>
      <sheetName val="ependiture-landscape"/>
      <sheetName val="GFS"/>
      <sheetName val="expenditure"/>
      <sheetName val="Expend. share"/>
      <sheetName val="Revenue share"/>
      <sheetName val="revenu-graph"/>
      <sheetName val="Sheet1"/>
      <sheetName val="TAX"/>
      <sheetName val="OTHER"/>
      <sheetName val="gfs graph"/>
      <sheetName val="tax graph"/>
      <sheetName val="pred report"/>
    </sheetNames>
    <sheetDataSet>
      <sheetData sheetId="0"/>
      <sheetData sheetId="1"/>
      <sheetData sheetId="2">
        <row r="6">
          <cell r="T6">
            <v>1376</v>
          </cell>
          <cell r="U6">
            <v>1377</v>
          </cell>
          <cell r="V6">
            <v>1378</v>
          </cell>
        </row>
        <row r="15">
          <cell r="T15">
            <v>0</v>
          </cell>
          <cell r="U15">
            <v>0.43760000000000004</v>
          </cell>
          <cell r="V15">
            <v>0.73050000000000004</v>
          </cell>
        </row>
        <row r="16">
          <cell r="T16" t="e">
            <v>#REF!</v>
          </cell>
          <cell r="U16" t="e">
            <v>#REF!</v>
          </cell>
          <cell r="V16" t="e">
            <v>#REF!</v>
          </cell>
        </row>
      </sheetData>
      <sheetData sheetId="3"/>
      <sheetData sheetId="4"/>
      <sheetData sheetId="5"/>
      <sheetData sheetId="6"/>
      <sheetData sheetId="7"/>
      <sheetData sheetId="8">
        <row r="21">
          <cell r="V21">
            <v>1.2234</v>
          </cell>
        </row>
        <row r="22">
          <cell r="V22">
            <v>0.64870000000000005</v>
          </cell>
          <cell r="W22">
            <v>0.83210000000000006</v>
          </cell>
          <cell r="X22">
            <v>1.1896999999999998</v>
          </cell>
        </row>
        <row r="23">
          <cell r="V23">
            <v>9.9500000000000005E-2</v>
          </cell>
          <cell r="W23">
            <v>0.15310000000000001</v>
          </cell>
          <cell r="X23">
            <v>0.20830000000000001</v>
          </cell>
        </row>
        <row r="24">
          <cell r="V24">
            <v>0.67400000000000004</v>
          </cell>
          <cell r="W24">
            <v>0.5888000000000001</v>
          </cell>
          <cell r="X24">
            <v>1.204</v>
          </cell>
        </row>
        <row r="26">
          <cell r="V26">
            <v>0.1787</v>
          </cell>
          <cell r="W26">
            <v>0.40520000000000006</v>
          </cell>
          <cell r="X26">
            <v>0.46679999999999999</v>
          </cell>
        </row>
      </sheetData>
      <sheetData sheetId="9"/>
      <sheetData sheetId="10"/>
      <sheetData sheetId="11"/>
      <sheetData sheetId="12"/>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Stress 0322"/>
      <sheetName val="Stress analysis"/>
      <sheetName val="BoP OUT Medium"/>
      <sheetName val="BoP OUT Long"/>
      <sheetName val="IMF Assistance"/>
      <sheetName val="IMF Assistance Old"/>
      <sheetName val="large projects"/>
      <sheetName val="Terms of Trade"/>
      <sheetName val="Exports"/>
      <sheetName val="Services"/>
      <sheetName val="Key Ratios"/>
      <sheetName val="Debt Service  Long"/>
      <sheetName val="DebtService to budget"/>
      <sheetName val="B"/>
      <sheetName val="D"/>
      <sheetName val="E"/>
      <sheetName val="F"/>
      <sheetName val="Workspace contents"/>
      <sheetName val="OUTPUT"/>
      <sheetName val="Contents"/>
      <sheetName val="DebtServiceOutLong"/>
    </sheetNames>
    <sheetDataSet>
      <sheetData sheetId="0" refreshError="1"/>
      <sheetData sheetId="1" refreshError="1">
        <row r="10">
          <cell r="AK10">
            <v>322.09735269263342</v>
          </cell>
          <cell r="AL10">
            <v>-34.388800908462372</v>
          </cell>
          <cell r="AM10">
            <v>-90.697099692633401</v>
          </cell>
          <cell r="AQ10">
            <v>310.10000000000002</v>
          </cell>
        </row>
        <row r="11">
          <cell r="AK11">
            <v>0</v>
          </cell>
          <cell r="AL11">
            <v>0</v>
          </cell>
          <cell r="AM11">
            <v>0</v>
          </cell>
          <cell r="AQ11">
            <v>0</v>
          </cell>
        </row>
        <row r="18">
          <cell r="AK18">
            <v>-1117.27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вариант 1 для уточнения"/>
      <sheetName val="Выходные данные"/>
      <sheetName val="вариант 2 запасной"/>
    </sheetNames>
    <definedNames>
      <definedName name="Eeno1"/>
      <definedName name="Ëèñò1"/>
      <definedName name="Лист1"/>
    </definedNames>
    <sheetDataSet>
      <sheetData sheetId="0" refreshError="1"/>
      <sheetData sheetId="1" refreshError="1"/>
      <sheetData sheetId="2"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 val="Alt4_Proy2002"/>
      <sheetName val="Q6"/>
    </sheetNames>
    <sheetDataSet>
      <sheetData sheetId="0" refreshError="1"/>
      <sheetData sheetId="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SMS model"/>
      <sheetName val="Support Населен&gt;&gt;"/>
      <sheetName val="Соц.уязв 2018 (МЗ СР"/>
      <sheetName val="Demogr model"/>
      <sheetName val="Наемное"/>
      <sheetName val="Самозанятое население"/>
      <sheetName val="Support ЗП&gt;&gt;"/>
      <sheetName val="Среднемес.ЗП"/>
      <sheetName val="ЗП самозанят от Азата"/>
      <sheetName val="динамика 1991-2015 (рус)"/>
    </sheetNames>
    <sheetDataSet>
      <sheetData sheetId="0">
        <row r="104">
          <cell r="B104">
            <v>1000000000</v>
          </cell>
        </row>
      </sheetData>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D4" t="e">
            <v>#NAME?</v>
          </cell>
          <cell r="G4" t="e">
            <v>#NAME?</v>
          </cell>
          <cell r="J4" t="e">
            <v>#NAME?</v>
          </cell>
          <cell r="M4" t="e">
            <v>#NAME?</v>
          </cell>
          <cell r="P4" t="e">
            <v>#NAME?</v>
          </cell>
          <cell r="S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BEO_Q"/>
      <sheetName val="BK_Q"/>
      <sheetName val="BCA_Q"/>
      <sheetName val="BRES_Q"/>
      <sheetName val="EDNA_M"/>
      <sheetName val="FRM_M"/>
      <sheetName val="BK_M"/>
      <sheetName val="BRES_M"/>
      <sheetName val="Reserves"/>
      <sheetName val="MSCI"/>
      <sheetName val="Market Pressure"/>
      <sheetName val="SpotExchangeRates"/>
      <sheetName val="StockMarketIndices"/>
      <sheetName val="All Figs"/>
      <sheetName val="Fig1"/>
      <sheetName val="Fig2 as object"/>
      <sheetName val="Fig2"/>
      <sheetName val="Fig3"/>
      <sheetName val="Fig4"/>
      <sheetName val="Fig5_sse"/>
      <sheetName val="Fig5 object"/>
      <sheetName val="Fig5_ne"/>
      <sheetName val="Fig5ndf"/>
      <sheetName val="Fig6_sse"/>
      <sheetName val="Fig6_ne"/>
      <sheetName val="Fig6chn"/>
      <sheetName val="Fig7"/>
      <sheetName val="Fig8"/>
      <sheetName val="Chart1"/>
      <sheetName val="Ex rate bloo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0">
          <cell r="D10" t="e">
            <v>#NAME?</v>
          </cell>
          <cell r="E10" t="e">
            <v>#NAME?</v>
          </cell>
          <cell r="F10" t="e">
            <v>#NAME?</v>
          </cell>
          <cell r="G10" t="e">
            <v>#NAME?</v>
          </cell>
          <cell r="H10" t="e">
            <v>#NAME?</v>
          </cell>
          <cell r="I10" t="e">
            <v>#NAME?</v>
          </cell>
        </row>
      </sheetData>
      <sheetData sheetId="14">
        <row r="7">
          <cell r="B7">
            <v>37622</v>
          </cell>
          <cell r="D7">
            <v>113.51</v>
          </cell>
          <cell r="E7">
            <v>3390.12</v>
          </cell>
          <cell r="F7">
            <v>8578.9500000000007</v>
          </cell>
          <cell r="G7">
            <v>627.54999999999995</v>
          </cell>
          <cell r="H7">
            <v>1341.07</v>
          </cell>
          <cell r="I7">
            <v>4452.45</v>
          </cell>
          <cell r="J7">
            <v>356.48</v>
          </cell>
        </row>
      </sheetData>
      <sheetData sheetId="15"/>
      <sheetData sheetId="16" refreshError="1"/>
      <sheetData sheetId="17"/>
      <sheetData sheetId="18" refreshError="1"/>
      <sheetData sheetId="19" refreshError="1"/>
      <sheetData sheetId="20" refreshError="1"/>
      <sheetData sheetId="21" refreshError="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OTS"/>
      <sheetName val="FUTURES"/>
      <sheetName val="Old"/>
    </sheetNames>
    <sheetDataSet>
      <sheetData sheetId="0">
        <row r="7">
          <cell r="B7">
            <v>38345</v>
          </cell>
          <cell r="D7">
            <v>38348</v>
          </cell>
          <cell r="F7">
            <v>38348</v>
          </cell>
          <cell r="H7">
            <v>38345</v>
          </cell>
        </row>
        <row r="8">
          <cell r="B8">
            <v>38350</v>
          </cell>
        </row>
        <row r="9">
          <cell r="B9">
            <v>38351</v>
          </cell>
        </row>
      </sheetData>
      <sheetData sheetId="1">
        <row r="2">
          <cell r="G2" t="str">
            <v>px_last</v>
          </cell>
        </row>
        <row r="7">
          <cell r="H7">
            <v>47.962631578947359</v>
          </cell>
        </row>
        <row r="9">
          <cell r="H9">
            <v>51.75</v>
          </cell>
          <cell r="I9">
            <v>50.14</v>
          </cell>
        </row>
        <row r="10">
          <cell r="H10">
            <v>51.75</v>
          </cell>
        </row>
        <row r="11">
          <cell r="H11">
            <v>52.33</v>
          </cell>
        </row>
        <row r="12">
          <cell r="H12">
            <v>52.5</v>
          </cell>
          <cell r="I12">
            <v>49.51</v>
          </cell>
        </row>
        <row r="13">
          <cell r="H13">
            <v>52.38</v>
          </cell>
        </row>
        <row r="14">
          <cell r="H14">
            <v>52.03</v>
          </cell>
        </row>
        <row r="15">
          <cell r="H15">
            <v>51.61</v>
          </cell>
        </row>
        <row r="16">
          <cell r="H16">
            <v>51.19</v>
          </cell>
        </row>
        <row r="17">
          <cell r="H17">
            <v>50.79</v>
          </cell>
        </row>
        <row r="18">
          <cell r="I18">
            <v>47.68</v>
          </cell>
        </row>
        <row r="21">
          <cell r="I21">
            <v>46.97</v>
          </cell>
        </row>
        <row r="22">
          <cell r="I22">
            <v>46.62</v>
          </cell>
        </row>
        <row r="23">
          <cell r="H23">
            <v>48.73</v>
          </cell>
        </row>
        <row r="24">
          <cell r="H24">
            <v>48.38</v>
          </cell>
        </row>
      </sheetData>
      <sheetData sheetId="2"/>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Panel1"/>
      <sheetName val="Interest-Data"/>
      <sheetName val="RGDP data"/>
      <sheetName val="CA data (exact quarters)"/>
      <sheetName val="CA data"/>
      <sheetName val="K data"/>
      <sheetName val="DataAnnual"/>
      <sheetName val="Ex Rate Daily"/>
      <sheetName val="DataDaily"/>
      <sheetName val="data"/>
      <sheetName val="RealInterest (Country) (other)"/>
      <sheetName val="RealInterest (Country) (Defaul)"/>
      <sheetName val="RealInterest (Country)"/>
      <sheetName val="RealInterest (avg)"/>
      <sheetName val="RGDP (country) (%Seas)"/>
      <sheetName val="RGDP (avg) (%Seas)"/>
      <sheetName val="RGDP (country)"/>
      <sheetName val="RGDP (average)"/>
      <sheetName val="CA (avg) (%GDP) (newQ) (adj)"/>
      <sheetName val="CA (% of GDP) (newQ) (MAvg)"/>
      <sheetName val="CA (avg) (%GDP) (newQ) Mavg"/>
      <sheetName val="CA (avg) (change%GDP) (newQ)"/>
      <sheetName val="CA (% of GDP) (newQ)"/>
      <sheetName val="CA (avg) (%GDP) (newQ)"/>
      <sheetName val="CA (avg) (change%GDP)"/>
      <sheetName val="CA (change% of GDP)"/>
      <sheetName val="CA (avg) (%GDP)"/>
      <sheetName val="CA (% of GDP)"/>
      <sheetName val="K Liab (avg)"/>
      <sheetName val="K Liab (country)"/>
      <sheetName val="K Liab less FDI (country)"/>
      <sheetName val="K Liab less FDI (avg)"/>
      <sheetName val="Interest"/>
      <sheetName val="Primary Balance (avg)"/>
      <sheetName val="Interest (% of GDP)"/>
      <sheetName val="Interest (avg) (%GDP)"/>
      <sheetName val="Interest (Change%GDP)"/>
      <sheetName val="Interest (avg) (Change%GDP)"/>
      <sheetName val="PrimBal (Change%GDP)"/>
      <sheetName val="PrimBal (avg) (Change%GDP)"/>
      <sheetName val="PrimBal (% of GDP)"/>
      <sheetName val="PrimBal (avg) (%GDP)"/>
      <sheetName val="PrimBal"/>
      <sheetName val="PrimBal (avg)"/>
      <sheetName val="NomExRate Daily Default"/>
      <sheetName val="NomExRate Daily"/>
      <sheetName val="Ex rate bloom"/>
      <sheetName val="REER (avg)"/>
      <sheetName val="REER"/>
      <sheetName val="NomExRate (avg)"/>
      <sheetName val="NomExRate"/>
      <sheetName val="Inflation (avg)"/>
      <sheetName val="Inflation"/>
      <sheetName val="New Data"/>
      <sheetName val="bop"/>
      <sheetName val="ex rate"/>
      <sheetName val="gdp"/>
      <sheetName val="Deposits"/>
      <sheetName val="Reserves"/>
      <sheetName val="Int Reserves"/>
      <sheetName val="Int Reserves (scale t-24)"/>
      <sheetName val="Int Reserves (scale t)"/>
      <sheetName val="Int Reserves (scale t) res only"/>
      <sheetName val="Int Reserves (scale t) (%gdp)"/>
      <sheetName val="Int Reserves scale t %gdp restr"/>
      <sheetName val="Int Reserves (scale t) (avg)"/>
      <sheetName val="Int Reserves (scale t) (avg gdp"/>
      <sheetName val="Deposits (scale t) (avg (2)"/>
      <sheetName val="Deposits (scale t)"/>
      <sheetName val="Sheet13"/>
      <sheetName val="Int Reserves USD"/>
      <sheetName val="RECIMP99"/>
      <sheetName val="RECIMP2000"/>
      <sheetName val="RECIMP2000real"/>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row r="4">
          <cell r="A4" t="e">
            <v>#NAME?</v>
          </cell>
          <cell r="V4" t="e">
            <v>#NAME?</v>
          </cell>
        </row>
      </sheetData>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Graphs2001"/>
      <sheetName val="Graphs (Prices)"/>
      <sheetName val="Food- and Non-food CPI, EER"/>
      <sheetName val="Real GDP (1977 base year)"/>
      <sheetName val="SavInv (print, 1977 base year)"/>
      <sheetName val="CSO"/>
      <sheetName val="metals"/>
      <sheetName val="maize prices"/>
      <sheetName val="Savings &amp; Invest."/>
      <sheetName val="Real Sav&amp;Inv"/>
      <sheetName val="Maiz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5">
          <cell r="M5">
            <v>1989</v>
          </cell>
          <cell r="N5">
            <v>1990</v>
          </cell>
          <cell r="O5">
            <v>1991</v>
          </cell>
          <cell r="P5">
            <v>1992</v>
          </cell>
          <cell r="Q5">
            <v>1993</v>
          </cell>
          <cell r="R5">
            <v>1994</v>
          </cell>
          <cell r="S5">
            <v>1995</v>
          </cell>
          <cell r="T5">
            <v>1996</v>
          </cell>
        </row>
      </sheetData>
      <sheetData sheetId="9" refreshError="1"/>
      <sheetData sheetId="1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1">
          <cell r="O1" t="str">
            <v>Lyon</v>
          </cell>
        </row>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row>
        <row r="263">
          <cell r="B263" t="str">
            <v>1/92</v>
          </cell>
        </row>
        <row r="268">
          <cell r="B268" t="str">
            <v xml:space="preserve"> </v>
          </cell>
        </row>
        <row r="269">
          <cell r="B269" t="str">
            <v>7/92</v>
          </cell>
        </row>
        <row r="275">
          <cell r="B275" t="str">
            <v>1993</v>
          </cell>
        </row>
        <row r="280">
          <cell r="B280" t="str">
            <v xml:space="preserve"> </v>
          </cell>
        </row>
        <row r="281">
          <cell r="B281" t="str">
            <v>7/93</v>
          </cell>
        </row>
        <row r="287">
          <cell r="B287" t="str">
            <v>1994</v>
          </cell>
        </row>
        <row r="292">
          <cell r="B292" t="str">
            <v xml:space="preserve"> </v>
          </cell>
        </row>
        <row r="293">
          <cell r="B293" t="str">
            <v>7/94</v>
          </cell>
        </row>
        <row r="299">
          <cell r="B299" t="str">
            <v>1995</v>
          </cell>
        </row>
        <row r="304">
          <cell r="B304" t="str">
            <v xml:space="preserve"> </v>
          </cell>
        </row>
        <row r="305">
          <cell r="B305" t="str">
            <v>7/95</v>
          </cell>
        </row>
      </sheetData>
      <sheetData sheetId="1" refreshError="1"/>
      <sheetData sheetId="2" refreshError="1"/>
      <sheetData sheetId="3"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ata_out"/>
      <sheetName val="Tables"/>
      <sheetName val="SR_fig4"/>
      <sheetName val="REER"/>
      <sheetName val="RE"/>
      <sheetName val="CPI&amp;Rates"/>
      <sheetName val="ControlSheet"/>
      <sheetName val="EDSS1-cpi"/>
      <sheetName val="EDSS2- exch rates"/>
      <sheetName val="c2"/>
      <sheetName val="c3"/>
      <sheetName val="c1"/>
      <sheetName val="Sheet3"/>
      <sheetName val="Weights"/>
    </sheetNames>
    <sheetDataSet>
      <sheetData sheetId="0" refreshError="1"/>
      <sheetData sheetId="1" refreshError="1"/>
      <sheetData sheetId="2"/>
      <sheetData sheetId="3" refreshError="1"/>
      <sheetData sheetId="4">
        <row r="53">
          <cell r="I53">
            <v>100</v>
          </cell>
          <cell r="J53">
            <v>84.805535824398532</v>
          </cell>
          <cell r="K53">
            <v>71.973526873813967</v>
          </cell>
          <cell r="L53">
            <v>84.270575469355819</v>
          </cell>
          <cell r="M53">
            <v>84.405760643413515</v>
          </cell>
          <cell r="N53">
            <v>68.421714238087489</v>
          </cell>
          <cell r="O53">
            <v>100</v>
          </cell>
          <cell r="P53">
            <v>103.32918488541725</v>
          </cell>
          <cell r="Q53">
            <v>91.663396861068222</v>
          </cell>
          <cell r="R53">
            <v>96.892793080318981</v>
          </cell>
          <cell r="S53">
            <v>111.78390581924991</v>
          </cell>
          <cell r="T53">
            <v>114.93050318694735</v>
          </cell>
          <cell r="U53">
            <v>115.71737709811802</v>
          </cell>
          <cell r="V53">
            <v>141.95650906651176</v>
          </cell>
          <cell r="W53">
            <v>152.71964852705781</v>
          </cell>
          <cell r="X53">
            <v>149.10243428109746</v>
          </cell>
          <cell r="Y53">
            <v>151.02143904947431</v>
          </cell>
          <cell r="Z53">
            <v>141.92966711241766</v>
          </cell>
          <cell r="AA53">
            <v>136.61758957028775</v>
          </cell>
          <cell r="AB53">
            <v>132.11037255340145</v>
          </cell>
          <cell r="AC53">
            <v>132.16590463882275</v>
          </cell>
          <cell r="AD53">
            <v>129.36338207043607</v>
          </cell>
          <cell r="AE53">
            <v>126.18245712574141</v>
          </cell>
          <cell r="AF53">
            <v>121.21512160469055</v>
          </cell>
          <cell r="AG53">
            <v>122.03714127360649</v>
          </cell>
          <cell r="AH53">
            <v>118.57021098959682</v>
          </cell>
          <cell r="AI53">
            <v>119.74422311614126</v>
          </cell>
          <cell r="AJ53">
            <v>117.11267342959464</v>
          </cell>
          <cell r="AK53">
            <v>112.11833602056683</v>
          </cell>
          <cell r="AL53">
            <v>111.47078348932011</v>
          </cell>
          <cell r="AM53">
            <v>110.12913710666012</v>
          </cell>
        </row>
      </sheetData>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1_OverallBal"/>
      <sheetName val="Conditional formatting"/>
      <sheetName val="CPAData"/>
      <sheetName val="CountryReference"/>
    </sheetNames>
    <sheetDataSet>
      <sheetData sheetId="0" refreshError="1"/>
      <sheetData sheetId="1" refreshError="1"/>
      <sheetData sheetId="2">
        <row r="1">
          <cell r="A1" t="str">
            <v>EcDatabase</v>
          </cell>
          <cell r="D1" t="str">
            <v>Series_code</v>
          </cell>
          <cell r="E1" t="str">
            <v>Value</v>
          </cell>
          <cell r="F1" t="str">
            <v>Country</v>
          </cell>
          <cell r="G1" t="str">
            <v>All Countries</v>
          </cell>
          <cell r="H1" t="str">
            <v>None</v>
          </cell>
          <cell r="I1" t="str">
            <v>Indicator</v>
          </cell>
          <cell r="J1" t="str">
            <v>Indicator.Name</v>
          </cell>
          <cell r="K1" t="str">
            <v>2018M3</v>
          </cell>
          <cell r="L1" t="str">
            <v>2018M10</v>
          </cell>
          <cell r="M1" t="str">
            <v>2019M2</v>
          </cell>
          <cell r="N1" t="str">
            <v>2019M8</v>
          </cell>
        </row>
        <row r="2">
          <cell r="D2" t="str">
            <v>512CPA_010.M</v>
          </cell>
        </row>
        <row r="3">
          <cell r="D3" t="str">
            <v>914CPA_010.M</v>
          </cell>
        </row>
        <row r="4">
          <cell r="D4" t="str">
            <v>612CPA_010.M</v>
          </cell>
        </row>
        <row r="5">
          <cell r="D5" t="str">
            <v>614CPA_010.M</v>
          </cell>
        </row>
        <row r="6">
          <cell r="D6" t="str">
            <v>312CPA_010.M</v>
          </cell>
        </row>
        <row r="7">
          <cell r="D7" t="str">
            <v>311CPA_010.M</v>
          </cell>
        </row>
        <row r="8">
          <cell r="D8" t="str">
            <v>213CPA_010.M</v>
          </cell>
        </row>
        <row r="9">
          <cell r="D9" t="str">
            <v>911CPA_010.M</v>
          </cell>
        </row>
        <row r="10">
          <cell r="D10" t="str">
            <v>193CPA_010.M</v>
          </cell>
        </row>
        <row r="11">
          <cell r="D11" t="str">
            <v>122CPA_010.M</v>
          </cell>
        </row>
        <row r="12">
          <cell r="D12" t="str">
            <v>912CPA_010.M</v>
          </cell>
        </row>
        <row r="13">
          <cell r="D13" t="str">
            <v>313CPA_010.M</v>
          </cell>
        </row>
        <row r="14">
          <cell r="D14" t="str">
            <v>419CPA_010.M</v>
          </cell>
        </row>
        <row r="15">
          <cell r="D15" t="str">
            <v>513CPA_010.M</v>
          </cell>
        </row>
        <row r="16">
          <cell r="D16" t="str">
            <v>316CPA_010.M</v>
          </cell>
        </row>
        <row r="17">
          <cell r="D17" t="str">
            <v>913CPA_010.M</v>
          </cell>
        </row>
        <row r="18">
          <cell r="D18" t="str">
            <v>124CPA_010.M</v>
          </cell>
        </row>
        <row r="19">
          <cell r="D19" t="str">
            <v>339CPA_010.M</v>
          </cell>
        </row>
        <row r="20">
          <cell r="D20" t="str">
            <v>638CPA_010.M</v>
          </cell>
        </row>
        <row r="21">
          <cell r="D21" t="str">
            <v>514CPA_010.M</v>
          </cell>
        </row>
        <row r="22">
          <cell r="D22" t="str">
            <v>218CPA_010.M</v>
          </cell>
        </row>
        <row r="23">
          <cell r="D23" t="str">
            <v>963CPA_010.M</v>
          </cell>
        </row>
        <row r="24">
          <cell r="D24" t="str">
            <v>616CPA_010.M</v>
          </cell>
        </row>
        <row r="25">
          <cell r="D25" t="str">
            <v>223CPA_010.M</v>
          </cell>
        </row>
        <row r="26">
          <cell r="D26" t="str">
            <v>516CPA_010.M</v>
          </cell>
        </row>
        <row r="27">
          <cell r="D27" t="str">
            <v>918CPA_010.M</v>
          </cell>
        </row>
        <row r="28">
          <cell r="D28" t="str">
            <v>748CPA_010.M</v>
          </cell>
        </row>
        <row r="29">
          <cell r="D29" t="str">
            <v>618CPA_010.M</v>
          </cell>
        </row>
        <row r="30">
          <cell r="D30" t="str">
            <v>522CPA_010.M</v>
          </cell>
        </row>
        <row r="31">
          <cell r="D31" t="str">
            <v>622CPA_010.M</v>
          </cell>
        </row>
        <row r="32">
          <cell r="D32" t="str">
            <v>156CPA_010.M</v>
          </cell>
        </row>
        <row r="33">
          <cell r="D33" t="str">
            <v>624CPA_010.M</v>
          </cell>
        </row>
        <row r="34">
          <cell r="D34" t="str">
            <v>626CPA_010.M</v>
          </cell>
        </row>
        <row r="35">
          <cell r="D35" t="str">
            <v>628CPA_010.M</v>
          </cell>
        </row>
        <row r="36">
          <cell r="D36" t="str">
            <v>228CPA_010.M</v>
          </cell>
        </row>
        <row r="37">
          <cell r="D37" t="str">
            <v>924CPA_010.M</v>
          </cell>
        </row>
        <row r="38">
          <cell r="D38" t="str">
            <v>233CPA_010.M</v>
          </cell>
        </row>
        <row r="39">
          <cell r="D39" t="str">
            <v>632CPA_010.M</v>
          </cell>
        </row>
        <row r="40">
          <cell r="D40" t="str">
            <v>636CPA_010.M</v>
          </cell>
        </row>
        <row r="41">
          <cell r="D41" t="str">
            <v>634CPA_010.M</v>
          </cell>
        </row>
        <row r="42">
          <cell r="D42" t="str">
            <v>238CPA_010.M</v>
          </cell>
        </row>
        <row r="43">
          <cell r="D43" t="str">
            <v>662CPA_010.M</v>
          </cell>
        </row>
        <row r="44">
          <cell r="D44" t="str">
            <v>960CPA_010.M</v>
          </cell>
        </row>
        <row r="45">
          <cell r="D45" t="str">
            <v>423CPA_010.M</v>
          </cell>
        </row>
        <row r="46">
          <cell r="D46" t="str">
            <v>935CPA_010.M</v>
          </cell>
        </row>
        <row r="47">
          <cell r="D47" t="str">
            <v>128CPA_010.M</v>
          </cell>
        </row>
        <row r="48">
          <cell r="D48" t="str">
            <v>611CPA_010.M</v>
          </cell>
        </row>
        <row r="49">
          <cell r="D49" t="str">
            <v>321CPA_010.M</v>
          </cell>
        </row>
        <row r="50">
          <cell r="D50" t="str">
            <v>243CPA_010.M</v>
          </cell>
        </row>
        <row r="51">
          <cell r="D51" t="str">
            <v>309CPA_010.M</v>
          </cell>
        </row>
        <row r="52">
          <cell r="D52" t="str">
            <v>248CPA_010.M</v>
          </cell>
        </row>
        <row r="53">
          <cell r="D53" t="str">
            <v>469CPA_010.M</v>
          </cell>
        </row>
        <row r="54">
          <cell r="D54" t="str">
            <v>253CPA_010.M</v>
          </cell>
        </row>
        <row r="55">
          <cell r="D55" t="str">
            <v>642CPA_010.M</v>
          </cell>
        </row>
        <row r="56">
          <cell r="D56" t="str">
            <v>643CPA_010.M</v>
          </cell>
        </row>
        <row r="57">
          <cell r="D57" t="str">
            <v>939CPA_010.M</v>
          </cell>
        </row>
        <row r="58">
          <cell r="D58" t="str">
            <v>644CPA_010.M</v>
          </cell>
        </row>
        <row r="59">
          <cell r="D59" t="str">
            <v>163CPA_010.M</v>
          </cell>
        </row>
        <row r="60">
          <cell r="D60" t="str">
            <v>819CPA_010.M</v>
          </cell>
        </row>
        <row r="61">
          <cell r="D61" t="str">
            <v>172CPA_010.M</v>
          </cell>
        </row>
        <row r="62">
          <cell r="D62" t="str">
            <v>132CPA_010.M</v>
          </cell>
        </row>
        <row r="63">
          <cell r="D63" t="str">
            <v>646CPA_010.M</v>
          </cell>
        </row>
        <row r="64">
          <cell r="D64" t="str">
            <v>648CPA_010.M</v>
          </cell>
        </row>
        <row r="65">
          <cell r="D65" t="str">
            <v>915CPA_010.M</v>
          </cell>
        </row>
        <row r="66">
          <cell r="D66" t="str">
            <v>134CPA_010.M</v>
          </cell>
        </row>
        <row r="67">
          <cell r="D67" t="str">
            <v>652CPA_010.M</v>
          </cell>
        </row>
        <row r="68">
          <cell r="D68" t="str">
            <v>174CPA_010.M</v>
          </cell>
        </row>
        <row r="69">
          <cell r="D69" t="str">
            <v>328CPA_010.M</v>
          </cell>
        </row>
        <row r="70">
          <cell r="D70" t="str">
            <v>258CPA_010.M</v>
          </cell>
        </row>
        <row r="71">
          <cell r="D71" t="str">
            <v>656CPA_010.M</v>
          </cell>
        </row>
        <row r="72">
          <cell r="D72" t="str">
            <v>654CPA_010.M</v>
          </cell>
        </row>
        <row r="73">
          <cell r="D73" t="str">
            <v>336CPA_010.M</v>
          </cell>
        </row>
        <row r="74">
          <cell r="D74" t="str">
            <v>263CPA_010.M</v>
          </cell>
        </row>
        <row r="75">
          <cell r="D75" t="str">
            <v>268CPA_010.M</v>
          </cell>
        </row>
        <row r="76">
          <cell r="D76" t="str">
            <v>532CPA_010.M</v>
          </cell>
        </row>
        <row r="77">
          <cell r="D77" t="str">
            <v>944CPA_010.M</v>
          </cell>
        </row>
        <row r="78">
          <cell r="D78" t="str">
            <v>176CPA_010.M</v>
          </cell>
        </row>
        <row r="79">
          <cell r="D79" t="str">
            <v>534CPA_010.M</v>
          </cell>
        </row>
        <row r="80">
          <cell r="D80" t="str">
            <v>536CPA_010.M</v>
          </cell>
        </row>
        <row r="81">
          <cell r="D81" t="str">
            <v>429CPA_010.M</v>
          </cell>
        </row>
        <row r="82">
          <cell r="D82" t="str">
            <v>433CPA_010.M</v>
          </cell>
        </row>
        <row r="83">
          <cell r="D83" t="str">
            <v>178CPA_010.M</v>
          </cell>
        </row>
        <row r="84">
          <cell r="D84" t="str">
            <v>436CPA_010.M</v>
          </cell>
        </row>
        <row r="85">
          <cell r="D85" t="str">
            <v>136CPA_010.M</v>
          </cell>
        </row>
        <row r="86">
          <cell r="D86" t="str">
            <v>343CPA_010.M</v>
          </cell>
        </row>
        <row r="87">
          <cell r="D87" t="str">
            <v>158CPA_010.M</v>
          </cell>
        </row>
        <row r="88">
          <cell r="D88" t="str">
            <v>439CPA_010.M</v>
          </cell>
        </row>
        <row r="89">
          <cell r="D89" t="str">
            <v>916CPA_010.M</v>
          </cell>
        </row>
        <row r="90">
          <cell r="D90" t="str">
            <v>664CPA_010.M</v>
          </cell>
        </row>
        <row r="91">
          <cell r="D91" t="str">
            <v>826CPA_010.M</v>
          </cell>
        </row>
        <row r="92">
          <cell r="D92" t="str">
            <v>542CPA_010.M</v>
          </cell>
        </row>
        <row r="93">
          <cell r="D93" t="str">
            <v>967CPA_010.M</v>
          </cell>
        </row>
        <row r="94">
          <cell r="D94" t="str">
            <v>443CPA_010.M</v>
          </cell>
        </row>
        <row r="95">
          <cell r="D95" t="str">
            <v>917CPA_010.M</v>
          </cell>
        </row>
        <row r="96">
          <cell r="D96" t="str">
            <v>544CPA_010.M</v>
          </cell>
        </row>
        <row r="97">
          <cell r="D97" t="str">
            <v>941CPA_010.M</v>
          </cell>
        </row>
        <row r="98">
          <cell r="D98" t="str">
            <v>446CPA_010.M</v>
          </cell>
        </row>
        <row r="99">
          <cell r="D99" t="str">
            <v>666CPA_010.M</v>
          </cell>
        </row>
        <row r="100">
          <cell r="D100" t="str">
            <v>668CPA_010.M</v>
          </cell>
        </row>
        <row r="101">
          <cell r="D101" t="str">
            <v>672CPA_010.M</v>
          </cell>
        </row>
        <row r="102">
          <cell r="D102" t="str">
            <v>946CPA_010.M</v>
          </cell>
        </row>
        <row r="103">
          <cell r="D103" t="str">
            <v>137CPA_010.M</v>
          </cell>
        </row>
        <row r="104">
          <cell r="D104" t="str">
            <v>546CPA_010.M</v>
          </cell>
        </row>
        <row r="105">
          <cell r="D105" t="str">
            <v>962CPA_010.M</v>
          </cell>
        </row>
        <row r="106">
          <cell r="D106" t="str">
            <v>674CPA_010.M</v>
          </cell>
        </row>
        <row r="107">
          <cell r="D107" t="str">
            <v>676CPA_010.M</v>
          </cell>
        </row>
        <row r="108">
          <cell r="D108" t="str">
            <v>548CPA_010.M</v>
          </cell>
        </row>
        <row r="109">
          <cell r="D109" t="str">
            <v>556CPA_010.M</v>
          </cell>
        </row>
        <row r="110">
          <cell r="D110" t="str">
            <v>678CPA_010.M</v>
          </cell>
        </row>
        <row r="111">
          <cell r="D111" t="str">
            <v>181CPA_010.M</v>
          </cell>
        </row>
        <row r="112">
          <cell r="D112" t="str">
            <v>867CPA_010.M</v>
          </cell>
        </row>
        <row r="113">
          <cell r="D113" t="str">
            <v>682CPA_010.M</v>
          </cell>
        </row>
        <row r="114">
          <cell r="D114" t="str">
            <v>684CPA_010.M</v>
          </cell>
        </row>
        <row r="115">
          <cell r="D115" t="str">
            <v>273CPA_010.M</v>
          </cell>
        </row>
        <row r="116">
          <cell r="D116" t="str">
            <v>868CPA_010.M</v>
          </cell>
        </row>
        <row r="117">
          <cell r="D117" t="str">
            <v>921CPA_010.M</v>
          </cell>
        </row>
        <row r="118">
          <cell r="D118" t="str">
            <v>948CPA_010.M</v>
          </cell>
        </row>
        <row r="119">
          <cell r="D119" t="str">
            <v>943CPA_010.M</v>
          </cell>
        </row>
        <row r="120">
          <cell r="D120" t="str">
            <v>351CPA_010.M</v>
          </cell>
        </row>
        <row r="121">
          <cell r="D121" t="str">
            <v>686CPA_010.M</v>
          </cell>
        </row>
        <row r="122">
          <cell r="D122" t="str">
            <v>688CPA_010.M</v>
          </cell>
        </row>
        <row r="123">
          <cell r="D123" t="str">
            <v>518CPA_010.M</v>
          </cell>
        </row>
        <row r="124">
          <cell r="D124" t="str">
            <v>728CPA_010.M</v>
          </cell>
        </row>
        <row r="125">
          <cell r="D125" t="str">
            <v>836CPA_010.M</v>
          </cell>
        </row>
        <row r="126">
          <cell r="D126" t="str">
            <v>558CPA_010.M</v>
          </cell>
        </row>
        <row r="127">
          <cell r="D127" t="str">
            <v>138CPA_010.M</v>
          </cell>
        </row>
        <row r="128">
          <cell r="D128" t="str">
            <v>353CPA_010.M</v>
          </cell>
        </row>
        <row r="129">
          <cell r="D129" t="str">
            <v>196CPA_010.M</v>
          </cell>
        </row>
        <row r="130">
          <cell r="D130" t="str">
            <v>278CPA_010.M</v>
          </cell>
        </row>
        <row r="131">
          <cell r="D131" t="str">
            <v>692CPA_010.M</v>
          </cell>
        </row>
        <row r="132">
          <cell r="D132" t="str">
            <v>694CPA_010.M</v>
          </cell>
        </row>
        <row r="133">
          <cell r="D133" t="str">
            <v>142CPA_010.M</v>
          </cell>
        </row>
        <row r="134">
          <cell r="D134" t="str">
            <v>449CPA_010.M</v>
          </cell>
        </row>
        <row r="135">
          <cell r="D135" t="str">
            <v>564CPA_010.M</v>
          </cell>
        </row>
        <row r="136">
          <cell r="D136" t="str">
            <v>565CPA_010.M</v>
          </cell>
        </row>
        <row r="137">
          <cell r="D137" t="str">
            <v>283CPA_010.M</v>
          </cell>
        </row>
        <row r="138">
          <cell r="D138" t="str">
            <v>853CPA_010.M</v>
          </cell>
        </row>
        <row r="139">
          <cell r="D139" t="str">
            <v>288CPA_010.M</v>
          </cell>
        </row>
        <row r="140">
          <cell r="D140" t="str">
            <v>293CPA_010.M</v>
          </cell>
        </row>
        <row r="141">
          <cell r="D141" t="str">
            <v>566CPA_010.M</v>
          </cell>
        </row>
        <row r="142">
          <cell r="D142" t="str">
            <v>964CPA_010.M</v>
          </cell>
        </row>
        <row r="143">
          <cell r="D143" t="str">
            <v>182CPA_010.M</v>
          </cell>
        </row>
        <row r="144">
          <cell r="D144" t="str">
            <v>359CPA_010.M</v>
          </cell>
        </row>
        <row r="145">
          <cell r="D145" t="str">
            <v>453CPA_010.M</v>
          </cell>
        </row>
        <row r="146">
          <cell r="D146" t="str">
            <v>968CPA_010.M</v>
          </cell>
        </row>
        <row r="147">
          <cell r="D147" t="str">
            <v>922CPA_010.M</v>
          </cell>
        </row>
        <row r="148">
          <cell r="D148" t="str">
            <v>714CPA_010.M</v>
          </cell>
        </row>
        <row r="149">
          <cell r="D149" t="str">
            <v>862CPA_010.M</v>
          </cell>
        </row>
        <row r="150">
          <cell r="D150" t="str">
            <v>135CPA_010.M</v>
          </cell>
        </row>
        <row r="151">
          <cell r="D151" t="str">
            <v>716CPA_010.M</v>
          </cell>
        </row>
        <row r="152">
          <cell r="D152" t="str">
            <v>456CPA_010.M</v>
          </cell>
        </row>
        <row r="153">
          <cell r="D153" t="str">
            <v>722CPA_010.M</v>
          </cell>
        </row>
        <row r="154">
          <cell r="D154" t="str">
            <v>942CPA_010.M</v>
          </cell>
        </row>
        <row r="155">
          <cell r="D155" t="str">
            <v>718CPA_010.M</v>
          </cell>
        </row>
        <row r="156">
          <cell r="D156" t="str">
            <v>724CPA_010.M</v>
          </cell>
        </row>
        <row r="157">
          <cell r="D157" t="str">
            <v>576CPA_010.M</v>
          </cell>
        </row>
        <row r="158">
          <cell r="D158" t="str">
            <v>936CPA_010.M</v>
          </cell>
        </row>
        <row r="159">
          <cell r="D159" t="str">
            <v>961CPA_010.M</v>
          </cell>
        </row>
        <row r="160">
          <cell r="D160" t="str">
            <v>813CPA_010.M</v>
          </cell>
        </row>
        <row r="161">
          <cell r="D161" t="str">
            <v>726CPA_010.M</v>
          </cell>
        </row>
        <row r="162">
          <cell r="D162" t="str">
            <v>199CPA_010.M</v>
          </cell>
        </row>
        <row r="163">
          <cell r="D163" t="str">
            <v>733CPA_010.M</v>
          </cell>
        </row>
        <row r="164">
          <cell r="D164" t="str">
            <v>184CPA_010.M</v>
          </cell>
        </row>
        <row r="165">
          <cell r="D165" t="str">
            <v>524CPA_010.M</v>
          </cell>
        </row>
        <row r="166">
          <cell r="D166" t="str">
            <v>361CPA_010.M</v>
          </cell>
        </row>
        <row r="167">
          <cell r="D167" t="str">
            <v>362CPA_010.M</v>
          </cell>
        </row>
        <row r="168">
          <cell r="D168" t="str">
            <v>364CPA_010.M</v>
          </cell>
        </row>
        <row r="169">
          <cell r="D169" t="str">
            <v>732CPA_010.M</v>
          </cell>
        </row>
        <row r="170">
          <cell r="D170" t="str">
            <v>366CPA_010.M</v>
          </cell>
        </row>
        <row r="171">
          <cell r="D171" t="str">
            <v>734CPA_010.M</v>
          </cell>
        </row>
        <row r="172">
          <cell r="D172" t="str">
            <v>144CPA_010.M</v>
          </cell>
        </row>
        <row r="173">
          <cell r="D173" t="str">
            <v>146CPA_010.M</v>
          </cell>
        </row>
        <row r="174">
          <cell r="D174" t="str">
            <v>463CPA_010.M</v>
          </cell>
        </row>
        <row r="175">
          <cell r="D175" t="str">
            <v>528CPA_010.M</v>
          </cell>
        </row>
        <row r="176">
          <cell r="D176" t="str">
            <v>923CPA_010.M</v>
          </cell>
        </row>
        <row r="177">
          <cell r="D177" t="str">
            <v>738CPA_010.M</v>
          </cell>
        </row>
        <row r="178">
          <cell r="D178" t="str">
            <v>578CPA_010.M</v>
          </cell>
        </row>
        <row r="179">
          <cell r="D179" t="str">
            <v>537CPA_010.M</v>
          </cell>
        </row>
        <row r="180">
          <cell r="D180" t="str">
            <v>742CPA_010.M</v>
          </cell>
        </row>
        <row r="181">
          <cell r="D181" t="str">
            <v>866CPA_010.M</v>
          </cell>
        </row>
        <row r="182">
          <cell r="D182" t="str">
            <v>369CPA_010.M</v>
          </cell>
        </row>
        <row r="183">
          <cell r="D183" t="str">
            <v>744CPA_010.M</v>
          </cell>
        </row>
        <row r="184">
          <cell r="D184" t="str">
            <v>186CPA_010.M</v>
          </cell>
        </row>
        <row r="185">
          <cell r="D185" t="str">
            <v>925CPA_010.M</v>
          </cell>
        </row>
        <row r="186">
          <cell r="D186" t="str">
            <v>869CPA_010.M</v>
          </cell>
        </row>
        <row r="187">
          <cell r="D187" t="str">
            <v>746CPA_010.M</v>
          </cell>
        </row>
        <row r="188">
          <cell r="D188" t="str">
            <v>926CPA_010.M</v>
          </cell>
        </row>
        <row r="189">
          <cell r="D189" t="str">
            <v>466CPA_010.M</v>
          </cell>
        </row>
        <row r="190">
          <cell r="D190" t="str">
            <v>112CPA_010.M</v>
          </cell>
        </row>
        <row r="191">
          <cell r="D191" t="str">
            <v>111CPA_010.M</v>
          </cell>
        </row>
        <row r="192">
          <cell r="D192" t="str">
            <v>298CPA_010.M</v>
          </cell>
        </row>
        <row r="193">
          <cell r="D193" t="str">
            <v>927CPA_010.M</v>
          </cell>
        </row>
        <row r="194">
          <cell r="D194" t="str">
            <v>846CPA_010.M</v>
          </cell>
        </row>
        <row r="195">
          <cell r="D195" t="str">
            <v>299CPA_010.M</v>
          </cell>
        </row>
        <row r="196">
          <cell r="D196" t="str">
            <v>582CPA_010.M</v>
          </cell>
        </row>
        <row r="197">
          <cell r="D197" t="str">
            <v>474CPA_010.M</v>
          </cell>
        </row>
        <row r="198">
          <cell r="D198" t="str">
            <v>754CPA_010.M</v>
          </cell>
        </row>
        <row r="199">
          <cell r="D199" t="str">
            <v>698CPA_010.M</v>
          </cell>
        </row>
        <row r="200">
          <cell r="D200" t="str">
            <v>512CPA_PA_010_T.M</v>
          </cell>
        </row>
        <row r="201">
          <cell r="D201" t="str">
            <v>914CPA_PA_010_T.M</v>
          </cell>
        </row>
        <row r="202">
          <cell r="D202" t="str">
            <v>612CPA_PA_010_T.M</v>
          </cell>
        </row>
        <row r="203">
          <cell r="D203" t="str">
            <v>614CPA_PA_010_T.M</v>
          </cell>
        </row>
        <row r="204">
          <cell r="D204" t="str">
            <v>312CPA_PA_010_T.M</v>
          </cell>
        </row>
        <row r="205">
          <cell r="D205" t="str">
            <v>311CPA_PA_010_T.M</v>
          </cell>
        </row>
        <row r="206">
          <cell r="D206" t="str">
            <v>213CPA_PA_010_T.M</v>
          </cell>
        </row>
        <row r="207">
          <cell r="D207" t="str">
            <v>911CPA_PA_010_T.M</v>
          </cell>
        </row>
        <row r="208">
          <cell r="D208" t="str">
            <v>193CPA_PA_010_T.M</v>
          </cell>
        </row>
        <row r="209">
          <cell r="D209" t="str">
            <v>122CPA_PA_010_T.M</v>
          </cell>
        </row>
        <row r="210">
          <cell r="D210" t="str">
            <v>912CPA_PA_010_T.M</v>
          </cell>
        </row>
        <row r="211">
          <cell r="D211" t="str">
            <v>313CPA_PA_010_T.M</v>
          </cell>
        </row>
        <row r="212">
          <cell r="D212" t="str">
            <v>419CPA_PA_010_T.M</v>
          </cell>
        </row>
        <row r="213">
          <cell r="D213" t="str">
            <v>513CPA_PA_010_T.M</v>
          </cell>
        </row>
        <row r="214">
          <cell r="D214" t="str">
            <v>316CPA_PA_010_T.M</v>
          </cell>
        </row>
        <row r="215">
          <cell r="D215" t="str">
            <v>913CPA_PA_010_T.M</v>
          </cell>
        </row>
        <row r="216">
          <cell r="D216" t="str">
            <v>124CPA_PA_010_T.M</v>
          </cell>
        </row>
        <row r="217">
          <cell r="D217" t="str">
            <v>339CPA_PA_010_T.M</v>
          </cell>
        </row>
        <row r="218">
          <cell r="D218" t="str">
            <v>638CPA_PA_010_T.M</v>
          </cell>
        </row>
        <row r="219">
          <cell r="D219" t="str">
            <v>514CPA_PA_010_T.M</v>
          </cell>
        </row>
        <row r="220">
          <cell r="D220" t="str">
            <v>218CPA_PA_010_T.M</v>
          </cell>
        </row>
        <row r="221">
          <cell r="D221" t="str">
            <v>963CPA_PA_010_T.M</v>
          </cell>
        </row>
        <row r="222">
          <cell r="D222" t="str">
            <v>616CPA_PA_010_T.M</v>
          </cell>
        </row>
        <row r="223">
          <cell r="D223" t="str">
            <v>223CPA_PA_010_T.M</v>
          </cell>
        </row>
        <row r="224">
          <cell r="D224" t="str">
            <v>516CPA_PA_010_T.M</v>
          </cell>
        </row>
        <row r="225">
          <cell r="D225" t="str">
            <v>918CPA_PA_010_T.M</v>
          </cell>
        </row>
        <row r="226">
          <cell r="D226" t="str">
            <v>748CPA_PA_010_T.M</v>
          </cell>
        </row>
        <row r="227">
          <cell r="D227" t="str">
            <v>618CPA_PA_010_T.M</v>
          </cell>
        </row>
        <row r="228">
          <cell r="D228" t="str">
            <v>522CPA_PA_010_T.M</v>
          </cell>
        </row>
        <row r="229">
          <cell r="D229" t="str">
            <v>622CPA_PA_010_T.M</v>
          </cell>
        </row>
        <row r="230">
          <cell r="D230" t="str">
            <v>156CPA_PA_010_T.M</v>
          </cell>
        </row>
        <row r="231">
          <cell r="D231" t="str">
            <v>624CPA_PA_010_T.M</v>
          </cell>
        </row>
        <row r="232">
          <cell r="D232" t="str">
            <v>626CPA_PA_010_T.M</v>
          </cell>
        </row>
        <row r="233">
          <cell r="D233" t="str">
            <v>628CPA_PA_010_T.M</v>
          </cell>
        </row>
        <row r="234">
          <cell r="D234" t="str">
            <v>228CPA_PA_010_T.M</v>
          </cell>
        </row>
        <row r="235">
          <cell r="D235" t="str">
            <v>924CPA_PA_010_T.M</v>
          </cell>
        </row>
        <row r="236">
          <cell r="D236" t="str">
            <v>233CPA_PA_010_T.M</v>
          </cell>
        </row>
        <row r="237">
          <cell r="D237" t="str">
            <v>632CPA_PA_010_T.M</v>
          </cell>
        </row>
        <row r="238">
          <cell r="D238" t="str">
            <v>636CPA_PA_010_T.M</v>
          </cell>
        </row>
        <row r="239">
          <cell r="D239" t="str">
            <v>634CPA_PA_010_T.M</v>
          </cell>
        </row>
        <row r="240">
          <cell r="D240" t="str">
            <v>238CPA_PA_010_T.M</v>
          </cell>
        </row>
        <row r="241">
          <cell r="D241" t="str">
            <v>662CPA_PA_010_T.M</v>
          </cell>
        </row>
        <row r="242">
          <cell r="D242" t="str">
            <v>960CPA_PA_010_T.M</v>
          </cell>
        </row>
        <row r="243">
          <cell r="D243" t="str">
            <v>423CPA_PA_010_T.M</v>
          </cell>
        </row>
        <row r="244">
          <cell r="D244" t="str">
            <v>935CPA_PA_010_T.M</v>
          </cell>
        </row>
        <row r="245">
          <cell r="D245" t="str">
            <v>128CPA_PA_010_T.M</v>
          </cell>
        </row>
        <row r="246">
          <cell r="D246" t="str">
            <v>611CPA_PA_010_T.M</v>
          </cell>
        </row>
        <row r="247">
          <cell r="D247" t="str">
            <v>321CPA_PA_010_T.M</v>
          </cell>
        </row>
        <row r="248">
          <cell r="D248" t="str">
            <v>243CPA_PA_010_T.M</v>
          </cell>
        </row>
        <row r="249">
          <cell r="D249" t="str">
            <v>309CPA_PA_010_T.M</v>
          </cell>
        </row>
        <row r="250">
          <cell r="D250" t="str">
            <v>248CPA_PA_010_T.M</v>
          </cell>
        </row>
        <row r="251">
          <cell r="D251" t="str">
            <v>469CPA_PA_010_T.M</v>
          </cell>
        </row>
        <row r="252">
          <cell r="D252" t="str">
            <v>253CPA_PA_010_T.M</v>
          </cell>
        </row>
        <row r="253">
          <cell r="D253" t="str">
            <v>642CPA_PA_010_T.M</v>
          </cell>
        </row>
        <row r="254">
          <cell r="D254" t="str">
            <v>643CPA_PA_010_T.M</v>
          </cell>
        </row>
        <row r="255">
          <cell r="D255" t="str">
            <v>939CPA_PA_010_T.M</v>
          </cell>
        </row>
        <row r="256">
          <cell r="D256" t="str">
            <v>644CPA_PA_010_T.M</v>
          </cell>
        </row>
        <row r="257">
          <cell r="D257" t="str">
            <v>163CPA_PA_010_T.M</v>
          </cell>
        </row>
        <row r="258">
          <cell r="D258" t="str">
            <v>819CPA_PA_010_T.M</v>
          </cell>
        </row>
        <row r="259">
          <cell r="D259" t="str">
            <v>172CPA_PA_010_T.M</v>
          </cell>
        </row>
        <row r="260">
          <cell r="D260" t="str">
            <v>132CPA_PA_010_T.M</v>
          </cell>
        </row>
        <row r="261">
          <cell r="D261" t="str">
            <v>646CPA_PA_010_T.M</v>
          </cell>
        </row>
        <row r="262">
          <cell r="D262" t="str">
            <v>648CPA_PA_010_T.M</v>
          </cell>
        </row>
        <row r="263">
          <cell r="D263" t="str">
            <v>915CPA_PA_010_T.M</v>
          </cell>
        </row>
        <row r="264">
          <cell r="D264" t="str">
            <v>134CPA_PA_010_T.M</v>
          </cell>
        </row>
        <row r="265">
          <cell r="D265" t="str">
            <v>652CPA_PA_010_T.M</v>
          </cell>
        </row>
        <row r="266">
          <cell r="D266" t="str">
            <v>174CPA_PA_010_T.M</v>
          </cell>
        </row>
        <row r="267">
          <cell r="D267" t="str">
            <v>328CPA_PA_010_T.M</v>
          </cell>
        </row>
        <row r="268">
          <cell r="D268" t="str">
            <v>258CPA_PA_010_T.M</v>
          </cell>
        </row>
        <row r="269">
          <cell r="D269" t="str">
            <v>656CPA_PA_010_T.M</v>
          </cell>
        </row>
        <row r="270">
          <cell r="D270" t="str">
            <v>654CPA_PA_010_T.M</v>
          </cell>
        </row>
        <row r="271">
          <cell r="D271" t="str">
            <v>336CPA_PA_010_T.M</v>
          </cell>
        </row>
        <row r="272">
          <cell r="D272" t="str">
            <v>263CPA_PA_010_T.M</v>
          </cell>
        </row>
        <row r="273">
          <cell r="D273" t="str">
            <v>268CPA_PA_010_T.M</v>
          </cell>
        </row>
        <row r="274">
          <cell r="D274" t="str">
            <v>532CPA_PA_010_T.M</v>
          </cell>
        </row>
        <row r="275">
          <cell r="D275" t="str">
            <v>944CPA_PA_010_T.M</v>
          </cell>
        </row>
        <row r="276">
          <cell r="D276" t="str">
            <v>176CPA_PA_010_T.M</v>
          </cell>
        </row>
        <row r="277">
          <cell r="D277" t="str">
            <v>534CPA_PA_010_T.M</v>
          </cell>
        </row>
        <row r="278">
          <cell r="D278" t="str">
            <v>536CPA_PA_010_T.M</v>
          </cell>
        </row>
        <row r="279">
          <cell r="D279" t="str">
            <v>429CPA_PA_010_T.M</v>
          </cell>
        </row>
        <row r="280">
          <cell r="D280" t="str">
            <v>433CPA_PA_010_T.M</v>
          </cell>
        </row>
        <row r="281">
          <cell r="D281" t="str">
            <v>178CPA_PA_010_T.M</v>
          </cell>
        </row>
        <row r="282">
          <cell r="D282" t="str">
            <v>436CPA_PA_010_T.M</v>
          </cell>
        </row>
        <row r="283">
          <cell r="D283" t="str">
            <v>136CPA_PA_010_T.M</v>
          </cell>
        </row>
        <row r="284">
          <cell r="D284" t="str">
            <v>343CPA_PA_010_T.M</v>
          </cell>
        </row>
        <row r="285">
          <cell r="D285" t="str">
            <v>158CPA_PA_010_T.M</v>
          </cell>
        </row>
        <row r="286">
          <cell r="D286" t="str">
            <v>439CPA_PA_010_T.M</v>
          </cell>
        </row>
        <row r="287">
          <cell r="D287" t="str">
            <v>916CPA_PA_010_T.M</v>
          </cell>
        </row>
        <row r="288">
          <cell r="D288" t="str">
            <v>664CPA_PA_010_T.M</v>
          </cell>
        </row>
        <row r="289">
          <cell r="D289" t="str">
            <v>826CPA_PA_010_T.M</v>
          </cell>
        </row>
        <row r="290">
          <cell r="D290" t="str">
            <v>542CPA_PA_010_T.M</v>
          </cell>
        </row>
        <row r="291">
          <cell r="D291" t="str">
            <v>967CPA_PA_010_T.M</v>
          </cell>
        </row>
        <row r="292">
          <cell r="D292" t="str">
            <v>443CPA_PA_010_T.M</v>
          </cell>
        </row>
        <row r="293">
          <cell r="D293" t="str">
            <v>917CPA_PA_010_T.M</v>
          </cell>
        </row>
        <row r="294">
          <cell r="D294" t="str">
            <v>544CPA_PA_010_T.M</v>
          </cell>
        </row>
        <row r="295">
          <cell r="D295" t="str">
            <v>941CPA_PA_010_T.M</v>
          </cell>
        </row>
        <row r="296">
          <cell r="D296" t="str">
            <v>446CPA_PA_010_T.M</v>
          </cell>
        </row>
        <row r="297">
          <cell r="D297" t="str">
            <v>666CPA_PA_010_T.M</v>
          </cell>
        </row>
        <row r="298">
          <cell r="D298" t="str">
            <v>668CPA_PA_010_T.M</v>
          </cell>
        </row>
        <row r="299">
          <cell r="D299" t="str">
            <v>672CPA_PA_010_T.M</v>
          </cell>
        </row>
        <row r="300">
          <cell r="D300" t="str">
            <v>946CPA_PA_010_T.M</v>
          </cell>
        </row>
        <row r="301">
          <cell r="D301" t="str">
            <v>137CPA_PA_010_T.M</v>
          </cell>
        </row>
        <row r="302">
          <cell r="D302" t="str">
            <v>546CPA_PA_010_T.M</v>
          </cell>
        </row>
        <row r="303">
          <cell r="D303" t="str">
            <v>962CPA_PA_010_T.M</v>
          </cell>
        </row>
        <row r="304">
          <cell r="D304" t="str">
            <v>674CPA_PA_010_T.M</v>
          </cell>
        </row>
        <row r="305">
          <cell r="D305" t="str">
            <v>676CPA_PA_010_T.M</v>
          </cell>
        </row>
        <row r="306">
          <cell r="D306" t="str">
            <v>548CPA_PA_010_T.M</v>
          </cell>
        </row>
        <row r="307">
          <cell r="D307" t="str">
            <v>556CPA_PA_010_T.M</v>
          </cell>
        </row>
        <row r="308">
          <cell r="D308" t="str">
            <v>678CPA_PA_010_T.M</v>
          </cell>
        </row>
        <row r="309">
          <cell r="D309" t="str">
            <v>181CPA_PA_010_T.M</v>
          </cell>
        </row>
        <row r="310">
          <cell r="D310" t="str">
            <v>867CPA_PA_010_T.M</v>
          </cell>
        </row>
        <row r="311">
          <cell r="D311" t="str">
            <v>682CPA_PA_010_T.M</v>
          </cell>
        </row>
        <row r="312">
          <cell r="D312" t="str">
            <v>684CPA_PA_010_T.M</v>
          </cell>
        </row>
        <row r="313">
          <cell r="D313" t="str">
            <v>273CPA_PA_010_T.M</v>
          </cell>
        </row>
        <row r="314">
          <cell r="D314" t="str">
            <v>868CPA_PA_010_T.M</v>
          </cell>
        </row>
        <row r="315">
          <cell r="D315" t="str">
            <v>921CPA_PA_010_T.M</v>
          </cell>
        </row>
        <row r="316">
          <cell r="D316" t="str">
            <v>948CPA_PA_010_T.M</v>
          </cell>
        </row>
        <row r="317">
          <cell r="D317" t="str">
            <v>943CPA_PA_010_T.M</v>
          </cell>
        </row>
        <row r="318">
          <cell r="D318" t="str">
            <v>351CPA_PA_010_T.M</v>
          </cell>
        </row>
        <row r="319">
          <cell r="D319" t="str">
            <v>686CPA_PA_010_T.M</v>
          </cell>
        </row>
        <row r="320">
          <cell r="D320" t="str">
            <v>688CPA_PA_010_T.M</v>
          </cell>
        </row>
        <row r="321">
          <cell r="D321" t="str">
            <v>518CPA_PA_010_T.M</v>
          </cell>
        </row>
        <row r="322">
          <cell r="D322" t="str">
            <v>728CPA_PA_010_T.M</v>
          </cell>
        </row>
        <row r="323">
          <cell r="D323" t="str">
            <v>836CPA_PA_010_T.M</v>
          </cell>
        </row>
        <row r="324">
          <cell r="D324" t="str">
            <v>558CPA_PA_010_T.M</v>
          </cell>
        </row>
        <row r="325">
          <cell r="D325" t="str">
            <v>138CPA_PA_010_T.M</v>
          </cell>
        </row>
        <row r="326">
          <cell r="D326" t="str">
            <v>353CPA_PA_010_T.M</v>
          </cell>
        </row>
        <row r="327">
          <cell r="D327" t="str">
            <v>196CPA_PA_010_T.M</v>
          </cell>
        </row>
        <row r="328">
          <cell r="D328" t="str">
            <v>278CPA_PA_010_T.M</v>
          </cell>
        </row>
        <row r="329">
          <cell r="D329" t="str">
            <v>692CPA_PA_010_T.M</v>
          </cell>
        </row>
        <row r="330">
          <cell r="D330" t="str">
            <v>694CPA_PA_010_T.M</v>
          </cell>
        </row>
        <row r="331">
          <cell r="D331" t="str">
            <v>142CPA_PA_010_T.M</v>
          </cell>
        </row>
        <row r="332">
          <cell r="D332" t="str">
            <v>449CPA_PA_010_T.M</v>
          </cell>
        </row>
        <row r="333">
          <cell r="D333" t="str">
            <v>564CPA_PA_010_T.M</v>
          </cell>
        </row>
        <row r="334">
          <cell r="D334" t="str">
            <v>565CPA_PA_010_T.M</v>
          </cell>
        </row>
        <row r="335">
          <cell r="D335" t="str">
            <v>283CPA_PA_010_T.M</v>
          </cell>
        </row>
        <row r="336">
          <cell r="D336" t="str">
            <v>853CPA_PA_010_T.M</v>
          </cell>
        </row>
        <row r="337">
          <cell r="D337" t="str">
            <v>288CPA_PA_010_T.M</v>
          </cell>
        </row>
        <row r="338">
          <cell r="D338" t="str">
            <v>293CPA_PA_010_T.M</v>
          </cell>
        </row>
        <row r="339">
          <cell r="D339" t="str">
            <v>566CPA_PA_010_T.M</v>
          </cell>
        </row>
        <row r="340">
          <cell r="D340" t="str">
            <v>964CPA_PA_010_T.M</v>
          </cell>
        </row>
        <row r="341">
          <cell r="D341" t="str">
            <v>182CPA_PA_010_T.M</v>
          </cell>
        </row>
        <row r="342">
          <cell r="D342" t="str">
            <v>359CPA_PA_010_T.M</v>
          </cell>
        </row>
        <row r="343">
          <cell r="D343" t="str">
            <v>453CPA_PA_010_T.M</v>
          </cell>
        </row>
        <row r="344">
          <cell r="D344" t="str">
            <v>968CPA_PA_010_T.M</v>
          </cell>
        </row>
        <row r="345">
          <cell r="D345" t="str">
            <v>922CPA_PA_010_T.M</v>
          </cell>
        </row>
        <row r="346">
          <cell r="D346" t="str">
            <v>714CPA_PA_010_T.M</v>
          </cell>
        </row>
        <row r="347">
          <cell r="D347" t="str">
            <v>862CPA_PA_010_T.M</v>
          </cell>
        </row>
        <row r="348">
          <cell r="D348" t="str">
            <v>135CPA_PA_010_T.M</v>
          </cell>
        </row>
        <row r="349">
          <cell r="D349" t="str">
            <v>716CPA_PA_010_T.M</v>
          </cell>
        </row>
        <row r="350">
          <cell r="D350" t="str">
            <v>456CPA_PA_010_T.M</v>
          </cell>
        </row>
        <row r="351">
          <cell r="D351" t="str">
            <v>722CPA_PA_010_T.M</v>
          </cell>
        </row>
        <row r="352">
          <cell r="D352" t="str">
            <v>942CPA_PA_010_T.M</v>
          </cell>
        </row>
        <row r="353">
          <cell r="D353" t="str">
            <v>718CPA_PA_010_T.M</v>
          </cell>
        </row>
        <row r="354">
          <cell r="D354" t="str">
            <v>724CPA_PA_010_T.M</v>
          </cell>
        </row>
        <row r="355">
          <cell r="D355" t="str">
            <v>576CPA_PA_010_T.M</v>
          </cell>
        </row>
        <row r="356">
          <cell r="D356" t="str">
            <v>936CPA_PA_010_T.M</v>
          </cell>
        </row>
        <row r="357">
          <cell r="D357" t="str">
            <v>961CPA_PA_010_T.M</v>
          </cell>
        </row>
        <row r="358">
          <cell r="D358" t="str">
            <v>813CPA_PA_010_T.M</v>
          </cell>
        </row>
        <row r="359">
          <cell r="D359" t="str">
            <v>726CPA_PA_010_T.M</v>
          </cell>
        </row>
        <row r="360">
          <cell r="D360" t="str">
            <v>199CPA_PA_010_T.M</v>
          </cell>
        </row>
        <row r="361">
          <cell r="D361" t="str">
            <v>733CPA_PA_010_T.M</v>
          </cell>
        </row>
        <row r="362">
          <cell r="D362" t="str">
            <v>184CPA_PA_010_T.M</v>
          </cell>
        </row>
        <row r="363">
          <cell r="D363" t="str">
            <v>524CPA_PA_010_T.M</v>
          </cell>
        </row>
        <row r="364">
          <cell r="D364" t="str">
            <v>361CPA_PA_010_T.M</v>
          </cell>
        </row>
        <row r="365">
          <cell r="D365" t="str">
            <v>362CPA_PA_010_T.M</v>
          </cell>
        </row>
        <row r="366">
          <cell r="D366" t="str">
            <v>364CPA_PA_010_T.M</v>
          </cell>
        </row>
        <row r="367">
          <cell r="D367" t="str">
            <v>732CPA_PA_010_T.M</v>
          </cell>
        </row>
        <row r="368">
          <cell r="D368" t="str">
            <v>366CPA_PA_010_T.M</v>
          </cell>
        </row>
        <row r="369">
          <cell r="D369" t="str">
            <v>734CPA_PA_010_T.M</v>
          </cell>
        </row>
        <row r="370">
          <cell r="D370" t="str">
            <v>144CPA_PA_010_T.M</v>
          </cell>
        </row>
        <row r="371">
          <cell r="D371" t="str">
            <v>146CPA_PA_010_T.M</v>
          </cell>
        </row>
        <row r="372">
          <cell r="D372" t="str">
            <v>463CPA_PA_010_T.M</v>
          </cell>
        </row>
        <row r="373">
          <cell r="D373" t="str">
            <v>528CPA_PA_010_T.M</v>
          </cell>
        </row>
        <row r="374">
          <cell r="D374" t="str">
            <v>923CPA_PA_010_T.M</v>
          </cell>
        </row>
        <row r="375">
          <cell r="D375" t="str">
            <v>738CPA_PA_010_T.M</v>
          </cell>
        </row>
        <row r="376">
          <cell r="D376" t="str">
            <v>578CPA_PA_010_T.M</v>
          </cell>
        </row>
        <row r="377">
          <cell r="D377" t="str">
            <v>537CPA_PA_010_T.M</v>
          </cell>
        </row>
        <row r="378">
          <cell r="D378" t="str">
            <v>742CPA_PA_010_T.M</v>
          </cell>
        </row>
        <row r="379">
          <cell r="D379" t="str">
            <v>866CPA_PA_010_T.M</v>
          </cell>
        </row>
        <row r="380">
          <cell r="D380" t="str">
            <v>369CPA_PA_010_T.M</v>
          </cell>
        </row>
        <row r="381">
          <cell r="D381" t="str">
            <v>744CPA_PA_010_T.M</v>
          </cell>
        </row>
        <row r="382">
          <cell r="D382" t="str">
            <v>186CPA_PA_010_T.M</v>
          </cell>
        </row>
        <row r="383">
          <cell r="D383" t="str">
            <v>925CPA_PA_010_T.M</v>
          </cell>
        </row>
        <row r="384">
          <cell r="D384" t="str">
            <v>869CPA_PA_010_T.M</v>
          </cell>
        </row>
        <row r="385">
          <cell r="D385" t="str">
            <v>746CPA_PA_010_T.M</v>
          </cell>
        </row>
        <row r="386">
          <cell r="D386" t="str">
            <v>926CPA_PA_010_T.M</v>
          </cell>
        </row>
        <row r="387">
          <cell r="D387" t="str">
            <v>466CPA_PA_010_T.M</v>
          </cell>
        </row>
        <row r="388">
          <cell r="D388" t="str">
            <v>112CPA_PA_010_T.M</v>
          </cell>
        </row>
        <row r="389">
          <cell r="D389" t="str">
            <v>111CPA_PA_010_T.M</v>
          </cell>
        </row>
        <row r="390">
          <cell r="D390" t="str">
            <v>298CPA_PA_010_T.M</v>
          </cell>
        </row>
        <row r="391">
          <cell r="D391" t="str">
            <v>927CPA_PA_010_T.M</v>
          </cell>
        </row>
        <row r="392">
          <cell r="D392" t="str">
            <v>846CPA_PA_010_T.M</v>
          </cell>
        </row>
        <row r="393">
          <cell r="D393" t="str">
            <v>299CPA_PA_010_T.M</v>
          </cell>
        </row>
        <row r="394">
          <cell r="D394" t="str">
            <v>582CPA_PA_010_T.M</v>
          </cell>
        </row>
        <row r="395">
          <cell r="D395" t="str">
            <v>474CPA_PA_010_T.M</v>
          </cell>
        </row>
        <row r="396">
          <cell r="D396" t="str">
            <v>754CPA_PA_010_T.M</v>
          </cell>
        </row>
        <row r="397">
          <cell r="D397" t="str">
            <v>698CPA_PA_010_T.M</v>
          </cell>
        </row>
        <row r="398">
          <cell r="D398" t="str">
            <v>512CPA_PA_010_T+1.M</v>
          </cell>
        </row>
        <row r="399">
          <cell r="D399" t="str">
            <v>914CPA_PA_010_T+1.M</v>
          </cell>
        </row>
        <row r="400">
          <cell r="D400" t="str">
            <v>612CPA_PA_010_T+1.M</v>
          </cell>
        </row>
        <row r="401">
          <cell r="D401" t="str">
            <v>614CPA_PA_010_T+1.M</v>
          </cell>
        </row>
        <row r="402">
          <cell r="D402" t="str">
            <v>312CPA_PA_010_T+1.M</v>
          </cell>
        </row>
        <row r="403">
          <cell r="D403" t="str">
            <v>311CPA_PA_010_T+1.M</v>
          </cell>
        </row>
        <row r="404">
          <cell r="D404" t="str">
            <v>213CPA_PA_010_T+1.M</v>
          </cell>
        </row>
        <row r="405">
          <cell r="D405" t="str">
            <v>911CPA_PA_010_T+1.M</v>
          </cell>
        </row>
        <row r="406">
          <cell r="D406" t="str">
            <v>193CPA_PA_010_T+1.M</v>
          </cell>
        </row>
        <row r="407">
          <cell r="D407" t="str">
            <v>122CPA_PA_010_T+1.M</v>
          </cell>
        </row>
        <row r="408">
          <cell r="D408" t="str">
            <v>912CPA_PA_010_T+1.M</v>
          </cell>
        </row>
        <row r="409">
          <cell r="D409" t="str">
            <v>313CPA_PA_010_T+1.M</v>
          </cell>
        </row>
        <row r="410">
          <cell r="D410" t="str">
            <v>419CPA_PA_010_T+1.M</v>
          </cell>
        </row>
        <row r="411">
          <cell r="D411" t="str">
            <v>513CPA_PA_010_T+1.M</v>
          </cell>
        </row>
        <row r="412">
          <cell r="D412" t="str">
            <v>316CPA_PA_010_T+1.M</v>
          </cell>
        </row>
        <row r="413">
          <cell r="D413" t="str">
            <v>913CPA_PA_010_T+1.M</v>
          </cell>
        </row>
        <row r="414">
          <cell r="D414" t="str">
            <v>124CPA_PA_010_T+1.M</v>
          </cell>
        </row>
        <row r="415">
          <cell r="D415" t="str">
            <v>339CPA_PA_010_T+1.M</v>
          </cell>
        </row>
        <row r="416">
          <cell r="D416" t="str">
            <v>638CPA_PA_010_T+1.M</v>
          </cell>
        </row>
        <row r="417">
          <cell r="D417" t="str">
            <v>514CPA_PA_010_T+1.M</v>
          </cell>
        </row>
        <row r="418">
          <cell r="D418" t="str">
            <v>218CPA_PA_010_T+1.M</v>
          </cell>
        </row>
        <row r="419">
          <cell r="D419" t="str">
            <v>963CPA_PA_010_T+1.M</v>
          </cell>
        </row>
        <row r="420">
          <cell r="D420" t="str">
            <v>616CPA_PA_010_T+1.M</v>
          </cell>
        </row>
        <row r="421">
          <cell r="D421" t="str">
            <v>223CPA_PA_010_T+1.M</v>
          </cell>
        </row>
        <row r="422">
          <cell r="D422" t="str">
            <v>516CPA_PA_010_T+1.M</v>
          </cell>
        </row>
        <row r="423">
          <cell r="D423" t="str">
            <v>918CPA_PA_010_T+1.M</v>
          </cell>
        </row>
        <row r="424">
          <cell r="D424" t="str">
            <v>748CPA_PA_010_T+1.M</v>
          </cell>
        </row>
        <row r="425">
          <cell r="D425" t="str">
            <v>618CPA_PA_010_T+1.M</v>
          </cell>
        </row>
        <row r="426">
          <cell r="D426" t="str">
            <v>522CPA_PA_010_T+1.M</v>
          </cell>
        </row>
        <row r="427">
          <cell r="D427" t="str">
            <v>622CPA_PA_010_T+1.M</v>
          </cell>
        </row>
        <row r="428">
          <cell r="D428" t="str">
            <v>156CPA_PA_010_T+1.M</v>
          </cell>
        </row>
        <row r="429">
          <cell r="D429" t="str">
            <v>624CPA_PA_010_T+1.M</v>
          </cell>
        </row>
        <row r="430">
          <cell r="D430" t="str">
            <v>626CPA_PA_010_T+1.M</v>
          </cell>
        </row>
        <row r="431">
          <cell r="D431" t="str">
            <v>628CPA_PA_010_T+1.M</v>
          </cell>
        </row>
        <row r="432">
          <cell r="D432" t="str">
            <v>228CPA_PA_010_T+1.M</v>
          </cell>
        </row>
        <row r="433">
          <cell r="D433" t="str">
            <v>924CPA_PA_010_T+1.M</v>
          </cell>
        </row>
        <row r="434">
          <cell r="D434" t="str">
            <v>233CPA_PA_010_T+1.M</v>
          </cell>
        </row>
        <row r="435">
          <cell r="D435" t="str">
            <v>632CPA_PA_010_T+1.M</v>
          </cell>
        </row>
        <row r="436">
          <cell r="D436" t="str">
            <v>636CPA_PA_010_T+1.M</v>
          </cell>
        </row>
        <row r="437">
          <cell r="D437" t="str">
            <v>634CPA_PA_010_T+1.M</v>
          </cell>
        </row>
        <row r="438">
          <cell r="D438" t="str">
            <v>238CPA_PA_010_T+1.M</v>
          </cell>
        </row>
        <row r="439">
          <cell r="D439" t="str">
            <v>662CPA_PA_010_T+1.M</v>
          </cell>
        </row>
        <row r="440">
          <cell r="D440" t="str">
            <v>960CPA_PA_010_T+1.M</v>
          </cell>
        </row>
        <row r="441">
          <cell r="D441" t="str">
            <v>423CPA_PA_010_T+1.M</v>
          </cell>
        </row>
        <row r="442">
          <cell r="D442" t="str">
            <v>935CPA_PA_010_T+1.M</v>
          </cell>
        </row>
        <row r="443">
          <cell r="D443" t="str">
            <v>128CPA_PA_010_T+1.M</v>
          </cell>
        </row>
        <row r="444">
          <cell r="D444" t="str">
            <v>611CPA_PA_010_T+1.M</v>
          </cell>
        </row>
        <row r="445">
          <cell r="D445" t="str">
            <v>321CPA_PA_010_T+1.M</v>
          </cell>
        </row>
        <row r="446">
          <cell r="D446" t="str">
            <v>243CPA_PA_010_T+1.M</v>
          </cell>
        </row>
        <row r="447">
          <cell r="D447" t="str">
            <v>309CPA_PA_010_T+1.M</v>
          </cell>
        </row>
        <row r="448">
          <cell r="D448" t="str">
            <v>248CPA_PA_010_T+1.M</v>
          </cell>
        </row>
        <row r="449">
          <cell r="D449" t="str">
            <v>469CPA_PA_010_T+1.M</v>
          </cell>
        </row>
        <row r="450">
          <cell r="D450" t="str">
            <v>253CPA_PA_010_T+1.M</v>
          </cell>
        </row>
        <row r="451">
          <cell r="D451" t="str">
            <v>642CPA_PA_010_T+1.M</v>
          </cell>
        </row>
        <row r="452">
          <cell r="D452" t="str">
            <v>643CPA_PA_010_T+1.M</v>
          </cell>
        </row>
        <row r="453">
          <cell r="D453" t="str">
            <v>939CPA_PA_010_T+1.M</v>
          </cell>
        </row>
        <row r="454">
          <cell r="D454" t="str">
            <v>644CPA_PA_010_T+1.M</v>
          </cell>
        </row>
        <row r="455">
          <cell r="D455" t="str">
            <v>163CPA_PA_010_T+1.M</v>
          </cell>
        </row>
        <row r="456">
          <cell r="D456" t="str">
            <v>819CPA_PA_010_T+1.M</v>
          </cell>
        </row>
        <row r="457">
          <cell r="D457" t="str">
            <v>172CPA_PA_010_T+1.M</v>
          </cell>
        </row>
        <row r="458">
          <cell r="D458" t="str">
            <v>132CPA_PA_010_T+1.M</v>
          </cell>
        </row>
        <row r="459">
          <cell r="D459" t="str">
            <v>646CPA_PA_010_T+1.M</v>
          </cell>
        </row>
        <row r="460">
          <cell r="D460" t="str">
            <v>648CPA_PA_010_T+1.M</v>
          </cell>
        </row>
        <row r="461">
          <cell r="D461" t="str">
            <v>915CPA_PA_010_T+1.M</v>
          </cell>
        </row>
        <row r="462">
          <cell r="D462" t="str">
            <v>134CPA_PA_010_T+1.M</v>
          </cell>
        </row>
        <row r="463">
          <cell r="D463" t="str">
            <v>652CPA_PA_010_T+1.M</v>
          </cell>
        </row>
        <row r="464">
          <cell r="D464" t="str">
            <v>174CPA_PA_010_T+1.M</v>
          </cell>
        </row>
        <row r="465">
          <cell r="D465" t="str">
            <v>328CPA_PA_010_T+1.M</v>
          </cell>
        </row>
        <row r="466">
          <cell r="D466" t="str">
            <v>258CPA_PA_010_T+1.M</v>
          </cell>
        </row>
        <row r="467">
          <cell r="D467" t="str">
            <v>656CPA_PA_010_T+1.M</v>
          </cell>
        </row>
        <row r="468">
          <cell r="D468" t="str">
            <v>654CPA_PA_010_T+1.M</v>
          </cell>
        </row>
        <row r="469">
          <cell r="D469" t="str">
            <v>336CPA_PA_010_T+1.M</v>
          </cell>
        </row>
        <row r="470">
          <cell r="D470" t="str">
            <v>263CPA_PA_010_T+1.M</v>
          </cell>
        </row>
        <row r="471">
          <cell r="D471" t="str">
            <v>268CPA_PA_010_T+1.M</v>
          </cell>
        </row>
        <row r="472">
          <cell r="D472" t="str">
            <v>532CPA_PA_010_T+1.M</v>
          </cell>
        </row>
        <row r="473">
          <cell r="D473" t="str">
            <v>944CPA_PA_010_T+1.M</v>
          </cell>
        </row>
        <row r="474">
          <cell r="D474" t="str">
            <v>176CPA_PA_010_T+1.M</v>
          </cell>
        </row>
        <row r="475">
          <cell r="D475" t="str">
            <v>534CPA_PA_010_T+1.M</v>
          </cell>
        </row>
        <row r="476">
          <cell r="D476" t="str">
            <v>536CPA_PA_010_T+1.M</v>
          </cell>
        </row>
        <row r="477">
          <cell r="D477" t="str">
            <v>429CPA_PA_010_T+1.M</v>
          </cell>
        </row>
        <row r="478">
          <cell r="D478" t="str">
            <v>433CPA_PA_010_T+1.M</v>
          </cell>
        </row>
        <row r="479">
          <cell r="D479" t="str">
            <v>178CPA_PA_010_T+1.M</v>
          </cell>
        </row>
        <row r="480">
          <cell r="D480" t="str">
            <v>436CPA_PA_010_T+1.M</v>
          </cell>
        </row>
        <row r="481">
          <cell r="D481" t="str">
            <v>136CPA_PA_010_T+1.M</v>
          </cell>
        </row>
        <row r="482">
          <cell r="D482" t="str">
            <v>343CPA_PA_010_T+1.M</v>
          </cell>
        </row>
        <row r="483">
          <cell r="D483" t="str">
            <v>158CPA_PA_010_T+1.M</v>
          </cell>
        </row>
        <row r="484">
          <cell r="D484" t="str">
            <v>439CPA_PA_010_T+1.M</v>
          </cell>
        </row>
        <row r="485">
          <cell r="D485" t="str">
            <v>916CPA_PA_010_T+1.M</v>
          </cell>
        </row>
        <row r="486">
          <cell r="D486" t="str">
            <v>664CPA_PA_010_T+1.M</v>
          </cell>
        </row>
        <row r="487">
          <cell r="D487" t="str">
            <v>826CPA_PA_010_T+1.M</v>
          </cell>
        </row>
        <row r="488">
          <cell r="D488" t="str">
            <v>542CPA_PA_010_T+1.M</v>
          </cell>
        </row>
        <row r="489">
          <cell r="D489" t="str">
            <v>967CPA_PA_010_T+1.M</v>
          </cell>
        </row>
        <row r="490">
          <cell r="D490" t="str">
            <v>443CPA_PA_010_T+1.M</v>
          </cell>
        </row>
        <row r="491">
          <cell r="D491" t="str">
            <v>917CPA_PA_010_T+1.M</v>
          </cell>
        </row>
        <row r="492">
          <cell r="D492" t="str">
            <v>544CPA_PA_010_T+1.M</v>
          </cell>
        </row>
        <row r="493">
          <cell r="D493" t="str">
            <v>941CPA_PA_010_T+1.M</v>
          </cell>
        </row>
        <row r="494">
          <cell r="D494" t="str">
            <v>446CPA_PA_010_T+1.M</v>
          </cell>
        </row>
        <row r="495">
          <cell r="D495" t="str">
            <v>666CPA_PA_010_T+1.M</v>
          </cell>
        </row>
        <row r="496">
          <cell r="D496" t="str">
            <v>668CPA_PA_010_T+1.M</v>
          </cell>
        </row>
        <row r="497">
          <cell r="D497" t="str">
            <v>672CPA_PA_010_T+1.M</v>
          </cell>
        </row>
        <row r="498">
          <cell r="D498" t="str">
            <v>946CPA_PA_010_T+1.M</v>
          </cell>
        </row>
        <row r="499">
          <cell r="D499" t="str">
            <v>137CPA_PA_010_T+1.M</v>
          </cell>
        </row>
        <row r="500">
          <cell r="D500" t="str">
            <v>546CPA_PA_010_T+1.M</v>
          </cell>
        </row>
        <row r="501">
          <cell r="D501" t="str">
            <v>962CPA_PA_010_T+1.M</v>
          </cell>
        </row>
        <row r="502">
          <cell r="D502" t="str">
            <v>674CPA_PA_010_T+1.M</v>
          </cell>
        </row>
        <row r="503">
          <cell r="D503" t="str">
            <v>676CPA_PA_010_T+1.M</v>
          </cell>
        </row>
        <row r="504">
          <cell r="D504" t="str">
            <v>548CPA_PA_010_T+1.M</v>
          </cell>
        </row>
        <row r="505">
          <cell r="D505" t="str">
            <v>556CPA_PA_010_T+1.M</v>
          </cell>
        </row>
        <row r="506">
          <cell r="D506" t="str">
            <v>678CPA_PA_010_T+1.M</v>
          </cell>
        </row>
        <row r="507">
          <cell r="D507" t="str">
            <v>181CPA_PA_010_T+1.M</v>
          </cell>
        </row>
        <row r="508">
          <cell r="D508" t="str">
            <v>867CPA_PA_010_T+1.M</v>
          </cell>
        </row>
        <row r="509">
          <cell r="D509" t="str">
            <v>682CPA_PA_010_T+1.M</v>
          </cell>
        </row>
        <row r="510">
          <cell r="D510" t="str">
            <v>684CPA_PA_010_T+1.M</v>
          </cell>
        </row>
        <row r="511">
          <cell r="D511" t="str">
            <v>273CPA_PA_010_T+1.M</v>
          </cell>
        </row>
        <row r="512">
          <cell r="D512" t="str">
            <v>868CPA_PA_010_T+1.M</v>
          </cell>
        </row>
        <row r="513">
          <cell r="D513" t="str">
            <v>921CPA_PA_010_T+1.M</v>
          </cell>
        </row>
        <row r="514">
          <cell r="D514" t="str">
            <v>948CPA_PA_010_T+1.M</v>
          </cell>
        </row>
        <row r="515">
          <cell r="D515" t="str">
            <v>943CPA_PA_010_T+1.M</v>
          </cell>
        </row>
        <row r="516">
          <cell r="D516" t="str">
            <v>351CPA_PA_010_T+1.M</v>
          </cell>
        </row>
        <row r="517">
          <cell r="D517" t="str">
            <v>686CPA_PA_010_T+1.M</v>
          </cell>
        </row>
        <row r="518">
          <cell r="D518" t="str">
            <v>688CPA_PA_010_T+1.M</v>
          </cell>
        </row>
        <row r="519">
          <cell r="D519" t="str">
            <v>518CPA_PA_010_T+1.M</v>
          </cell>
        </row>
        <row r="520">
          <cell r="D520" t="str">
            <v>728CPA_PA_010_T+1.M</v>
          </cell>
        </row>
        <row r="521">
          <cell r="D521" t="str">
            <v>836CPA_PA_010_T+1.M</v>
          </cell>
        </row>
        <row r="522">
          <cell r="D522" t="str">
            <v>558CPA_PA_010_T+1.M</v>
          </cell>
        </row>
        <row r="523">
          <cell r="D523" t="str">
            <v>138CPA_PA_010_T+1.M</v>
          </cell>
        </row>
        <row r="524">
          <cell r="D524" t="str">
            <v>353CPA_PA_010_T+1.M</v>
          </cell>
        </row>
        <row r="525">
          <cell r="D525" t="str">
            <v>196CPA_PA_010_T+1.M</v>
          </cell>
        </row>
        <row r="526">
          <cell r="D526" t="str">
            <v>278CPA_PA_010_T+1.M</v>
          </cell>
        </row>
        <row r="527">
          <cell r="D527" t="str">
            <v>692CPA_PA_010_T+1.M</v>
          </cell>
        </row>
        <row r="528">
          <cell r="D528" t="str">
            <v>694CPA_PA_010_T+1.M</v>
          </cell>
        </row>
        <row r="529">
          <cell r="D529" t="str">
            <v>142CPA_PA_010_T+1.M</v>
          </cell>
        </row>
        <row r="530">
          <cell r="D530" t="str">
            <v>449CPA_PA_010_T+1.M</v>
          </cell>
        </row>
        <row r="531">
          <cell r="D531" t="str">
            <v>564CPA_PA_010_T+1.M</v>
          </cell>
        </row>
        <row r="532">
          <cell r="D532" t="str">
            <v>565CPA_PA_010_T+1.M</v>
          </cell>
        </row>
        <row r="533">
          <cell r="D533" t="str">
            <v>283CPA_PA_010_T+1.M</v>
          </cell>
        </row>
        <row r="534">
          <cell r="D534" t="str">
            <v>853CPA_PA_010_T+1.M</v>
          </cell>
        </row>
        <row r="535">
          <cell r="D535" t="str">
            <v>288CPA_PA_010_T+1.M</v>
          </cell>
        </row>
        <row r="536">
          <cell r="D536" t="str">
            <v>293CPA_PA_010_T+1.M</v>
          </cell>
        </row>
        <row r="537">
          <cell r="D537" t="str">
            <v>566CPA_PA_010_T+1.M</v>
          </cell>
        </row>
        <row r="538">
          <cell r="D538" t="str">
            <v>964CPA_PA_010_T+1.M</v>
          </cell>
        </row>
        <row r="539">
          <cell r="D539" t="str">
            <v>182CPA_PA_010_T+1.M</v>
          </cell>
        </row>
        <row r="540">
          <cell r="D540" t="str">
            <v>359CPA_PA_010_T+1.M</v>
          </cell>
        </row>
        <row r="541">
          <cell r="D541" t="str">
            <v>453CPA_PA_010_T+1.M</v>
          </cell>
        </row>
        <row r="542">
          <cell r="D542" t="str">
            <v>968CPA_PA_010_T+1.M</v>
          </cell>
        </row>
        <row r="543">
          <cell r="D543" t="str">
            <v>922CPA_PA_010_T+1.M</v>
          </cell>
        </row>
        <row r="544">
          <cell r="D544" t="str">
            <v>714CPA_PA_010_T+1.M</v>
          </cell>
        </row>
        <row r="545">
          <cell r="D545" t="str">
            <v>862CPA_PA_010_T+1.M</v>
          </cell>
        </row>
        <row r="546">
          <cell r="D546" t="str">
            <v>135CPA_PA_010_T+1.M</v>
          </cell>
        </row>
        <row r="547">
          <cell r="D547" t="str">
            <v>716CPA_PA_010_T+1.M</v>
          </cell>
        </row>
        <row r="548">
          <cell r="D548" t="str">
            <v>456CPA_PA_010_T+1.M</v>
          </cell>
        </row>
        <row r="549">
          <cell r="D549" t="str">
            <v>722CPA_PA_010_T+1.M</v>
          </cell>
        </row>
        <row r="550">
          <cell r="D550" t="str">
            <v>942CPA_PA_010_T+1.M</v>
          </cell>
        </row>
        <row r="551">
          <cell r="D551" t="str">
            <v>718CPA_PA_010_T+1.M</v>
          </cell>
        </row>
        <row r="552">
          <cell r="D552" t="str">
            <v>724CPA_PA_010_T+1.M</v>
          </cell>
        </row>
        <row r="553">
          <cell r="D553" t="str">
            <v>576CPA_PA_010_T+1.M</v>
          </cell>
        </row>
        <row r="554">
          <cell r="D554" t="str">
            <v>936CPA_PA_010_T+1.M</v>
          </cell>
        </row>
        <row r="555">
          <cell r="D555" t="str">
            <v>961CPA_PA_010_T+1.M</v>
          </cell>
        </row>
        <row r="556">
          <cell r="D556" t="str">
            <v>813CPA_PA_010_T+1.M</v>
          </cell>
        </row>
        <row r="557">
          <cell r="D557" t="str">
            <v>726CPA_PA_010_T+1.M</v>
          </cell>
        </row>
        <row r="558">
          <cell r="D558" t="str">
            <v>199CPA_PA_010_T+1.M</v>
          </cell>
        </row>
        <row r="559">
          <cell r="D559" t="str">
            <v>733CPA_PA_010_T+1.M</v>
          </cell>
        </row>
        <row r="560">
          <cell r="D560" t="str">
            <v>184CPA_PA_010_T+1.M</v>
          </cell>
        </row>
        <row r="561">
          <cell r="D561" t="str">
            <v>524CPA_PA_010_T+1.M</v>
          </cell>
        </row>
        <row r="562">
          <cell r="D562" t="str">
            <v>361CPA_PA_010_T+1.M</v>
          </cell>
        </row>
        <row r="563">
          <cell r="D563" t="str">
            <v>362CPA_PA_010_T+1.M</v>
          </cell>
        </row>
        <row r="564">
          <cell r="D564" t="str">
            <v>364CPA_PA_010_T+1.M</v>
          </cell>
        </row>
        <row r="565">
          <cell r="D565" t="str">
            <v>732CPA_PA_010_T+1.M</v>
          </cell>
        </row>
        <row r="566">
          <cell r="D566" t="str">
            <v>366CPA_PA_010_T+1.M</v>
          </cell>
        </row>
        <row r="567">
          <cell r="D567" t="str">
            <v>734CPA_PA_010_T+1.M</v>
          </cell>
        </row>
        <row r="568">
          <cell r="D568" t="str">
            <v>144CPA_PA_010_T+1.M</v>
          </cell>
        </row>
        <row r="569">
          <cell r="D569" t="str">
            <v>146CPA_PA_010_T+1.M</v>
          </cell>
        </row>
        <row r="570">
          <cell r="D570" t="str">
            <v>463CPA_PA_010_T+1.M</v>
          </cell>
        </row>
        <row r="571">
          <cell r="D571" t="str">
            <v>528CPA_PA_010_T+1.M</v>
          </cell>
        </row>
        <row r="572">
          <cell r="D572" t="str">
            <v>923CPA_PA_010_T+1.M</v>
          </cell>
        </row>
        <row r="573">
          <cell r="D573" t="str">
            <v>738CPA_PA_010_T+1.M</v>
          </cell>
        </row>
        <row r="574">
          <cell r="D574" t="str">
            <v>578CPA_PA_010_T+1.M</v>
          </cell>
        </row>
        <row r="575">
          <cell r="D575" t="str">
            <v>537CPA_PA_010_T+1.M</v>
          </cell>
        </row>
        <row r="576">
          <cell r="D576" t="str">
            <v>742CPA_PA_010_T+1.M</v>
          </cell>
        </row>
        <row r="577">
          <cell r="D577" t="str">
            <v>866CPA_PA_010_T+1.M</v>
          </cell>
        </row>
        <row r="578">
          <cell r="D578" t="str">
            <v>369CPA_PA_010_T+1.M</v>
          </cell>
        </row>
        <row r="579">
          <cell r="D579" t="str">
            <v>744CPA_PA_010_T+1.M</v>
          </cell>
        </row>
        <row r="580">
          <cell r="D580" t="str">
            <v>186CPA_PA_010_T+1.M</v>
          </cell>
        </row>
        <row r="581">
          <cell r="D581" t="str">
            <v>925CPA_PA_010_T+1.M</v>
          </cell>
        </row>
        <row r="582">
          <cell r="D582" t="str">
            <v>869CPA_PA_010_T+1.M</v>
          </cell>
        </row>
        <row r="583">
          <cell r="D583" t="str">
            <v>746CPA_PA_010_T+1.M</v>
          </cell>
        </row>
        <row r="584">
          <cell r="D584" t="str">
            <v>926CPA_PA_010_T+1.M</v>
          </cell>
        </row>
        <row r="585">
          <cell r="D585" t="str">
            <v>466CPA_PA_010_T+1.M</v>
          </cell>
        </row>
        <row r="586">
          <cell r="D586" t="str">
            <v>112CPA_PA_010_T+1.M</v>
          </cell>
        </row>
        <row r="587">
          <cell r="D587" t="str">
            <v>111CPA_PA_010_T+1.M</v>
          </cell>
        </row>
        <row r="588">
          <cell r="D588" t="str">
            <v>298CPA_PA_010_T+1.M</v>
          </cell>
        </row>
        <row r="589">
          <cell r="D589" t="str">
            <v>927CPA_PA_010_T+1.M</v>
          </cell>
        </row>
        <row r="590">
          <cell r="D590" t="str">
            <v>846CPA_PA_010_T+1.M</v>
          </cell>
        </row>
        <row r="591">
          <cell r="D591" t="str">
            <v>299CPA_PA_010_T+1.M</v>
          </cell>
        </row>
        <row r="592">
          <cell r="D592" t="str">
            <v>582CPA_PA_010_T+1.M</v>
          </cell>
        </row>
        <row r="593">
          <cell r="D593" t="str">
            <v>474CPA_PA_010_T+1.M</v>
          </cell>
        </row>
        <row r="594">
          <cell r="D594" t="str">
            <v>754CPA_PA_010_T+1.M</v>
          </cell>
        </row>
        <row r="595">
          <cell r="D595" t="str">
            <v>698CPA_PA_010_T+1.M</v>
          </cell>
        </row>
        <row r="596">
          <cell r="D596" t="str">
            <v>512CPA_PA_011.M</v>
          </cell>
        </row>
        <row r="597">
          <cell r="D597" t="str">
            <v>914CPA_PA_011.M</v>
          </cell>
        </row>
        <row r="598">
          <cell r="D598" t="str">
            <v>612CPA_PA_011.M</v>
          </cell>
        </row>
        <row r="599">
          <cell r="D599" t="str">
            <v>614CPA_PA_011.M</v>
          </cell>
        </row>
        <row r="600">
          <cell r="D600" t="str">
            <v>312CPA_PA_011.M</v>
          </cell>
        </row>
        <row r="601">
          <cell r="D601" t="str">
            <v>311CPA_PA_011.M</v>
          </cell>
        </row>
        <row r="602">
          <cell r="D602" t="str">
            <v>213CPA_PA_011.M</v>
          </cell>
        </row>
        <row r="603">
          <cell r="D603" t="str">
            <v>911CPA_PA_011.M</v>
          </cell>
        </row>
        <row r="604">
          <cell r="D604" t="str">
            <v>193CPA_PA_011.M</v>
          </cell>
        </row>
        <row r="605">
          <cell r="D605" t="str">
            <v>122CPA_PA_011.M</v>
          </cell>
        </row>
        <row r="606">
          <cell r="D606" t="str">
            <v>912CPA_PA_011.M</v>
          </cell>
        </row>
        <row r="607">
          <cell r="D607" t="str">
            <v>313CPA_PA_011.M</v>
          </cell>
        </row>
        <row r="608">
          <cell r="D608" t="str">
            <v>419CPA_PA_011.M</v>
          </cell>
        </row>
        <row r="609">
          <cell r="D609" t="str">
            <v>513CPA_PA_011.M</v>
          </cell>
        </row>
        <row r="610">
          <cell r="D610" t="str">
            <v>316CPA_PA_011.M</v>
          </cell>
        </row>
        <row r="611">
          <cell r="D611" t="str">
            <v>913CPA_PA_011.M</v>
          </cell>
        </row>
        <row r="612">
          <cell r="D612" t="str">
            <v>124CPA_PA_011.M</v>
          </cell>
        </row>
        <row r="613">
          <cell r="D613" t="str">
            <v>339CPA_PA_011.M</v>
          </cell>
        </row>
        <row r="614">
          <cell r="D614" t="str">
            <v>638CPA_PA_011.M</v>
          </cell>
        </row>
        <row r="615">
          <cell r="D615" t="str">
            <v>514CPA_PA_011.M</v>
          </cell>
        </row>
        <row r="616">
          <cell r="D616" t="str">
            <v>218CPA_PA_011.M</v>
          </cell>
        </row>
        <row r="617">
          <cell r="D617" t="str">
            <v>963CPA_PA_011.M</v>
          </cell>
        </row>
        <row r="618">
          <cell r="D618" t="str">
            <v>616CPA_PA_011.M</v>
          </cell>
        </row>
        <row r="619">
          <cell r="D619" t="str">
            <v>223CPA_PA_011.M</v>
          </cell>
        </row>
        <row r="620">
          <cell r="D620" t="str">
            <v>516CPA_PA_011.M</v>
          </cell>
        </row>
        <row r="621">
          <cell r="D621" t="str">
            <v>918CPA_PA_011.M</v>
          </cell>
        </row>
        <row r="622">
          <cell r="D622" t="str">
            <v>748CPA_PA_011.M</v>
          </cell>
        </row>
        <row r="623">
          <cell r="D623" t="str">
            <v>618CPA_PA_011.M</v>
          </cell>
        </row>
        <row r="624">
          <cell r="D624" t="str">
            <v>522CPA_PA_011.M</v>
          </cell>
        </row>
        <row r="625">
          <cell r="D625" t="str">
            <v>622CPA_PA_011.M</v>
          </cell>
        </row>
        <row r="626">
          <cell r="D626" t="str">
            <v>156CPA_PA_011.M</v>
          </cell>
        </row>
        <row r="627">
          <cell r="D627" t="str">
            <v>624CPA_PA_011.M</v>
          </cell>
        </row>
        <row r="628">
          <cell r="D628" t="str">
            <v>626CPA_PA_011.M</v>
          </cell>
        </row>
        <row r="629">
          <cell r="D629" t="str">
            <v>628CPA_PA_011.M</v>
          </cell>
        </row>
        <row r="630">
          <cell r="D630" t="str">
            <v>228CPA_PA_011.M</v>
          </cell>
        </row>
        <row r="631">
          <cell r="D631" t="str">
            <v>924CPA_PA_011.M</v>
          </cell>
        </row>
        <row r="632">
          <cell r="D632" t="str">
            <v>233CPA_PA_011.M</v>
          </cell>
        </row>
        <row r="633">
          <cell r="D633" t="str">
            <v>632CPA_PA_011.M</v>
          </cell>
        </row>
        <row r="634">
          <cell r="D634" t="str">
            <v>636CPA_PA_011.M</v>
          </cell>
        </row>
        <row r="635">
          <cell r="D635" t="str">
            <v>634CPA_PA_011.M</v>
          </cell>
        </row>
        <row r="636">
          <cell r="D636" t="str">
            <v>238CPA_PA_011.M</v>
          </cell>
        </row>
        <row r="637">
          <cell r="D637" t="str">
            <v>662CPA_PA_011.M</v>
          </cell>
        </row>
        <row r="638">
          <cell r="D638" t="str">
            <v>960CPA_PA_011.M</v>
          </cell>
        </row>
        <row r="639">
          <cell r="D639" t="str">
            <v>423CPA_PA_011.M</v>
          </cell>
        </row>
        <row r="640">
          <cell r="D640" t="str">
            <v>935CPA_PA_011.M</v>
          </cell>
        </row>
        <row r="641">
          <cell r="D641" t="str">
            <v>128CPA_PA_011.M</v>
          </cell>
        </row>
        <row r="642">
          <cell r="D642" t="str">
            <v>611CPA_PA_011.M</v>
          </cell>
        </row>
        <row r="643">
          <cell r="D643" t="str">
            <v>321CPA_PA_011.M</v>
          </cell>
        </row>
        <row r="644">
          <cell r="D644" t="str">
            <v>243CPA_PA_011.M</v>
          </cell>
        </row>
        <row r="645">
          <cell r="D645" t="str">
            <v>309CPA_PA_011.M</v>
          </cell>
        </row>
        <row r="646">
          <cell r="D646" t="str">
            <v>248CPA_PA_011.M</v>
          </cell>
        </row>
        <row r="647">
          <cell r="D647" t="str">
            <v>469CPA_PA_011.M</v>
          </cell>
        </row>
        <row r="648">
          <cell r="D648" t="str">
            <v>253CPA_PA_011.M</v>
          </cell>
        </row>
        <row r="649">
          <cell r="D649" t="str">
            <v>642CPA_PA_011.M</v>
          </cell>
        </row>
        <row r="650">
          <cell r="D650" t="str">
            <v>643CPA_PA_011.M</v>
          </cell>
        </row>
        <row r="651">
          <cell r="D651" t="str">
            <v>939CPA_PA_011.M</v>
          </cell>
        </row>
        <row r="652">
          <cell r="D652" t="str">
            <v>644CPA_PA_011.M</v>
          </cell>
        </row>
        <row r="653">
          <cell r="D653" t="str">
            <v>163CPA_PA_011.M</v>
          </cell>
        </row>
        <row r="654">
          <cell r="D654" t="str">
            <v>819CPA_PA_011.M</v>
          </cell>
        </row>
        <row r="655">
          <cell r="D655" t="str">
            <v>172CPA_PA_011.M</v>
          </cell>
        </row>
        <row r="656">
          <cell r="D656" t="str">
            <v>132CPA_PA_011.M</v>
          </cell>
        </row>
        <row r="657">
          <cell r="D657" t="str">
            <v>646CPA_PA_011.M</v>
          </cell>
        </row>
        <row r="658">
          <cell r="D658" t="str">
            <v>648CPA_PA_011.M</v>
          </cell>
        </row>
        <row r="659">
          <cell r="D659" t="str">
            <v>915CPA_PA_011.M</v>
          </cell>
        </row>
        <row r="660">
          <cell r="D660" t="str">
            <v>134CPA_PA_011.M</v>
          </cell>
        </row>
        <row r="661">
          <cell r="D661" t="str">
            <v>652CPA_PA_011.M</v>
          </cell>
        </row>
        <row r="662">
          <cell r="D662" t="str">
            <v>174CPA_PA_011.M</v>
          </cell>
        </row>
        <row r="663">
          <cell r="D663" t="str">
            <v>328CPA_PA_011.M</v>
          </cell>
        </row>
        <row r="664">
          <cell r="D664" t="str">
            <v>258CPA_PA_011.M</v>
          </cell>
        </row>
        <row r="665">
          <cell r="D665" t="str">
            <v>656CPA_PA_011.M</v>
          </cell>
        </row>
        <row r="666">
          <cell r="D666" t="str">
            <v>654CPA_PA_011.M</v>
          </cell>
        </row>
        <row r="667">
          <cell r="D667" t="str">
            <v>336CPA_PA_011.M</v>
          </cell>
        </row>
        <row r="668">
          <cell r="D668" t="str">
            <v>263CPA_PA_011.M</v>
          </cell>
        </row>
        <row r="669">
          <cell r="D669" t="str">
            <v>268CPA_PA_011.M</v>
          </cell>
        </row>
        <row r="670">
          <cell r="D670" t="str">
            <v>532CPA_PA_011.M</v>
          </cell>
        </row>
        <row r="671">
          <cell r="D671" t="str">
            <v>944CPA_PA_011.M</v>
          </cell>
        </row>
        <row r="672">
          <cell r="D672" t="str">
            <v>176CPA_PA_011.M</v>
          </cell>
        </row>
        <row r="673">
          <cell r="D673" t="str">
            <v>534CPA_PA_011.M</v>
          </cell>
        </row>
        <row r="674">
          <cell r="D674" t="str">
            <v>536CPA_PA_011.M</v>
          </cell>
        </row>
        <row r="675">
          <cell r="D675" t="str">
            <v>429CPA_PA_011.M</v>
          </cell>
        </row>
        <row r="676">
          <cell r="D676" t="str">
            <v>433CPA_PA_011.M</v>
          </cell>
        </row>
        <row r="677">
          <cell r="D677" t="str">
            <v>178CPA_PA_011.M</v>
          </cell>
        </row>
        <row r="678">
          <cell r="D678" t="str">
            <v>436CPA_PA_011.M</v>
          </cell>
        </row>
        <row r="679">
          <cell r="D679" t="str">
            <v>136CPA_PA_011.M</v>
          </cell>
        </row>
        <row r="680">
          <cell r="D680" t="str">
            <v>343CPA_PA_011.M</v>
          </cell>
        </row>
        <row r="681">
          <cell r="D681" t="str">
            <v>158CPA_PA_011.M</v>
          </cell>
        </row>
        <row r="682">
          <cell r="D682" t="str">
            <v>439CPA_PA_011.M</v>
          </cell>
        </row>
        <row r="683">
          <cell r="D683" t="str">
            <v>916CPA_PA_011.M</v>
          </cell>
        </row>
        <row r="684">
          <cell r="D684" t="str">
            <v>664CPA_PA_011.M</v>
          </cell>
        </row>
        <row r="685">
          <cell r="D685" t="str">
            <v>826CPA_PA_011.M</v>
          </cell>
        </row>
        <row r="686">
          <cell r="D686" t="str">
            <v>542CPA_PA_011.M</v>
          </cell>
        </row>
        <row r="687">
          <cell r="D687" t="str">
            <v>967CPA_PA_011.M</v>
          </cell>
        </row>
        <row r="688">
          <cell r="D688" t="str">
            <v>443CPA_PA_011.M</v>
          </cell>
        </row>
        <row r="689">
          <cell r="D689" t="str">
            <v>917CPA_PA_011.M</v>
          </cell>
        </row>
        <row r="690">
          <cell r="D690" t="str">
            <v>544CPA_PA_011.M</v>
          </cell>
        </row>
        <row r="691">
          <cell r="D691" t="str">
            <v>941CPA_PA_011.M</v>
          </cell>
        </row>
        <row r="692">
          <cell r="D692" t="str">
            <v>446CPA_PA_011.M</v>
          </cell>
        </row>
        <row r="693">
          <cell r="D693" t="str">
            <v>666CPA_PA_011.M</v>
          </cell>
        </row>
        <row r="694">
          <cell r="D694" t="str">
            <v>668CPA_PA_011.M</v>
          </cell>
        </row>
        <row r="695">
          <cell r="D695" t="str">
            <v>672CPA_PA_011.M</v>
          </cell>
        </row>
        <row r="696">
          <cell r="D696" t="str">
            <v>946CPA_PA_011.M</v>
          </cell>
        </row>
        <row r="697">
          <cell r="D697" t="str">
            <v>137CPA_PA_011.M</v>
          </cell>
        </row>
        <row r="698">
          <cell r="D698" t="str">
            <v>546CPA_PA_011.M</v>
          </cell>
        </row>
        <row r="699">
          <cell r="D699" t="str">
            <v>962CPA_PA_011.M</v>
          </cell>
        </row>
        <row r="700">
          <cell r="D700" t="str">
            <v>674CPA_PA_011.M</v>
          </cell>
        </row>
        <row r="701">
          <cell r="D701" t="str">
            <v>676CPA_PA_011.M</v>
          </cell>
        </row>
        <row r="702">
          <cell r="D702" t="str">
            <v>548CPA_PA_011.M</v>
          </cell>
        </row>
        <row r="703">
          <cell r="D703" t="str">
            <v>556CPA_PA_011.M</v>
          </cell>
        </row>
        <row r="704">
          <cell r="D704" t="str">
            <v>678CPA_PA_011.M</v>
          </cell>
        </row>
        <row r="705">
          <cell r="D705" t="str">
            <v>181CPA_PA_011.M</v>
          </cell>
        </row>
        <row r="706">
          <cell r="D706" t="str">
            <v>867CPA_PA_011.M</v>
          </cell>
        </row>
        <row r="707">
          <cell r="D707" t="str">
            <v>682CPA_PA_011.M</v>
          </cell>
        </row>
        <row r="708">
          <cell r="D708" t="str">
            <v>684CPA_PA_011.M</v>
          </cell>
        </row>
        <row r="709">
          <cell r="D709" t="str">
            <v>273CPA_PA_011.M</v>
          </cell>
        </row>
        <row r="710">
          <cell r="D710" t="str">
            <v>868CPA_PA_011.M</v>
          </cell>
        </row>
        <row r="711">
          <cell r="D711" t="str">
            <v>921CPA_PA_011.M</v>
          </cell>
        </row>
        <row r="712">
          <cell r="D712" t="str">
            <v>948CPA_PA_011.M</v>
          </cell>
        </row>
        <row r="713">
          <cell r="D713" t="str">
            <v>943CPA_PA_011.M</v>
          </cell>
        </row>
        <row r="714">
          <cell r="D714" t="str">
            <v>351CPA_PA_011.M</v>
          </cell>
        </row>
        <row r="715">
          <cell r="D715" t="str">
            <v>686CPA_PA_011.M</v>
          </cell>
        </row>
        <row r="716">
          <cell r="D716" t="str">
            <v>688CPA_PA_011.M</v>
          </cell>
        </row>
        <row r="717">
          <cell r="D717" t="str">
            <v>518CPA_PA_011.M</v>
          </cell>
        </row>
        <row r="718">
          <cell r="D718" t="str">
            <v>728CPA_PA_011.M</v>
          </cell>
        </row>
        <row r="719">
          <cell r="D719" t="str">
            <v>836CPA_PA_011.M</v>
          </cell>
        </row>
        <row r="720">
          <cell r="D720" t="str">
            <v>558CPA_PA_011.M</v>
          </cell>
        </row>
        <row r="721">
          <cell r="D721" t="str">
            <v>138CPA_PA_011.M</v>
          </cell>
        </row>
        <row r="722">
          <cell r="D722" t="str">
            <v>353CPA_PA_011.M</v>
          </cell>
        </row>
        <row r="723">
          <cell r="D723" t="str">
            <v>196CPA_PA_011.M</v>
          </cell>
        </row>
        <row r="724">
          <cell r="D724" t="str">
            <v>278CPA_PA_011.M</v>
          </cell>
        </row>
        <row r="725">
          <cell r="D725" t="str">
            <v>692CPA_PA_011.M</v>
          </cell>
        </row>
        <row r="726">
          <cell r="D726" t="str">
            <v>694CPA_PA_011.M</v>
          </cell>
        </row>
        <row r="727">
          <cell r="D727" t="str">
            <v>142CPA_PA_011.M</v>
          </cell>
        </row>
        <row r="728">
          <cell r="D728" t="str">
            <v>449CPA_PA_011.M</v>
          </cell>
        </row>
        <row r="729">
          <cell r="D729" t="str">
            <v>564CPA_PA_011.M</v>
          </cell>
        </row>
        <row r="730">
          <cell r="D730" t="str">
            <v>565CPA_PA_011.M</v>
          </cell>
        </row>
        <row r="731">
          <cell r="D731" t="str">
            <v>283CPA_PA_011.M</v>
          </cell>
        </row>
        <row r="732">
          <cell r="D732" t="str">
            <v>853CPA_PA_011.M</v>
          </cell>
        </row>
        <row r="733">
          <cell r="D733" t="str">
            <v>288CPA_PA_011.M</v>
          </cell>
        </row>
        <row r="734">
          <cell r="D734" t="str">
            <v>293CPA_PA_011.M</v>
          </cell>
        </row>
        <row r="735">
          <cell r="D735" t="str">
            <v>566CPA_PA_011.M</v>
          </cell>
        </row>
        <row r="736">
          <cell r="D736" t="str">
            <v>964CPA_PA_011.M</v>
          </cell>
        </row>
        <row r="737">
          <cell r="D737" t="str">
            <v>182CPA_PA_011.M</v>
          </cell>
        </row>
        <row r="738">
          <cell r="D738" t="str">
            <v>359CPA_PA_011.M</v>
          </cell>
        </row>
        <row r="739">
          <cell r="D739" t="str">
            <v>453CPA_PA_011.M</v>
          </cell>
        </row>
        <row r="740">
          <cell r="D740" t="str">
            <v>968CPA_PA_011.M</v>
          </cell>
        </row>
        <row r="741">
          <cell r="D741" t="str">
            <v>922CPA_PA_011.M</v>
          </cell>
        </row>
        <row r="742">
          <cell r="D742" t="str">
            <v>714CPA_PA_011.M</v>
          </cell>
        </row>
        <row r="743">
          <cell r="D743" t="str">
            <v>862CPA_PA_011.M</v>
          </cell>
        </row>
        <row r="744">
          <cell r="D744" t="str">
            <v>135CPA_PA_011.M</v>
          </cell>
        </row>
        <row r="745">
          <cell r="D745" t="str">
            <v>716CPA_PA_011.M</v>
          </cell>
        </row>
        <row r="746">
          <cell r="D746" t="str">
            <v>456CPA_PA_011.M</v>
          </cell>
        </row>
        <row r="747">
          <cell r="D747" t="str">
            <v>722CPA_PA_011.M</v>
          </cell>
        </row>
        <row r="748">
          <cell r="D748" t="str">
            <v>942CPA_PA_011.M</v>
          </cell>
        </row>
        <row r="749">
          <cell r="D749" t="str">
            <v>718CPA_PA_011.M</v>
          </cell>
        </row>
        <row r="750">
          <cell r="D750" t="str">
            <v>724CPA_PA_011.M</v>
          </cell>
        </row>
        <row r="751">
          <cell r="D751" t="str">
            <v>576CPA_PA_011.M</v>
          </cell>
        </row>
        <row r="752">
          <cell r="D752" t="str">
            <v>936CPA_PA_011.M</v>
          </cell>
        </row>
        <row r="753">
          <cell r="D753" t="str">
            <v>961CPA_PA_011.M</v>
          </cell>
        </row>
        <row r="754">
          <cell r="D754" t="str">
            <v>813CPA_PA_011.M</v>
          </cell>
        </row>
        <row r="755">
          <cell r="D755" t="str">
            <v>726CPA_PA_011.M</v>
          </cell>
        </row>
        <row r="756">
          <cell r="D756" t="str">
            <v>199CPA_PA_011.M</v>
          </cell>
        </row>
        <row r="757">
          <cell r="D757" t="str">
            <v>733CPA_PA_011.M</v>
          </cell>
        </row>
        <row r="758">
          <cell r="D758" t="str">
            <v>184CPA_PA_011.M</v>
          </cell>
        </row>
        <row r="759">
          <cell r="D759" t="str">
            <v>524CPA_PA_011.M</v>
          </cell>
        </row>
        <row r="760">
          <cell r="D760" t="str">
            <v>361CPA_PA_011.M</v>
          </cell>
        </row>
        <row r="761">
          <cell r="D761" t="str">
            <v>362CPA_PA_011.M</v>
          </cell>
        </row>
        <row r="762">
          <cell r="D762" t="str">
            <v>364CPA_PA_011.M</v>
          </cell>
        </row>
        <row r="763">
          <cell r="D763" t="str">
            <v>732CPA_PA_011.M</v>
          </cell>
        </row>
        <row r="764">
          <cell r="D764" t="str">
            <v>366CPA_PA_011.M</v>
          </cell>
        </row>
        <row r="765">
          <cell r="D765" t="str">
            <v>734CPA_PA_011.M</v>
          </cell>
        </row>
        <row r="766">
          <cell r="D766" t="str">
            <v>144CPA_PA_011.M</v>
          </cell>
        </row>
        <row r="767">
          <cell r="D767" t="str">
            <v>146CPA_PA_011.M</v>
          </cell>
        </row>
        <row r="768">
          <cell r="D768" t="str">
            <v>463CPA_PA_011.M</v>
          </cell>
        </row>
        <row r="769">
          <cell r="D769" t="str">
            <v>528CPA_PA_011.M</v>
          </cell>
        </row>
        <row r="770">
          <cell r="D770" t="str">
            <v>923CPA_PA_011.M</v>
          </cell>
        </row>
        <row r="771">
          <cell r="D771" t="str">
            <v>738CPA_PA_011.M</v>
          </cell>
        </row>
        <row r="772">
          <cell r="D772" t="str">
            <v>578CPA_PA_011.M</v>
          </cell>
        </row>
        <row r="773">
          <cell r="D773" t="str">
            <v>537CPA_PA_011.M</v>
          </cell>
        </row>
        <row r="774">
          <cell r="D774" t="str">
            <v>742CPA_PA_011.M</v>
          </cell>
        </row>
        <row r="775">
          <cell r="D775" t="str">
            <v>866CPA_PA_011.M</v>
          </cell>
        </row>
        <row r="776">
          <cell r="D776" t="str">
            <v>369CPA_PA_011.M</v>
          </cell>
        </row>
        <row r="777">
          <cell r="D777" t="str">
            <v>744CPA_PA_011.M</v>
          </cell>
        </row>
        <row r="778">
          <cell r="D778" t="str">
            <v>186CPA_PA_011.M</v>
          </cell>
        </row>
        <row r="779">
          <cell r="D779" t="str">
            <v>925CPA_PA_011.M</v>
          </cell>
        </row>
        <row r="780">
          <cell r="D780" t="str">
            <v>869CPA_PA_011.M</v>
          </cell>
        </row>
        <row r="781">
          <cell r="D781" t="str">
            <v>746CPA_PA_011.M</v>
          </cell>
        </row>
        <row r="782">
          <cell r="D782" t="str">
            <v>926CPA_PA_011.M</v>
          </cell>
        </row>
        <row r="783">
          <cell r="D783" t="str">
            <v>466CPA_PA_011.M</v>
          </cell>
        </row>
        <row r="784">
          <cell r="D784" t="str">
            <v>112CPA_PA_011.M</v>
          </cell>
        </row>
        <row r="785">
          <cell r="D785" t="str">
            <v>111CPA_PA_011.M</v>
          </cell>
        </row>
        <row r="786">
          <cell r="D786" t="str">
            <v>298CPA_PA_011.M</v>
          </cell>
        </row>
        <row r="787">
          <cell r="D787" t="str">
            <v>927CPA_PA_011.M</v>
          </cell>
        </row>
        <row r="788">
          <cell r="D788" t="str">
            <v>846CPA_PA_011.M</v>
          </cell>
        </row>
        <row r="789">
          <cell r="D789" t="str">
            <v>299CPA_PA_011.M</v>
          </cell>
        </row>
        <row r="790">
          <cell r="D790" t="str">
            <v>582CPA_PA_011.M</v>
          </cell>
        </row>
        <row r="791">
          <cell r="D791" t="str">
            <v>474CPA_PA_011.M</v>
          </cell>
        </row>
        <row r="792">
          <cell r="D792" t="str">
            <v>754CPA_PA_011.M</v>
          </cell>
        </row>
        <row r="793">
          <cell r="D793" t="str">
            <v>698CPA_PA_011.M</v>
          </cell>
        </row>
        <row r="794">
          <cell r="D794" t="str">
            <v>512CPA_PA_020.M</v>
          </cell>
        </row>
        <row r="795">
          <cell r="D795" t="str">
            <v>914CPA_PA_020.M</v>
          </cell>
        </row>
        <row r="796">
          <cell r="D796" t="str">
            <v>612CPA_PA_020.M</v>
          </cell>
        </row>
        <row r="797">
          <cell r="D797" t="str">
            <v>614CPA_PA_020.M</v>
          </cell>
        </row>
        <row r="798">
          <cell r="D798" t="str">
            <v>312CPA_PA_020.M</v>
          </cell>
        </row>
        <row r="799">
          <cell r="D799" t="str">
            <v>311CPA_PA_020.M</v>
          </cell>
        </row>
        <row r="800">
          <cell r="D800" t="str">
            <v>213CPA_PA_020.M</v>
          </cell>
        </row>
        <row r="801">
          <cell r="D801" t="str">
            <v>911CPA_PA_020.M</v>
          </cell>
        </row>
        <row r="802">
          <cell r="D802" t="str">
            <v>193CPA_PA_020.M</v>
          </cell>
        </row>
        <row r="803">
          <cell r="D803" t="str">
            <v>122CPA_PA_020.M</v>
          </cell>
        </row>
        <row r="804">
          <cell r="D804" t="str">
            <v>912CPA_PA_020.M</v>
          </cell>
        </row>
        <row r="805">
          <cell r="D805" t="str">
            <v>313CPA_PA_020.M</v>
          </cell>
        </row>
        <row r="806">
          <cell r="D806" t="str">
            <v>419CPA_PA_020.M</v>
          </cell>
        </row>
        <row r="807">
          <cell r="D807" t="str">
            <v>513CPA_PA_020.M</v>
          </cell>
        </row>
        <row r="808">
          <cell r="D808" t="str">
            <v>316CPA_PA_020.M</v>
          </cell>
        </row>
        <row r="809">
          <cell r="D809" t="str">
            <v>913CPA_PA_020.M</v>
          </cell>
        </row>
        <row r="810">
          <cell r="D810" t="str">
            <v>124CPA_PA_020.M</v>
          </cell>
        </row>
        <row r="811">
          <cell r="D811" t="str">
            <v>339CPA_PA_020.M</v>
          </cell>
        </row>
        <row r="812">
          <cell r="D812" t="str">
            <v>638CPA_PA_020.M</v>
          </cell>
        </row>
        <row r="813">
          <cell r="D813" t="str">
            <v>514CPA_PA_020.M</v>
          </cell>
        </row>
        <row r="814">
          <cell r="D814" t="str">
            <v>218CPA_PA_020.M</v>
          </cell>
        </row>
        <row r="815">
          <cell r="D815" t="str">
            <v>963CPA_PA_020.M</v>
          </cell>
        </row>
        <row r="816">
          <cell r="D816" t="str">
            <v>616CPA_PA_020.M</v>
          </cell>
        </row>
        <row r="817">
          <cell r="D817" t="str">
            <v>223CPA_PA_020.M</v>
          </cell>
        </row>
        <row r="818">
          <cell r="D818" t="str">
            <v>516CPA_PA_020.M</v>
          </cell>
        </row>
        <row r="819">
          <cell r="D819" t="str">
            <v>918CPA_PA_020.M</v>
          </cell>
        </row>
        <row r="820">
          <cell r="D820" t="str">
            <v>748CPA_PA_020.M</v>
          </cell>
        </row>
        <row r="821">
          <cell r="D821" t="str">
            <v>618CPA_PA_020.M</v>
          </cell>
        </row>
        <row r="822">
          <cell r="D822" t="str">
            <v>522CPA_PA_020.M</v>
          </cell>
        </row>
        <row r="823">
          <cell r="D823" t="str">
            <v>622CPA_PA_020.M</v>
          </cell>
        </row>
        <row r="824">
          <cell r="D824" t="str">
            <v>156CPA_PA_020.M</v>
          </cell>
        </row>
        <row r="825">
          <cell r="D825" t="str">
            <v>624CPA_PA_020.M</v>
          </cell>
        </row>
        <row r="826">
          <cell r="D826" t="str">
            <v>626CPA_PA_020.M</v>
          </cell>
        </row>
        <row r="827">
          <cell r="D827" t="str">
            <v>628CPA_PA_020.M</v>
          </cell>
        </row>
        <row r="828">
          <cell r="D828" t="str">
            <v>228CPA_PA_020.M</v>
          </cell>
        </row>
        <row r="829">
          <cell r="D829" t="str">
            <v>924CPA_PA_020.M</v>
          </cell>
        </row>
        <row r="830">
          <cell r="D830" t="str">
            <v>233CPA_PA_020.M</v>
          </cell>
        </row>
        <row r="831">
          <cell r="D831" t="str">
            <v>632CPA_PA_020.M</v>
          </cell>
        </row>
        <row r="832">
          <cell r="D832" t="str">
            <v>636CPA_PA_020.M</v>
          </cell>
        </row>
        <row r="833">
          <cell r="D833" t="str">
            <v>634CPA_PA_020.M</v>
          </cell>
        </row>
        <row r="834">
          <cell r="D834" t="str">
            <v>238CPA_PA_020.M</v>
          </cell>
        </row>
        <row r="835">
          <cell r="D835" t="str">
            <v>662CPA_PA_020.M</v>
          </cell>
        </row>
        <row r="836">
          <cell r="D836" t="str">
            <v>960CPA_PA_020.M</v>
          </cell>
        </row>
        <row r="837">
          <cell r="D837" t="str">
            <v>423CPA_PA_020.M</v>
          </cell>
        </row>
        <row r="838">
          <cell r="D838" t="str">
            <v>935CPA_PA_020.M</v>
          </cell>
        </row>
        <row r="839">
          <cell r="D839" t="str">
            <v>128CPA_PA_020.M</v>
          </cell>
        </row>
        <row r="840">
          <cell r="D840" t="str">
            <v>611CPA_PA_020.M</v>
          </cell>
        </row>
        <row r="841">
          <cell r="D841" t="str">
            <v>321CPA_PA_020.M</v>
          </cell>
        </row>
        <row r="842">
          <cell r="D842" t="str">
            <v>243CPA_PA_020.M</v>
          </cell>
        </row>
        <row r="843">
          <cell r="D843" t="str">
            <v>309CPA_PA_020.M</v>
          </cell>
        </row>
        <row r="844">
          <cell r="D844" t="str">
            <v>248CPA_PA_020.M</v>
          </cell>
        </row>
        <row r="845">
          <cell r="D845" t="str">
            <v>469CPA_PA_020.M</v>
          </cell>
        </row>
        <row r="846">
          <cell r="D846" t="str">
            <v>253CPA_PA_020.M</v>
          </cell>
        </row>
        <row r="847">
          <cell r="D847" t="str">
            <v>642CPA_PA_020.M</v>
          </cell>
        </row>
        <row r="848">
          <cell r="D848" t="str">
            <v>643CPA_PA_020.M</v>
          </cell>
        </row>
        <row r="849">
          <cell r="D849" t="str">
            <v>939CPA_PA_020.M</v>
          </cell>
        </row>
        <row r="850">
          <cell r="D850" t="str">
            <v>644CPA_PA_020.M</v>
          </cell>
        </row>
        <row r="851">
          <cell r="D851" t="str">
            <v>163CPA_PA_020.M</v>
          </cell>
        </row>
        <row r="852">
          <cell r="D852" t="str">
            <v>819CPA_PA_020.M</v>
          </cell>
        </row>
        <row r="853">
          <cell r="D853" t="str">
            <v>172CPA_PA_020.M</v>
          </cell>
        </row>
        <row r="854">
          <cell r="D854" t="str">
            <v>132CPA_PA_020.M</v>
          </cell>
        </row>
        <row r="855">
          <cell r="D855" t="str">
            <v>646CPA_PA_020.M</v>
          </cell>
        </row>
        <row r="856">
          <cell r="D856" t="str">
            <v>648CPA_PA_020.M</v>
          </cell>
        </row>
        <row r="857">
          <cell r="D857" t="str">
            <v>915CPA_PA_020.M</v>
          </cell>
        </row>
        <row r="858">
          <cell r="D858" t="str">
            <v>134CPA_PA_020.M</v>
          </cell>
        </row>
        <row r="859">
          <cell r="D859" t="str">
            <v>652CPA_PA_020.M</v>
          </cell>
        </row>
        <row r="860">
          <cell r="D860" t="str">
            <v>174CPA_PA_020.M</v>
          </cell>
        </row>
        <row r="861">
          <cell r="D861" t="str">
            <v>328CPA_PA_020.M</v>
          </cell>
        </row>
        <row r="862">
          <cell r="D862" t="str">
            <v>258CPA_PA_020.M</v>
          </cell>
        </row>
        <row r="863">
          <cell r="D863" t="str">
            <v>656CPA_PA_020.M</v>
          </cell>
        </row>
        <row r="864">
          <cell r="D864" t="str">
            <v>654CPA_PA_020.M</v>
          </cell>
        </row>
        <row r="865">
          <cell r="D865" t="str">
            <v>336CPA_PA_020.M</v>
          </cell>
        </row>
        <row r="866">
          <cell r="D866" t="str">
            <v>263CPA_PA_020.M</v>
          </cell>
        </row>
        <row r="867">
          <cell r="D867" t="str">
            <v>268CPA_PA_020.M</v>
          </cell>
        </row>
        <row r="868">
          <cell r="D868" t="str">
            <v>532CPA_PA_020.M</v>
          </cell>
        </row>
        <row r="869">
          <cell r="D869" t="str">
            <v>944CPA_PA_020.M</v>
          </cell>
        </row>
        <row r="870">
          <cell r="D870" t="str">
            <v>176CPA_PA_020.M</v>
          </cell>
        </row>
        <row r="871">
          <cell r="D871" t="str">
            <v>534CPA_PA_020.M</v>
          </cell>
        </row>
        <row r="872">
          <cell r="D872" t="str">
            <v>536CPA_PA_020.M</v>
          </cell>
        </row>
        <row r="873">
          <cell r="D873" t="str">
            <v>429CPA_PA_020.M</v>
          </cell>
        </row>
        <row r="874">
          <cell r="D874" t="str">
            <v>433CPA_PA_020.M</v>
          </cell>
        </row>
        <row r="875">
          <cell r="D875" t="str">
            <v>178CPA_PA_020.M</v>
          </cell>
        </row>
        <row r="876">
          <cell r="D876" t="str">
            <v>436CPA_PA_020.M</v>
          </cell>
        </row>
        <row r="877">
          <cell r="D877" t="str">
            <v>136CPA_PA_020.M</v>
          </cell>
        </row>
        <row r="878">
          <cell r="D878" t="str">
            <v>343CPA_PA_020.M</v>
          </cell>
        </row>
        <row r="879">
          <cell r="D879" t="str">
            <v>158CPA_PA_020.M</v>
          </cell>
        </row>
        <row r="880">
          <cell r="D880" t="str">
            <v>439CPA_PA_020.M</v>
          </cell>
        </row>
        <row r="881">
          <cell r="D881" t="str">
            <v>916CPA_PA_020.M</v>
          </cell>
        </row>
        <row r="882">
          <cell r="D882" t="str">
            <v>664CPA_PA_020.M</v>
          </cell>
        </row>
        <row r="883">
          <cell r="D883" t="str">
            <v>826CPA_PA_020.M</v>
          </cell>
        </row>
        <row r="884">
          <cell r="D884" t="str">
            <v>542CPA_PA_020.M</v>
          </cell>
        </row>
        <row r="885">
          <cell r="D885" t="str">
            <v>967CPA_PA_020.M</v>
          </cell>
        </row>
        <row r="886">
          <cell r="D886" t="str">
            <v>443CPA_PA_020.M</v>
          </cell>
        </row>
        <row r="887">
          <cell r="D887" t="str">
            <v>917CPA_PA_020.M</v>
          </cell>
        </row>
        <row r="888">
          <cell r="D888" t="str">
            <v>544CPA_PA_020.M</v>
          </cell>
        </row>
        <row r="889">
          <cell r="D889" t="str">
            <v>941CPA_PA_020.M</v>
          </cell>
        </row>
        <row r="890">
          <cell r="D890" t="str">
            <v>446CPA_PA_020.M</v>
          </cell>
        </row>
        <row r="891">
          <cell r="D891" t="str">
            <v>666CPA_PA_020.M</v>
          </cell>
        </row>
        <row r="892">
          <cell r="D892" t="str">
            <v>668CPA_PA_020.M</v>
          </cell>
        </row>
        <row r="893">
          <cell r="D893" t="str">
            <v>672CPA_PA_020.M</v>
          </cell>
        </row>
        <row r="894">
          <cell r="D894" t="str">
            <v>946CPA_PA_020.M</v>
          </cell>
        </row>
        <row r="895">
          <cell r="D895" t="str">
            <v>137CPA_PA_020.M</v>
          </cell>
        </row>
        <row r="896">
          <cell r="D896" t="str">
            <v>546CPA_PA_020.M</v>
          </cell>
        </row>
        <row r="897">
          <cell r="D897" t="str">
            <v>962CPA_PA_020.M</v>
          </cell>
        </row>
        <row r="898">
          <cell r="D898" t="str">
            <v>674CPA_PA_020.M</v>
          </cell>
        </row>
        <row r="899">
          <cell r="D899" t="str">
            <v>676CPA_PA_020.M</v>
          </cell>
        </row>
        <row r="900">
          <cell r="D900" t="str">
            <v>548CPA_PA_020.M</v>
          </cell>
        </row>
        <row r="901">
          <cell r="D901" t="str">
            <v>556CPA_PA_020.M</v>
          </cell>
        </row>
        <row r="902">
          <cell r="D902" t="str">
            <v>678CPA_PA_020.M</v>
          </cell>
        </row>
        <row r="903">
          <cell r="D903" t="str">
            <v>181CPA_PA_020.M</v>
          </cell>
        </row>
        <row r="904">
          <cell r="D904" t="str">
            <v>867CPA_PA_020.M</v>
          </cell>
        </row>
        <row r="905">
          <cell r="D905" t="str">
            <v>682CPA_PA_020.M</v>
          </cell>
        </row>
        <row r="906">
          <cell r="D906" t="str">
            <v>684CPA_PA_020.M</v>
          </cell>
        </row>
        <row r="907">
          <cell r="D907" t="str">
            <v>273CPA_PA_020.M</v>
          </cell>
        </row>
        <row r="908">
          <cell r="D908" t="str">
            <v>868CPA_PA_020.M</v>
          </cell>
        </row>
        <row r="909">
          <cell r="D909" t="str">
            <v>921CPA_PA_020.M</v>
          </cell>
        </row>
        <row r="910">
          <cell r="D910" t="str">
            <v>948CPA_PA_020.M</v>
          </cell>
        </row>
        <row r="911">
          <cell r="D911" t="str">
            <v>943CPA_PA_020.M</v>
          </cell>
        </row>
        <row r="912">
          <cell r="D912" t="str">
            <v>351CPA_PA_020.M</v>
          </cell>
        </row>
        <row r="913">
          <cell r="D913" t="str">
            <v>686CPA_PA_020.M</v>
          </cell>
        </row>
        <row r="914">
          <cell r="D914" t="str">
            <v>688CPA_PA_020.M</v>
          </cell>
        </row>
        <row r="915">
          <cell r="D915" t="str">
            <v>518CPA_PA_020.M</v>
          </cell>
        </row>
        <row r="916">
          <cell r="D916" t="str">
            <v>728CPA_PA_020.M</v>
          </cell>
        </row>
        <row r="917">
          <cell r="D917" t="str">
            <v>836CPA_PA_020.M</v>
          </cell>
        </row>
        <row r="918">
          <cell r="D918" t="str">
            <v>558CPA_PA_020.M</v>
          </cell>
        </row>
        <row r="919">
          <cell r="D919" t="str">
            <v>138CPA_PA_020.M</v>
          </cell>
        </row>
        <row r="920">
          <cell r="D920" t="str">
            <v>353CPA_PA_020.M</v>
          </cell>
        </row>
        <row r="921">
          <cell r="D921" t="str">
            <v>196CPA_PA_020.M</v>
          </cell>
        </row>
        <row r="922">
          <cell r="D922" t="str">
            <v>278CPA_PA_020.M</v>
          </cell>
        </row>
        <row r="923">
          <cell r="D923" t="str">
            <v>692CPA_PA_020.M</v>
          </cell>
        </row>
        <row r="924">
          <cell r="D924" t="str">
            <v>694CPA_PA_020.M</v>
          </cell>
        </row>
        <row r="925">
          <cell r="D925" t="str">
            <v>142CPA_PA_020.M</v>
          </cell>
        </row>
        <row r="926">
          <cell r="D926" t="str">
            <v>449CPA_PA_020.M</v>
          </cell>
        </row>
        <row r="927">
          <cell r="D927" t="str">
            <v>564CPA_PA_020.M</v>
          </cell>
        </row>
        <row r="928">
          <cell r="D928" t="str">
            <v>565CPA_PA_020.M</v>
          </cell>
        </row>
        <row r="929">
          <cell r="D929" t="str">
            <v>283CPA_PA_020.M</v>
          </cell>
        </row>
        <row r="930">
          <cell r="D930" t="str">
            <v>853CPA_PA_020.M</v>
          </cell>
        </row>
        <row r="931">
          <cell r="D931" t="str">
            <v>288CPA_PA_020.M</v>
          </cell>
        </row>
        <row r="932">
          <cell r="D932" t="str">
            <v>293CPA_PA_020.M</v>
          </cell>
        </row>
        <row r="933">
          <cell r="D933" t="str">
            <v>566CPA_PA_020.M</v>
          </cell>
        </row>
        <row r="934">
          <cell r="D934" t="str">
            <v>964CPA_PA_020.M</v>
          </cell>
        </row>
        <row r="935">
          <cell r="D935" t="str">
            <v>182CPA_PA_020.M</v>
          </cell>
        </row>
        <row r="936">
          <cell r="D936" t="str">
            <v>359CPA_PA_020.M</v>
          </cell>
        </row>
        <row r="937">
          <cell r="D937" t="str">
            <v>453CPA_PA_020.M</v>
          </cell>
        </row>
        <row r="938">
          <cell r="D938" t="str">
            <v>968CPA_PA_020.M</v>
          </cell>
        </row>
        <row r="939">
          <cell r="D939" t="str">
            <v>922CPA_PA_020.M</v>
          </cell>
        </row>
        <row r="940">
          <cell r="D940" t="str">
            <v>714CPA_PA_020.M</v>
          </cell>
        </row>
        <row r="941">
          <cell r="D941" t="str">
            <v>862CPA_PA_020.M</v>
          </cell>
        </row>
        <row r="942">
          <cell r="D942" t="str">
            <v>135CPA_PA_020.M</v>
          </cell>
        </row>
        <row r="943">
          <cell r="D943" t="str">
            <v>716CPA_PA_020.M</v>
          </cell>
        </row>
        <row r="944">
          <cell r="D944" t="str">
            <v>456CPA_PA_020.M</v>
          </cell>
        </row>
        <row r="945">
          <cell r="D945" t="str">
            <v>722CPA_PA_020.M</v>
          </cell>
        </row>
        <row r="946">
          <cell r="D946" t="str">
            <v>942CPA_PA_020.M</v>
          </cell>
        </row>
        <row r="947">
          <cell r="D947" t="str">
            <v>718CPA_PA_020.M</v>
          </cell>
        </row>
        <row r="948">
          <cell r="D948" t="str">
            <v>724CPA_PA_020.M</v>
          </cell>
        </row>
        <row r="949">
          <cell r="D949" t="str">
            <v>576CPA_PA_020.M</v>
          </cell>
        </row>
        <row r="950">
          <cell r="D950" t="str">
            <v>936CPA_PA_020.M</v>
          </cell>
        </row>
        <row r="951">
          <cell r="D951" t="str">
            <v>961CPA_PA_020.M</v>
          </cell>
        </row>
        <row r="952">
          <cell r="D952" t="str">
            <v>813CPA_PA_020.M</v>
          </cell>
        </row>
        <row r="953">
          <cell r="D953" t="str">
            <v>726CPA_PA_020.M</v>
          </cell>
        </row>
        <row r="954">
          <cell r="D954" t="str">
            <v>199CPA_PA_020.M</v>
          </cell>
        </row>
        <row r="955">
          <cell r="D955" t="str">
            <v>733CPA_PA_020.M</v>
          </cell>
        </row>
        <row r="956">
          <cell r="D956" t="str">
            <v>184CPA_PA_020.M</v>
          </cell>
        </row>
        <row r="957">
          <cell r="D957" t="str">
            <v>524CPA_PA_020.M</v>
          </cell>
        </row>
        <row r="958">
          <cell r="D958" t="str">
            <v>361CPA_PA_020.M</v>
          </cell>
        </row>
        <row r="959">
          <cell r="D959" t="str">
            <v>362CPA_PA_020.M</v>
          </cell>
        </row>
        <row r="960">
          <cell r="D960" t="str">
            <v>364CPA_PA_020.M</v>
          </cell>
        </row>
        <row r="961">
          <cell r="D961" t="str">
            <v>732CPA_PA_020.M</v>
          </cell>
        </row>
        <row r="962">
          <cell r="D962" t="str">
            <v>366CPA_PA_020.M</v>
          </cell>
        </row>
        <row r="963">
          <cell r="D963" t="str">
            <v>734CPA_PA_020.M</v>
          </cell>
        </row>
        <row r="964">
          <cell r="D964" t="str">
            <v>144CPA_PA_020.M</v>
          </cell>
        </row>
        <row r="965">
          <cell r="D965" t="str">
            <v>146CPA_PA_020.M</v>
          </cell>
        </row>
        <row r="966">
          <cell r="D966" t="str">
            <v>463CPA_PA_020.M</v>
          </cell>
        </row>
        <row r="967">
          <cell r="D967" t="str">
            <v>528CPA_PA_020.M</v>
          </cell>
        </row>
        <row r="968">
          <cell r="D968" t="str">
            <v>923CPA_PA_020.M</v>
          </cell>
        </row>
        <row r="969">
          <cell r="D969" t="str">
            <v>738CPA_PA_020.M</v>
          </cell>
        </row>
        <row r="970">
          <cell r="D970" t="str">
            <v>578CPA_PA_020.M</v>
          </cell>
        </row>
        <row r="971">
          <cell r="D971" t="str">
            <v>537CPA_PA_020.M</v>
          </cell>
        </row>
        <row r="972">
          <cell r="D972" t="str">
            <v>742CPA_PA_020.M</v>
          </cell>
        </row>
        <row r="973">
          <cell r="D973" t="str">
            <v>866CPA_PA_020.M</v>
          </cell>
        </row>
        <row r="974">
          <cell r="D974" t="str">
            <v>369CPA_PA_020.M</v>
          </cell>
        </row>
        <row r="975">
          <cell r="D975" t="str">
            <v>744CPA_PA_020.M</v>
          </cell>
        </row>
        <row r="976">
          <cell r="D976" t="str">
            <v>186CPA_PA_020.M</v>
          </cell>
        </row>
        <row r="977">
          <cell r="D977" t="str">
            <v>925CPA_PA_020.M</v>
          </cell>
        </row>
        <row r="978">
          <cell r="D978" t="str">
            <v>869CPA_PA_020.M</v>
          </cell>
        </row>
        <row r="979">
          <cell r="D979" t="str">
            <v>746CPA_PA_020.M</v>
          </cell>
        </row>
        <row r="980">
          <cell r="D980" t="str">
            <v>926CPA_PA_020.M</v>
          </cell>
        </row>
        <row r="981">
          <cell r="D981" t="str">
            <v>466CPA_PA_020.M</v>
          </cell>
        </row>
        <row r="982">
          <cell r="D982" t="str">
            <v>112CPA_PA_020.M</v>
          </cell>
        </row>
        <row r="983">
          <cell r="D983" t="str">
            <v>111CPA_PA_020.M</v>
          </cell>
        </row>
        <row r="984">
          <cell r="D984" t="str">
            <v>298CPA_PA_020.M</v>
          </cell>
        </row>
        <row r="985">
          <cell r="D985" t="str">
            <v>927CPA_PA_020.M</v>
          </cell>
        </row>
        <row r="986">
          <cell r="D986" t="str">
            <v>846CPA_PA_020.M</v>
          </cell>
        </row>
        <row r="987">
          <cell r="D987" t="str">
            <v>299CPA_PA_020.M</v>
          </cell>
        </row>
        <row r="988">
          <cell r="D988" t="str">
            <v>582CPA_PA_020.M</v>
          </cell>
        </row>
        <row r="989">
          <cell r="D989" t="str">
            <v>474CPA_PA_020.M</v>
          </cell>
        </row>
        <row r="990">
          <cell r="D990" t="str">
            <v>754CPA_PA_020.M</v>
          </cell>
        </row>
        <row r="991">
          <cell r="D991" t="str">
            <v>698CPA_PA_020.M</v>
          </cell>
        </row>
        <row r="992">
          <cell r="D992" t="str">
            <v>512CPA_PA_021.M</v>
          </cell>
        </row>
        <row r="993">
          <cell r="D993" t="str">
            <v>914CPA_PA_021.M</v>
          </cell>
        </row>
        <row r="994">
          <cell r="D994" t="str">
            <v>612CPA_PA_021.M</v>
          </cell>
        </row>
        <row r="995">
          <cell r="D995" t="str">
            <v>614CPA_PA_021.M</v>
          </cell>
        </row>
        <row r="996">
          <cell r="D996" t="str">
            <v>312CPA_PA_021.M</v>
          </cell>
        </row>
        <row r="997">
          <cell r="D997" t="str">
            <v>311CPA_PA_021.M</v>
          </cell>
        </row>
        <row r="998">
          <cell r="D998" t="str">
            <v>213CPA_PA_021.M</v>
          </cell>
        </row>
        <row r="999">
          <cell r="D999" t="str">
            <v>911CPA_PA_021.M</v>
          </cell>
        </row>
        <row r="1000">
          <cell r="D1000" t="str">
            <v>193CPA_PA_021.M</v>
          </cell>
        </row>
        <row r="1001">
          <cell r="D1001" t="str">
            <v>122CPA_PA_021.M</v>
          </cell>
        </row>
        <row r="1002">
          <cell r="D1002" t="str">
            <v>912CPA_PA_021.M</v>
          </cell>
        </row>
        <row r="1003">
          <cell r="D1003" t="str">
            <v>313CPA_PA_021.M</v>
          </cell>
        </row>
        <row r="1004">
          <cell r="D1004" t="str">
            <v>419CPA_PA_021.M</v>
          </cell>
        </row>
        <row r="1005">
          <cell r="D1005" t="str">
            <v>513CPA_PA_021.M</v>
          </cell>
        </row>
        <row r="1006">
          <cell r="D1006" t="str">
            <v>316CPA_PA_021.M</v>
          </cell>
        </row>
        <row r="1007">
          <cell r="D1007" t="str">
            <v>913CPA_PA_021.M</v>
          </cell>
        </row>
        <row r="1008">
          <cell r="D1008" t="str">
            <v>124CPA_PA_021.M</v>
          </cell>
        </row>
        <row r="1009">
          <cell r="D1009" t="str">
            <v>339CPA_PA_021.M</v>
          </cell>
        </row>
        <row r="1010">
          <cell r="D1010" t="str">
            <v>638CPA_PA_021.M</v>
          </cell>
        </row>
        <row r="1011">
          <cell r="D1011" t="str">
            <v>514CPA_PA_021.M</v>
          </cell>
        </row>
        <row r="1012">
          <cell r="D1012" t="str">
            <v>218CPA_PA_021.M</v>
          </cell>
        </row>
        <row r="1013">
          <cell r="D1013" t="str">
            <v>963CPA_PA_021.M</v>
          </cell>
        </row>
        <row r="1014">
          <cell r="D1014" t="str">
            <v>616CPA_PA_021.M</v>
          </cell>
        </row>
        <row r="1015">
          <cell r="D1015" t="str">
            <v>223CPA_PA_021.M</v>
          </cell>
        </row>
        <row r="1016">
          <cell r="D1016" t="str">
            <v>516CPA_PA_021.M</v>
          </cell>
        </row>
        <row r="1017">
          <cell r="D1017" t="str">
            <v>918CPA_PA_021.M</v>
          </cell>
        </row>
        <row r="1018">
          <cell r="D1018" t="str">
            <v>748CPA_PA_021.M</v>
          </cell>
        </row>
        <row r="1019">
          <cell r="D1019" t="str">
            <v>618CPA_PA_021.M</v>
          </cell>
        </row>
        <row r="1020">
          <cell r="D1020" t="str">
            <v>522CPA_PA_021.M</v>
          </cell>
        </row>
        <row r="1021">
          <cell r="D1021" t="str">
            <v>622CPA_PA_021.M</v>
          </cell>
        </row>
        <row r="1022">
          <cell r="D1022" t="str">
            <v>156CPA_PA_021.M</v>
          </cell>
        </row>
        <row r="1023">
          <cell r="D1023" t="str">
            <v>624CPA_PA_021.M</v>
          </cell>
        </row>
        <row r="1024">
          <cell r="D1024" t="str">
            <v>626CPA_PA_021.M</v>
          </cell>
        </row>
        <row r="1025">
          <cell r="D1025" t="str">
            <v>628CPA_PA_021.M</v>
          </cell>
        </row>
        <row r="1026">
          <cell r="D1026" t="str">
            <v>228CPA_PA_021.M</v>
          </cell>
        </row>
        <row r="1027">
          <cell r="D1027" t="str">
            <v>924CPA_PA_021.M</v>
          </cell>
        </row>
        <row r="1028">
          <cell r="D1028" t="str">
            <v>233CPA_PA_021.M</v>
          </cell>
        </row>
        <row r="1029">
          <cell r="D1029" t="str">
            <v>632CPA_PA_021.M</v>
          </cell>
        </row>
        <row r="1030">
          <cell r="D1030" t="str">
            <v>636CPA_PA_021.M</v>
          </cell>
        </row>
        <row r="1031">
          <cell r="D1031" t="str">
            <v>634CPA_PA_021.M</v>
          </cell>
        </row>
        <row r="1032">
          <cell r="D1032" t="str">
            <v>238CPA_PA_021.M</v>
          </cell>
        </row>
        <row r="1033">
          <cell r="D1033" t="str">
            <v>662CPA_PA_021.M</v>
          </cell>
        </row>
        <row r="1034">
          <cell r="D1034" t="str">
            <v>960CPA_PA_021.M</v>
          </cell>
        </row>
        <row r="1035">
          <cell r="D1035" t="str">
            <v>423CPA_PA_021.M</v>
          </cell>
        </row>
        <row r="1036">
          <cell r="D1036" t="str">
            <v>935CPA_PA_021.M</v>
          </cell>
        </row>
        <row r="1037">
          <cell r="D1037" t="str">
            <v>128CPA_PA_021.M</v>
          </cell>
        </row>
        <row r="1038">
          <cell r="D1038" t="str">
            <v>611CPA_PA_021.M</v>
          </cell>
        </row>
        <row r="1039">
          <cell r="D1039" t="str">
            <v>321CPA_PA_021.M</v>
          </cell>
        </row>
        <row r="1040">
          <cell r="D1040" t="str">
            <v>243CPA_PA_021.M</v>
          </cell>
        </row>
        <row r="1041">
          <cell r="D1041" t="str">
            <v>309CPA_PA_021.M</v>
          </cell>
        </row>
        <row r="1042">
          <cell r="D1042" t="str">
            <v>248CPA_PA_021.M</v>
          </cell>
        </row>
        <row r="1043">
          <cell r="D1043" t="str">
            <v>469CPA_PA_021.M</v>
          </cell>
        </row>
        <row r="1044">
          <cell r="D1044" t="str">
            <v>253CPA_PA_021.M</v>
          </cell>
        </row>
        <row r="1045">
          <cell r="D1045" t="str">
            <v>642CPA_PA_021.M</v>
          </cell>
        </row>
        <row r="1046">
          <cell r="D1046" t="str">
            <v>643CPA_PA_021.M</v>
          </cell>
        </row>
        <row r="1047">
          <cell r="D1047" t="str">
            <v>939CPA_PA_021.M</v>
          </cell>
        </row>
        <row r="1048">
          <cell r="D1048" t="str">
            <v>644CPA_PA_021.M</v>
          </cell>
        </row>
        <row r="1049">
          <cell r="D1049" t="str">
            <v>163CPA_PA_021.M</v>
          </cell>
        </row>
        <row r="1050">
          <cell r="D1050" t="str">
            <v>819CPA_PA_021.M</v>
          </cell>
        </row>
        <row r="1051">
          <cell r="D1051" t="str">
            <v>172CPA_PA_021.M</v>
          </cell>
        </row>
        <row r="1052">
          <cell r="D1052" t="str">
            <v>132CPA_PA_021.M</v>
          </cell>
        </row>
        <row r="1053">
          <cell r="D1053" t="str">
            <v>646CPA_PA_021.M</v>
          </cell>
        </row>
        <row r="1054">
          <cell r="D1054" t="str">
            <v>648CPA_PA_021.M</v>
          </cell>
        </row>
        <row r="1055">
          <cell r="D1055" t="str">
            <v>915CPA_PA_021.M</v>
          </cell>
        </row>
        <row r="1056">
          <cell r="D1056" t="str">
            <v>134CPA_PA_021.M</v>
          </cell>
        </row>
        <row r="1057">
          <cell r="D1057" t="str">
            <v>652CPA_PA_021.M</v>
          </cell>
        </row>
        <row r="1058">
          <cell r="D1058" t="str">
            <v>174CPA_PA_021.M</v>
          </cell>
        </row>
        <row r="1059">
          <cell r="D1059" t="str">
            <v>328CPA_PA_021.M</v>
          </cell>
        </row>
        <row r="1060">
          <cell r="D1060" t="str">
            <v>258CPA_PA_021.M</v>
          </cell>
        </row>
        <row r="1061">
          <cell r="D1061" t="str">
            <v>656CPA_PA_021.M</v>
          </cell>
        </row>
        <row r="1062">
          <cell r="D1062" t="str">
            <v>654CPA_PA_021.M</v>
          </cell>
        </row>
        <row r="1063">
          <cell r="D1063" t="str">
            <v>336CPA_PA_021.M</v>
          </cell>
        </row>
        <row r="1064">
          <cell r="D1064" t="str">
            <v>263CPA_PA_021.M</v>
          </cell>
        </row>
        <row r="1065">
          <cell r="D1065" t="str">
            <v>268CPA_PA_021.M</v>
          </cell>
        </row>
        <row r="1066">
          <cell r="D1066" t="str">
            <v>532CPA_PA_021.M</v>
          </cell>
        </row>
        <row r="1067">
          <cell r="D1067" t="str">
            <v>944CPA_PA_021.M</v>
          </cell>
        </row>
        <row r="1068">
          <cell r="D1068" t="str">
            <v>176CPA_PA_021.M</v>
          </cell>
        </row>
        <row r="1069">
          <cell r="D1069" t="str">
            <v>534CPA_PA_021.M</v>
          </cell>
        </row>
        <row r="1070">
          <cell r="D1070" t="str">
            <v>536CPA_PA_021.M</v>
          </cell>
        </row>
        <row r="1071">
          <cell r="D1071" t="str">
            <v>429CPA_PA_021.M</v>
          </cell>
        </row>
        <row r="1072">
          <cell r="D1072" t="str">
            <v>433CPA_PA_021.M</v>
          </cell>
        </row>
        <row r="1073">
          <cell r="D1073" t="str">
            <v>178CPA_PA_021.M</v>
          </cell>
        </row>
        <row r="1074">
          <cell r="D1074" t="str">
            <v>436CPA_PA_021.M</v>
          </cell>
        </row>
        <row r="1075">
          <cell r="D1075" t="str">
            <v>136CPA_PA_021.M</v>
          </cell>
        </row>
        <row r="1076">
          <cell r="D1076" t="str">
            <v>343CPA_PA_021.M</v>
          </cell>
        </row>
        <row r="1077">
          <cell r="D1077" t="str">
            <v>158CPA_PA_021.M</v>
          </cell>
        </row>
        <row r="1078">
          <cell r="D1078" t="str">
            <v>439CPA_PA_021.M</v>
          </cell>
        </row>
        <row r="1079">
          <cell r="D1079" t="str">
            <v>916CPA_PA_021.M</v>
          </cell>
        </row>
        <row r="1080">
          <cell r="D1080" t="str">
            <v>664CPA_PA_021.M</v>
          </cell>
        </row>
        <row r="1081">
          <cell r="D1081" t="str">
            <v>826CPA_PA_021.M</v>
          </cell>
        </row>
        <row r="1082">
          <cell r="D1082" t="str">
            <v>542CPA_PA_021.M</v>
          </cell>
        </row>
        <row r="1083">
          <cell r="D1083" t="str">
            <v>967CPA_PA_021.M</v>
          </cell>
        </row>
        <row r="1084">
          <cell r="D1084" t="str">
            <v>443CPA_PA_021.M</v>
          </cell>
        </row>
        <row r="1085">
          <cell r="D1085" t="str">
            <v>917CPA_PA_021.M</v>
          </cell>
        </row>
        <row r="1086">
          <cell r="D1086" t="str">
            <v>544CPA_PA_021.M</v>
          </cell>
        </row>
        <row r="1087">
          <cell r="D1087" t="str">
            <v>941CPA_PA_021.M</v>
          </cell>
        </row>
        <row r="1088">
          <cell r="D1088" t="str">
            <v>446CPA_PA_021.M</v>
          </cell>
        </row>
        <row r="1089">
          <cell r="D1089" t="str">
            <v>666CPA_PA_021.M</v>
          </cell>
        </row>
        <row r="1090">
          <cell r="D1090" t="str">
            <v>668CPA_PA_021.M</v>
          </cell>
        </row>
        <row r="1091">
          <cell r="D1091" t="str">
            <v>672CPA_PA_021.M</v>
          </cell>
        </row>
        <row r="1092">
          <cell r="D1092" t="str">
            <v>946CPA_PA_021.M</v>
          </cell>
        </row>
        <row r="1093">
          <cell r="D1093" t="str">
            <v>137CPA_PA_021.M</v>
          </cell>
        </row>
        <row r="1094">
          <cell r="D1094" t="str">
            <v>546CPA_PA_021.M</v>
          </cell>
        </row>
        <row r="1095">
          <cell r="D1095" t="str">
            <v>962CPA_PA_021.M</v>
          </cell>
        </row>
        <row r="1096">
          <cell r="D1096" t="str">
            <v>674CPA_PA_021.M</v>
          </cell>
        </row>
        <row r="1097">
          <cell r="D1097" t="str">
            <v>676CPA_PA_021.M</v>
          </cell>
        </row>
        <row r="1098">
          <cell r="D1098" t="str">
            <v>548CPA_PA_021.M</v>
          </cell>
        </row>
        <row r="1099">
          <cell r="D1099" t="str">
            <v>556CPA_PA_021.M</v>
          </cell>
        </row>
        <row r="1100">
          <cell r="D1100" t="str">
            <v>678CPA_PA_021.M</v>
          </cell>
        </row>
        <row r="1101">
          <cell r="D1101" t="str">
            <v>181CPA_PA_021.M</v>
          </cell>
        </row>
        <row r="1102">
          <cell r="D1102" t="str">
            <v>867CPA_PA_021.M</v>
          </cell>
        </row>
        <row r="1103">
          <cell r="D1103" t="str">
            <v>682CPA_PA_021.M</v>
          </cell>
        </row>
        <row r="1104">
          <cell r="D1104" t="str">
            <v>684CPA_PA_021.M</v>
          </cell>
        </row>
        <row r="1105">
          <cell r="D1105" t="str">
            <v>273CPA_PA_021.M</v>
          </cell>
        </row>
        <row r="1106">
          <cell r="D1106" t="str">
            <v>868CPA_PA_021.M</v>
          </cell>
        </row>
        <row r="1107">
          <cell r="D1107" t="str">
            <v>921CPA_PA_021.M</v>
          </cell>
        </row>
        <row r="1108">
          <cell r="D1108" t="str">
            <v>948CPA_PA_021.M</v>
          </cell>
        </row>
        <row r="1109">
          <cell r="D1109" t="str">
            <v>943CPA_PA_021.M</v>
          </cell>
        </row>
        <row r="1110">
          <cell r="D1110" t="str">
            <v>351CPA_PA_021.M</v>
          </cell>
        </row>
        <row r="1111">
          <cell r="D1111" t="str">
            <v>686CPA_PA_021.M</v>
          </cell>
        </row>
        <row r="1112">
          <cell r="D1112" t="str">
            <v>688CPA_PA_021.M</v>
          </cell>
        </row>
        <row r="1113">
          <cell r="D1113" t="str">
            <v>518CPA_PA_021.M</v>
          </cell>
        </row>
        <row r="1114">
          <cell r="D1114" t="str">
            <v>728CPA_PA_021.M</v>
          </cell>
        </row>
        <row r="1115">
          <cell r="D1115" t="str">
            <v>836CPA_PA_021.M</v>
          </cell>
        </row>
        <row r="1116">
          <cell r="D1116" t="str">
            <v>558CPA_PA_021.M</v>
          </cell>
        </row>
        <row r="1117">
          <cell r="D1117" t="str">
            <v>138CPA_PA_021.M</v>
          </cell>
        </row>
        <row r="1118">
          <cell r="D1118" t="str">
            <v>353CPA_PA_021.M</v>
          </cell>
        </row>
        <row r="1119">
          <cell r="D1119" t="str">
            <v>196CPA_PA_021.M</v>
          </cell>
        </row>
        <row r="1120">
          <cell r="D1120" t="str">
            <v>278CPA_PA_021.M</v>
          </cell>
        </row>
        <row r="1121">
          <cell r="D1121" t="str">
            <v>692CPA_PA_021.M</v>
          </cell>
        </row>
        <row r="1122">
          <cell r="D1122" t="str">
            <v>694CPA_PA_021.M</v>
          </cell>
        </row>
        <row r="1123">
          <cell r="D1123" t="str">
            <v>142CPA_PA_021.M</v>
          </cell>
        </row>
        <row r="1124">
          <cell r="D1124" t="str">
            <v>449CPA_PA_021.M</v>
          </cell>
        </row>
        <row r="1125">
          <cell r="D1125" t="str">
            <v>564CPA_PA_021.M</v>
          </cell>
        </row>
        <row r="1126">
          <cell r="D1126" t="str">
            <v>565CPA_PA_021.M</v>
          </cell>
        </row>
        <row r="1127">
          <cell r="D1127" t="str">
            <v>283CPA_PA_021.M</v>
          </cell>
        </row>
        <row r="1128">
          <cell r="D1128" t="str">
            <v>853CPA_PA_021.M</v>
          </cell>
        </row>
        <row r="1129">
          <cell r="D1129" t="str">
            <v>288CPA_PA_021.M</v>
          </cell>
        </row>
        <row r="1130">
          <cell r="D1130" t="str">
            <v>293CPA_PA_021.M</v>
          </cell>
        </row>
        <row r="1131">
          <cell r="D1131" t="str">
            <v>566CPA_PA_021.M</v>
          </cell>
        </row>
        <row r="1132">
          <cell r="D1132" t="str">
            <v>964CPA_PA_021.M</v>
          </cell>
        </row>
        <row r="1133">
          <cell r="D1133" t="str">
            <v>182CPA_PA_021.M</v>
          </cell>
        </row>
        <row r="1134">
          <cell r="D1134" t="str">
            <v>359CPA_PA_021.M</v>
          </cell>
        </row>
        <row r="1135">
          <cell r="D1135" t="str">
            <v>453CPA_PA_021.M</v>
          </cell>
        </row>
        <row r="1136">
          <cell r="D1136" t="str">
            <v>968CPA_PA_021.M</v>
          </cell>
        </row>
        <row r="1137">
          <cell r="D1137" t="str">
            <v>922CPA_PA_021.M</v>
          </cell>
        </row>
        <row r="1138">
          <cell r="D1138" t="str">
            <v>714CPA_PA_021.M</v>
          </cell>
        </row>
        <row r="1139">
          <cell r="D1139" t="str">
            <v>862CPA_PA_021.M</v>
          </cell>
        </row>
        <row r="1140">
          <cell r="D1140" t="str">
            <v>135CPA_PA_021.M</v>
          </cell>
        </row>
        <row r="1141">
          <cell r="D1141" t="str">
            <v>716CPA_PA_021.M</v>
          </cell>
        </row>
        <row r="1142">
          <cell r="D1142" t="str">
            <v>456CPA_PA_021.M</v>
          </cell>
        </row>
        <row r="1143">
          <cell r="D1143" t="str">
            <v>722CPA_PA_021.M</v>
          </cell>
        </row>
        <row r="1144">
          <cell r="D1144" t="str">
            <v>942CPA_PA_021.M</v>
          </cell>
        </row>
        <row r="1145">
          <cell r="D1145" t="str">
            <v>718CPA_PA_021.M</v>
          </cell>
        </row>
        <row r="1146">
          <cell r="D1146" t="str">
            <v>724CPA_PA_021.M</v>
          </cell>
        </row>
        <row r="1147">
          <cell r="D1147" t="str">
            <v>576CPA_PA_021.M</v>
          </cell>
        </row>
        <row r="1148">
          <cell r="D1148" t="str">
            <v>936CPA_PA_021.M</v>
          </cell>
        </row>
        <row r="1149">
          <cell r="D1149" t="str">
            <v>961CPA_PA_021.M</v>
          </cell>
        </row>
        <row r="1150">
          <cell r="D1150" t="str">
            <v>813CPA_PA_021.M</v>
          </cell>
        </row>
        <row r="1151">
          <cell r="D1151" t="str">
            <v>726CPA_PA_021.M</v>
          </cell>
        </row>
        <row r="1152">
          <cell r="D1152" t="str">
            <v>199CPA_PA_021.M</v>
          </cell>
        </row>
        <row r="1153">
          <cell r="D1153" t="str">
            <v>733CPA_PA_021.M</v>
          </cell>
        </row>
        <row r="1154">
          <cell r="D1154" t="str">
            <v>184CPA_PA_021.M</v>
          </cell>
        </row>
        <row r="1155">
          <cell r="D1155" t="str">
            <v>524CPA_PA_021.M</v>
          </cell>
        </row>
        <row r="1156">
          <cell r="D1156" t="str">
            <v>361CPA_PA_021.M</v>
          </cell>
        </row>
        <row r="1157">
          <cell r="D1157" t="str">
            <v>362CPA_PA_021.M</v>
          </cell>
        </row>
        <row r="1158">
          <cell r="D1158" t="str">
            <v>364CPA_PA_021.M</v>
          </cell>
        </row>
        <row r="1159">
          <cell r="D1159" t="str">
            <v>732CPA_PA_021.M</v>
          </cell>
        </row>
        <row r="1160">
          <cell r="D1160" t="str">
            <v>366CPA_PA_021.M</v>
          </cell>
        </row>
        <row r="1161">
          <cell r="D1161" t="str">
            <v>734CPA_PA_021.M</v>
          </cell>
        </row>
        <row r="1162">
          <cell r="D1162" t="str">
            <v>144CPA_PA_021.M</v>
          </cell>
        </row>
        <row r="1163">
          <cell r="D1163" t="str">
            <v>146CPA_PA_021.M</v>
          </cell>
        </row>
        <row r="1164">
          <cell r="D1164" t="str">
            <v>463CPA_PA_021.M</v>
          </cell>
        </row>
        <row r="1165">
          <cell r="D1165" t="str">
            <v>528CPA_PA_021.M</v>
          </cell>
        </row>
        <row r="1166">
          <cell r="D1166" t="str">
            <v>923CPA_PA_021.M</v>
          </cell>
        </row>
        <row r="1167">
          <cell r="D1167" t="str">
            <v>738CPA_PA_021.M</v>
          </cell>
        </row>
        <row r="1168">
          <cell r="D1168" t="str">
            <v>578CPA_PA_021.M</v>
          </cell>
        </row>
        <row r="1169">
          <cell r="D1169" t="str">
            <v>537CPA_PA_021.M</v>
          </cell>
        </row>
        <row r="1170">
          <cell r="D1170" t="str">
            <v>742CPA_PA_021.M</v>
          </cell>
        </row>
        <row r="1171">
          <cell r="D1171" t="str">
            <v>866CPA_PA_021.M</v>
          </cell>
        </row>
        <row r="1172">
          <cell r="D1172" t="str">
            <v>369CPA_PA_021.M</v>
          </cell>
        </row>
        <row r="1173">
          <cell r="D1173" t="str">
            <v>744CPA_PA_021.M</v>
          </cell>
        </row>
        <row r="1174">
          <cell r="D1174" t="str">
            <v>186CPA_PA_021.M</v>
          </cell>
        </row>
        <row r="1175">
          <cell r="D1175" t="str">
            <v>925CPA_PA_021.M</v>
          </cell>
        </row>
        <row r="1176">
          <cell r="D1176" t="str">
            <v>869CPA_PA_021.M</v>
          </cell>
        </row>
        <row r="1177">
          <cell r="D1177" t="str">
            <v>746CPA_PA_021.M</v>
          </cell>
        </row>
        <row r="1178">
          <cell r="D1178" t="str">
            <v>926CPA_PA_021.M</v>
          </cell>
        </row>
        <row r="1179">
          <cell r="D1179" t="str">
            <v>466CPA_PA_021.M</v>
          </cell>
        </row>
        <row r="1180">
          <cell r="D1180" t="str">
            <v>112CPA_PA_021.M</v>
          </cell>
        </row>
        <row r="1181">
          <cell r="D1181" t="str">
            <v>111CPA_PA_021.M</v>
          </cell>
        </row>
        <row r="1182">
          <cell r="D1182" t="str">
            <v>298CPA_PA_021.M</v>
          </cell>
        </row>
        <row r="1183">
          <cell r="D1183" t="str">
            <v>927CPA_PA_021.M</v>
          </cell>
        </row>
        <row r="1184">
          <cell r="D1184" t="str">
            <v>846CPA_PA_021.M</v>
          </cell>
        </row>
        <row r="1185">
          <cell r="D1185" t="str">
            <v>299CPA_PA_021.M</v>
          </cell>
        </row>
        <row r="1186">
          <cell r="D1186" t="str">
            <v>582CPA_PA_021.M</v>
          </cell>
        </row>
        <row r="1187">
          <cell r="D1187" t="str">
            <v>474CPA_PA_021.M</v>
          </cell>
        </row>
        <row r="1188">
          <cell r="D1188" t="str">
            <v>754CPA_PA_021.M</v>
          </cell>
        </row>
        <row r="1189">
          <cell r="D1189" t="str">
            <v>698CPA_PA_021.M</v>
          </cell>
        </row>
        <row r="1190">
          <cell r="D1190" t="str">
            <v>512CPA_PA_040_T.M</v>
          </cell>
        </row>
        <row r="1191">
          <cell r="D1191" t="str">
            <v>914CPA_PA_040_T.M</v>
          </cell>
        </row>
        <row r="1192">
          <cell r="D1192" t="str">
            <v>612CPA_PA_040_T.M</v>
          </cell>
        </row>
        <row r="1193">
          <cell r="D1193" t="str">
            <v>614CPA_PA_040_T.M</v>
          </cell>
        </row>
        <row r="1194">
          <cell r="D1194" t="str">
            <v>312CPA_PA_040_T.M</v>
          </cell>
        </row>
        <row r="1195">
          <cell r="D1195" t="str">
            <v>311CPA_PA_040_T.M</v>
          </cell>
        </row>
        <row r="1196">
          <cell r="D1196" t="str">
            <v>213CPA_PA_040_T.M</v>
          </cell>
        </row>
        <row r="1197">
          <cell r="D1197" t="str">
            <v>911CPA_PA_040_T.M</v>
          </cell>
        </row>
        <row r="1198">
          <cell r="D1198" t="str">
            <v>193CPA_PA_040_T.M</v>
          </cell>
        </row>
        <row r="1199">
          <cell r="D1199" t="str">
            <v>122CPA_PA_040_T.M</v>
          </cell>
        </row>
        <row r="1200">
          <cell r="D1200" t="str">
            <v>912CPA_PA_040_T.M</v>
          </cell>
        </row>
        <row r="1201">
          <cell r="D1201" t="str">
            <v>313CPA_PA_040_T.M</v>
          </cell>
        </row>
        <row r="1202">
          <cell r="D1202" t="str">
            <v>419CPA_PA_040_T.M</v>
          </cell>
        </row>
        <row r="1203">
          <cell r="D1203" t="str">
            <v>513CPA_PA_040_T.M</v>
          </cell>
        </row>
        <row r="1204">
          <cell r="D1204" t="str">
            <v>316CPA_PA_040_T.M</v>
          </cell>
        </row>
        <row r="1205">
          <cell r="D1205" t="str">
            <v>913CPA_PA_040_T.M</v>
          </cell>
        </row>
        <row r="1206">
          <cell r="D1206" t="str">
            <v>124CPA_PA_040_T.M</v>
          </cell>
        </row>
        <row r="1207">
          <cell r="D1207" t="str">
            <v>339CPA_PA_040_T.M</v>
          </cell>
        </row>
        <row r="1208">
          <cell r="D1208" t="str">
            <v>638CPA_PA_040_T.M</v>
          </cell>
        </row>
        <row r="1209">
          <cell r="D1209" t="str">
            <v>514CPA_PA_040_T.M</v>
          </cell>
        </row>
        <row r="1210">
          <cell r="D1210" t="str">
            <v>218CPA_PA_040_T.M</v>
          </cell>
        </row>
        <row r="1211">
          <cell r="D1211" t="str">
            <v>963CPA_PA_040_T.M</v>
          </cell>
        </row>
        <row r="1212">
          <cell r="D1212" t="str">
            <v>616CPA_PA_040_T.M</v>
          </cell>
        </row>
        <row r="1213">
          <cell r="D1213" t="str">
            <v>223CPA_PA_040_T.M</v>
          </cell>
        </row>
        <row r="1214">
          <cell r="D1214" t="str">
            <v>516CPA_PA_040_T.M</v>
          </cell>
        </row>
        <row r="1215">
          <cell r="D1215" t="str">
            <v>918CPA_PA_040_T.M</v>
          </cell>
        </row>
        <row r="1216">
          <cell r="D1216" t="str">
            <v>748CPA_PA_040_T.M</v>
          </cell>
        </row>
        <row r="1217">
          <cell r="D1217" t="str">
            <v>618CPA_PA_040_T.M</v>
          </cell>
        </row>
        <row r="1218">
          <cell r="D1218" t="str">
            <v>522CPA_PA_040_T.M</v>
          </cell>
        </row>
        <row r="1219">
          <cell r="D1219" t="str">
            <v>622CPA_PA_040_T.M</v>
          </cell>
        </row>
        <row r="1220">
          <cell r="D1220" t="str">
            <v>156CPA_PA_040_T.M</v>
          </cell>
        </row>
        <row r="1221">
          <cell r="D1221" t="str">
            <v>624CPA_PA_040_T.M</v>
          </cell>
        </row>
        <row r="1222">
          <cell r="D1222" t="str">
            <v>626CPA_PA_040_T.M</v>
          </cell>
        </row>
        <row r="1223">
          <cell r="D1223" t="str">
            <v>628CPA_PA_040_T.M</v>
          </cell>
        </row>
        <row r="1224">
          <cell r="D1224" t="str">
            <v>228CPA_PA_040_T.M</v>
          </cell>
        </row>
        <row r="1225">
          <cell r="D1225" t="str">
            <v>924CPA_PA_040_T.M</v>
          </cell>
        </row>
        <row r="1226">
          <cell r="D1226" t="str">
            <v>233CPA_PA_040_T.M</v>
          </cell>
        </row>
        <row r="1227">
          <cell r="D1227" t="str">
            <v>632CPA_PA_040_T.M</v>
          </cell>
        </row>
        <row r="1228">
          <cell r="D1228" t="str">
            <v>636CPA_PA_040_T.M</v>
          </cell>
        </row>
        <row r="1229">
          <cell r="D1229" t="str">
            <v>634CPA_PA_040_T.M</v>
          </cell>
        </row>
        <row r="1230">
          <cell r="D1230" t="str">
            <v>238CPA_PA_040_T.M</v>
          </cell>
        </row>
        <row r="1231">
          <cell r="D1231" t="str">
            <v>662CPA_PA_040_T.M</v>
          </cell>
        </row>
        <row r="1232">
          <cell r="D1232" t="str">
            <v>960CPA_PA_040_T.M</v>
          </cell>
        </row>
        <row r="1233">
          <cell r="D1233" t="str">
            <v>423CPA_PA_040_T.M</v>
          </cell>
        </row>
        <row r="1234">
          <cell r="D1234" t="str">
            <v>935CPA_PA_040_T.M</v>
          </cell>
        </row>
        <row r="1235">
          <cell r="D1235" t="str">
            <v>128CPA_PA_040_T.M</v>
          </cell>
        </row>
        <row r="1236">
          <cell r="D1236" t="str">
            <v>611CPA_PA_040_T.M</v>
          </cell>
        </row>
        <row r="1237">
          <cell r="D1237" t="str">
            <v>321CPA_PA_040_T.M</v>
          </cell>
        </row>
        <row r="1238">
          <cell r="D1238" t="str">
            <v>243CPA_PA_040_T.M</v>
          </cell>
        </row>
        <row r="1239">
          <cell r="D1239" t="str">
            <v>309CPA_PA_040_T.M</v>
          </cell>
        </row>
        <row r="1240">
          <cell r="D1240" t="str">
            <v>248CPA_PA_040_T.M</v>
          </cell>
        </row>
        <row r="1241">
          <cell r="D1241" t="str">
            <v>469CPA_PA_040_T.M</v>
          </cell>
        </row>
        <row r="1242">
          <cell r="D1242" t="str">
            <v>253CPA_PA_040_T.M</v>
          </cell>
        </row>
        <row r="1243">
          <cell r="D1243" t="str">
            <v>642CPA_PA_040_T.M</v>
          </cell>
        </row>
        <row r="1244">
          <cell r="D1244" t="str">
            <v>643CPA_PA_040_T.M</v>
          </cell>
        </row>
        <row r="1245">
          <cell r="D1245" t="str">
            <v>939CPA_PA_040_T.M</v>
          </cell>
        </row>
        <row r="1246">
          <cell r="D1246" t="str">
            <v>644CPA_PA_040_T.M</v>
          </cell>
        </row>
        <row r="1247">
          <cell r="D1247" t="str">
            <v>163CPA_PA_040_T.M</v>
          </cell>
        </row>
        <row r="1248">
          <cell r="D1248" t="str">
            <v>819CPA_PA_040_T.M</v>
          </cell>
        </row>
        <row r="1249">
          <cell r="D1249" t="str">
            <v>172CPA_PA_040_T.M</v>
          </cell>
        </row>
        <row r="1250">
          <cell r="D1250" t="str">
            <v>132CPA_PA_040_T.M</v>
          </cell>
        </row>
        <row r="1251">
          <cell r="D1251" t="str">
            <v>646CPA_PA_040_T.M</v>
          </cell>
        </row>
        <row r="1252">
          <cell r="D1252" t="str">
            <v>648CPA_PA_040_T.M</v>
          </cell>
        </row>
        <row r="1253">
          <cell r="D1253" t="str">
            <v>915CPA_PA_040_T.M</v>
          </cell>
        </row>
        <row r="1254">
          <cell r="D1254" t="str">
            <v>134CPA_PA_040_T.M</v>
          </cell>
        </row>
        <row r="1255">
          <cell r="D1255" t="str">
            <v>652CPA_PA_040_T.M</v>
          </cell>
        </row>
        <row r="1256">
          <cell r="D1256" t="str">
            <v>174CPA_PA_040_T.M</v>
          </cell>
        </row>
        <row r="1257">
          <cell r="D1257" t="str">
            <v>328CPA_PA_040_T.M</v>
          </cell>
        </row>
        <row r="1258">
          <cell r="D1258" t="str">
            <v>258CPA_PA_040_T.M</v>
          </cell>
        </row>
        <row r="1259">
          <cell r="D1259" t="str">
            <v>656CPA_PA_040_T.M</v>
          </cell>
        </row>
        <row r="1260">
          <cell r="D1260" t="str">
            <v>654CPA_PA_040_T.M</v>
          </cell>
        </row>
        <row r="1261">
          <cell r="D1261" t="str">
            <v>336CPA_PA_040_T.M</v>
          </cell>
        </row>
        <row r="1262">
          <cell r="D1262" t="str">
            <v>263CPA_PA_040_T.M</v>
          </cell>
        </row>
        <row r="1263">
          <cell r="D1263" t="str">
            <v>268CPA_PA_040_T.M</v>
          </cell>
        </row>
        <row r="1264">
          <cell r="D1264" t="str">
            <v>532CPA_PA_040_T.M</v>
          </cell>
        </row>
        <row r="1265">
          <cell r="D1265" t="str">
            <v>944CPA_PA_040_T.M</v>
          </cell>
        </row>
        <row r="1266">
          <cell r="D1266" t="str">
            <v>176CPA_PA_040_T.M</v>
          </cell>
        </row>
        <row r="1267">
          <cell r="D1267" t="str">
            <v>534CPA_PA_040_T.M</v>
          </cell>
        </row>
        <row r="1268">
          <cell r="D1268" t="str">
            <v>536CPA_PA_040_T.M</v>
          </cell>
        </row>
        <row r="1269">
          <cell r="D1269" t="str">
            <v>429CPA_PA_040_T.M</v>
          </cell>
        </row>
        <row r="1270">
          <cell r="D1270" t="str">
            <v>433CPA_PA_040_T.M</v>
          </cell>
        </row>
        <row r="1271">
          <cell r="D1271" t="str">
            <v>178CPA_PA_040_T.M</v>
          </cell>
        </row>
        <row r="1272">
          <cell r="D1272" t="str">
            <v>436CPA_PA_040_T.M</v>
          </cell>
        </row>
        <row r="1273">
          <cell r="D1273" t="str">
            <v>136CPA_PA_040_T.M</v>
          </cell>
        </row>
        <row r="1274">
          <cell r="D1274" t="str">
            <v>343CPA_PA_040_T.M</v>
          </cell>
        </row>
        <row r="1275">
          <cell r="D1275" t="str">
            <v>158CPA_PA_040_T.M</v>
          </cell>
        </row>
        <row r="1276">
          <cell r="D1276" t="str">
            <v>439CPA_PA_040_T.M</v>
          </cell>
        </row>
        <row r="1277">
          <cell r="D1277" t="str">
            <v>916CPA_PA_040_T.M</v>
          </cell>
        </row>
        <row r="1278">
          <cell r="D1278" t="str">
            <v>664CPA_PA_040_T.M</v>
          </cell>
        </row>
        <row r="1279">
          <cell r="D1279" t="str">
            <v>826CPA_PA_040_T.M</v>
          </cell>
        </row>
        <row r="1280">
          <cell r="D1280" t="str">
            <v>542CPA_PA_040_T.M</v>
          </cell>
        </row>
        <row r="1281">
          <cell r="D1281" t="str">
            <v>967CPA_PA_040_T.M</v>
          </cell>
        </row>
        <row r="1282">
          <cell r="D1282" t="str">
            <v>443CPA_PA_040_T.M</v>
          </cell>
        </row>
        <row r="1283">
          <cell r="D1283" t="str">
            <v>917CPA_PA_040_T.M</v>
          </cell>
        </row>
        <row r="1284">
          <cell r="D1284" t="str">
            <v>544CPA_PA_040_T.M</v>
          </cell>
        </row>
        <row r="1285">
          <cell r="D1285" t="str">
            <v>941CPA_PA_040_T.M</v>
          </cell>
        </row>
        <row r="1286">
          <cell r="D1286" t="str">
            <v>446CPA_PA_040_T.M</v>
          </cell>
        </row>
        <row r="1287">
          <cell r="D1287" t="str">
            <v>666CPA_PA_040_T.M</v>
          </cell>
        </row>
        <row r="1288">
          <cell r="D1288" t="str">
            <v>668CPA_PA_040_T.M</v>
          </cell>
        </row>
        <row r="1289">
          <cell r="D1289" t="str">
            <v>672CPA_PA_040_T.M</v>
          </cell>
        </row>
        <row r="1290">
          <cell r="D1290" t="str">
            <v>946CPA_PA_040_T.M</v>
          </cell>
        </row>
        <row r="1291">
          <cell r="D1291" t="str">
            <v>137CPA_PA_040_T.M</v>
          </cell>
        </row>
        <row r="1292">
          <cell r="D1292" t="str">
            <v>546CPA_PA_040_T.M</v>
          </cell>
        </row>
        <row r="1293">
          <cell r="D1293" t="str">
            <v>962CPA_PA_040_T.M</v>
          </cell>
        </row>
        <row r="1294">
          <cell r="D1294" t="str">
            <v>674CPA_PA_040_T.M</v>
          </cell>
        </row>
        <row r="1295">
          <cell r="D1295" t="str">
            <v>676CPA_PA_040_T.M</v>
          </cell>
        </row>
        <row r="1296">
          <cell r="D1296" t="str">
            <v>548CPA_PA_040_T.M</v>
          </cell>
        </row>
        <row r="1297">
          <cell r="D1297" t="str">
            <v>556CPA_PA_040_T.M</v>
          </cell>
        </row>
        <row r="1298">
          <cell r="D1298" t="str">
            <v>678CPA_PA_040_T.M</v>
          </cell>
        </row>
        <row r="1299">
          <cell r="D1299" t="str">
            <v>181CPA_PA_040_T.M</v>
          </cell>
        </row>
        <row r="1300">
          <cell r="D1300" t="str">
            <v>867CPA_PA_040_T.M</v>
          </cell>
        </row>
        <row r="1301">
          <cell r="D1301" t="str">
            <v>682CPA_PA_040_T.M</v>
          </cell>
        </row>
        <row r="1302">
          <cell r="D1302" t="str">
            <v>684CPA_PA_040_T.M</v>
          </cell>
        </row>
        <row r="1303">
          <cell r="D1303" t="str">
            <v>273CPA_PA_040_T.M</v>
          </cell>
        </row>
        <row r="1304">
          <cell r="D1304" t="str">
            <v>868CPA_PA_040_T.M</v>
          </cell>
        </row>
        <row r="1305">
          <cell r="D1305" t="str">
            <v>921CPA_PA_040_T.M</v>
          </cell>
        </row>
        <row r="1306">
          <cell r="D1306" t="str">
            <v>948CPA_PA_040_T.M</v>
          </cell>
        </row>
        <row r="1307">
          <cell r="D1307" t="str">
            <v>943CPA_PA_040_T.M</v>
          </cell>
        </row>
        <row r="1308">
          <cell r="D1308" t="str">
            <v>351CPA_PA_040_T.M</v>
          </cell>
        </row>
        <row r="1309">
          <cell r="D1309" t="str">
            <v>686CPA_PA_040_T.M</v>
          </cell>
        </row>
        <row r="1310">
          <cell r="D1310" t="str">
            <v>688CPA_PA_040_T.M</v>
          </cell>
        </row>
        <row r="1311">
          <cell r="D1311" t="str">
            <v>518CPA_PA_040_T.M</v>
          </cell>
        </row>
        <row r="1312">
          <cell r="D1312" t="str">
            <v>728CPA_PA_040_T.M</v>
          </cell>
        </row>
        <row r="1313">
          <cell r="D1313" t="str">
            <v>836CPA_PA_040_T.M</v>
          </cell>
        </row>
        <row r="1314">
          <cell r="D1314" t="str">
            <v>558CPA_PA_040_T.M</v>
          </cell>
        </row>
        <row r="1315">
          <cell r="D1315" t="str">
            <v>138CPA_PA_040_T.M</v>
          </cell>
        </row>
        <row r="1316">
          <cell r="D1316" t="str">
            <v>353CPA_PA_040_T.M</v>
          </cell>
        </row>
        <row r="1317">
          <cell r="D1317" t="str">
            <v>196CPA_PA_040_T.M</v>
          </cell>
        </row>
        <row r="1318">
          <cell r="D1318" t="str">
            <v>278CPA_PA_040_T.M</v>
          </cell>
        </row>
        <row r="1319">
          <cell r="D1319" t="str">
            <v>692CPA_PA_040_T.M</v>
          </cell>
        </row>
        <row r="1320">
          <cell r="D1320" t="str">
            <v>694CPA_PA_040_T.M</v>
          </cell>
        </row>
        <row r="1321">
          <cell r="D1321" t="str">
            <v>142CPA_PA_040_T.M</v>
          </cell>
        </row>
        <row r="1322">
          <cell r="D1322" t="str">
            <v>449CPA_PA_040_T.M</v>
          </cell>
        </row>
        <row r="1323">
          <cell r="D1323" t="str">
            <v>564CPA_PA_040_T.M</v>
          </cell>
        </row>
        <row r="1324">
          <cell r="D1324" t="str">
            <v>565CPA_PA_040_T.M</v>
          </cell>
        </row>
        <row r="1325">
          <cell r="D1325" t="str">
            <v>283CPA_PA_040_T.M</v>
          </cell>
        </row>
        <row r="1326">
          <cell r="D1326" t="str">
            <v>853CPA_PA_040_T.M</v>
          </cell>
        </row>
        <row r="1327">
          <cell r="D1327" t="str">
            <v>288CPA_PA_040_T.M</v>
          </cell>
        </row>
        <row r="1328">
          <cell r="D1328" t="str">
            <v>293CPA_PA_040_T.M</v>
          </cell>
        </row>
        <row r="1329">
          <cell r="D1329" t="str">
            <v>566CPA_PA_040_T.M</v>
          </cell>
        </row>
        <row r="1330">
          <cell r="D1330" t="str">
            <v>964CPA_PA_040_T.M</v>
          </cell>
        </row>
        <row r="1331">
          <cell r="D1331" t="str">
            <v>182CPA_PA_040_T.M</v>
          </cell>
        </row>
        <row r="1332">
          <cell r="D1332" t="str">
            <v>359CPA_PA_040_T.M</v>
          </cell>
        </row>
        <row r="1333">
          <cell r="D1333" t="str">
            <v>453CPA_PA_040_T.M</v>
          </cell>
        </row>
        <row r="1334">
          <cell r="D1334" t="str">
            <v>968CPA_PA_040_T.M</v>
          </cell>
        </row>
        <row r="1335">
          <cell r="D1335" t="str">
            <v>922CPA_PA_040_T.M</v>
          </cell>
        </row>
        <row r="1336">
          <cell r="D1336" t="str">
            <v>714CPA_PA_040_T.M</v>
          </cell>
        </row>
        <row r="1337">
          <cell r="D1337" t="str">
            <v>862CPA_PA_040_T.M</v>
          </cell>
        </row>
        <row r="1338">
          <cell r="D1338" t="str">
            <v>135CPA_PA_040_T.M</v>
          </cell>
        </row>
        <row r="1339">
          <cell r="D1339" t="str">
            <v>716CPA_PA_040_T.M</v>
          </cell>
        </row>
        <row r="1340">
          <cell r="D1340" t="str">
            <v>456CPA_PA_040_T.M</v>
          </cell>
        </row>
        <row r="1341">
          <cell r="D1341" t="str">
            <v>722CPA_PA_040_T.M</v>
          </cell>
        </row>
        <row r="1342">
          <cell r="D1342" t="str">
            <v>942CPA_PA_040_T.M</v>
          </cell>
        </row>
        <row r="1343">
          <cell r="D1343" t="str">
            <v>718CPA_PA_040_T.M</v>
          </cell>
        </row>
        <row r="1344">
          <cell r="D1344" t="str">
            <v>724CPA_PA_040_T.M</v>
          </cell>
        </row>
        <row r="1345">
          <cell r="D1345" t="str">
            <v>576CPA_PA_040_T.M</v>
          </cell>
        </row>
        <row r="1346">
          <cell r="D1346" t="str">
            <v>936CPA_PA_040_T.M</v>
          </cell>
        </row>
        <row r="1347">
          <cell r="D1347" t="str">
            <v>961CPA_PA_040_T.M</v>
          </cell>
        </row>
        <row r="1348">
          <cell r="D1348" t="str">
            <v>813CPA_PA_040_T.M</v>
          </cell>
        </row>
        <row r="1349">
          <cell r="D1349" t="str">
            <v>726CPA_PA_040_T.M</v>
          </cell>
        </row>
        <row r="1350">
          <cell r="D1350" t="str">
            <v>199CPA_PA_040_T.M</v>
          </cell>
        </row>
        <row r="1351">
          <cell r="D1351" t="str">
            <v>733CPA_PA_040_T.M</v>
          </cell>
        </row>
        <row r="1352">
          <cell r="D1352" t="str">
            <v>184CPA_PA_040_T.M</v>
          </cell>
        </row>
        <row r="1353">
          <cell r="D1353" t="str">
            <v>524CPA_PA_040_T.M</v>
          </cell>
        </row>
        <row r="1354">
          <cell r="D1354" t="str">
            <v>361CPA_PA_040_T.M</v>
          </cell>
        </row>
        <row r="1355">
          <cell r="D1355" t="str">
            <v>362CPA_PA_040_T.M</v>
          </cell>
        </row>
        <row r="1356">
          <cell r="D1356" t="str">
            <v>364CPA_PA_040_T.M</v>
          </cell>
        </row>
        <row r="1357">
          <cell r="D1357" t="str">
            <v>732CPA_PA_040_T.M</v>
          </cell>
        </row>
        <row r="1358">
          <cell r="D1358" t="str">
            <v>366CPA_PA_040_T.M</v>
          </cell>
        </row>
        <row r="1359">
          <cell r="D1359" t="str">
            <v>734CPA_PA_040_T.M</v>
          </cell>
        </row>
        <row r="1360">
          <cell r="D1360" t="str">
            <v>144CPA_PA_040_T.M</v>
          </cell>
        </row>
        <row r="1361">
          <cell r="D1361" t="str">
            <v>146CPA_PA_040_T.M</v>
          </cell>
        </row>
        <row r="1362">
          <cell r="D1362" t="str">
            <v>463CPA_PA_040_T.M</v>
          </cell>
        </row>
        <row r="1363">
          <cell r="D1363" t="str">
            <v>528CPA_PA_040_T.M</v>
          </cell>
        </row>
        <row r="1364">
          <cell r="D1364" t="str">
            <v>923CPA_PA_040_T.M</v>
          </cell>
        </row>
        <row r="1365">
          <cell r="D1365" t="str">
            <v>738CPA_PA_040_T.M</v>
          </cell>
        </row>
        <row r="1366">
          <cell r="D1366" t="str">
            <v>578CPA_PA_040_T.M</v>
          </cell>
        </row>
        <row r="1367">
          <cell r="D1367" t="str">
            <v>537CPA_PA_040_T.M</v>
          </cell>
        </row>
        <row r="1368">
          <cell r="D1368" t="str">
            <v>742CPA_PA_040_T.M</v>
          </cell>
        </row>
        <row r="1369">
          <cell r="D1369" t="str">
            <v>866CPA_PA_040_T.M</v>
          </cell>
        </row>
        <row r="1370">
          <cell r="D1370" t="str">
            <v>369CPA_PA_040_T.M</v>
          </cell>
        </row>
        <row r="1371">
          <cell r="D1371" t="str">
            <v>744CPA_PA_040_T.M</v>
          </cell>
        </row>
        <row r="1372">
          <cell r="D1372" t="str">
            <v>186CPA_PA_040_T.M</v>
          </cell>
        </row>
        <row r="1373">
          <cell r="D1373" t="str">
            <v>925CPA_PA_040_T.M</v>
          </cell>
        </row>
        <row r="1374">
          <cell r="D1374" t="str">
            <v>869CPA_PA_040_T.M</v>
          </cell>
        </row>
        <row r="1375">
          <cell r="D1375" t="str">
            <v>746CPA_PA_040_T.M</v>
          </cell>
        </row>
        <row r="1376">
          <cell r="D1376" t="str">
            <v>926CPA_PA_040_T.M</v>
          </cell>
        </row>
        <row r="1377">
          <cell r="D1377" t="str">
            <v>466CPA_PA_040_T.M</v>
          </cell>
        </row>
        <row r="1378">
          <cell r="D1378" t="str">
            <v>112CPA_PA_040_T.M</v>
          </cell>
        </row>
        <row r="1379">
          <cell r="D1379" t="str">
            <v>111CPA_PA_040_T.M</v>
          </cell>
        </row>
        <row r="1380">
          <cell r="D1380" t="str">
            <v>298CPA_PA_040_T.M</v>
          </cell>
        </row>
        <row r="1381">
          <cell r="D1381" t="str">
            <v>927CPA_PA_040_T.M</v>
          </cell>
        </row>
        <row r="1382">
          <cell r="D1382" t="str">
            <v>846CPA_PA_040_T.M</v>
          </cell>
        </row>
        <row r="1383">
          <cell r="D1383" t="str">
            <v>299CPA_PA_040_T.M</v>
          </cell>
        </row>
        <row r="1384">
          <cell r="D1384" t="str">
            <v>582CPA_PA_040_T.M</v>
          </cell>
        </row>
        <row r="1385">
          <cell r="D1385" t="str">
            <v>474CPA_PA_040_T.M</v>
          </cell>
        </row>
        <row r="1386">
          <cell r="D1386" t="str">
            <v>754CPA_PA_040_T.M</v>
          </cell>
        </row>
        <row r="1387">
          <cell r="D1387" t="str">
            <v>698CPA_PA_040_T.M</v>
          </cell>
        </row>
        <row r="1388">
          <cell r="D1388" t="str">
            <v>512CPA_PA_040_T+1.M</v>
          </cell>
        </row>
        <row r="1389">
          <cell r="D1389" t="str">
            <v>914CPA_PA_040_T+1.M</v>
          </cell>
        </row>
        <row r="1390">
          <cell r="D1390" t="str">
            <v>612CPA_PA_040_T+1.M</v>
          </cell>
        </row>
        <row r="1391">
          <cell r="D1391" t="str">
            <v>614CPA_PA_040_T+1.M</v>
          </cell>
        </row>
        <row r="1392">
          <cell r="D1392" t="str">
            <v>312CPA_PA_040_T+1.M</v>
          </cell>
        </row>
        <row r="1393">
          <cell r="D1393" t="str">
            <v>311CPA_PA_040_T+1.M</v>
          </cell>
        </row>
        <row r="1394">
          <cell r="D1394" t="str">
            <v>213CPA_PA_040_T+1.M</v>
          </cell>
        </row>
        <row r="1395">
          <cell r="D1395" t="str">
            <v>911CPA_PA_040_T+1.M</v>
          </cell>
        </row>
        <row r="1396">
          <cell r="D1396" t="str">
            <v>193CPA_PA_040_T+1.M</v>
          </cell>
        </row>
        <row r="1397">
          <cell r="D1397" t="str">
            <v>122CPA_PA_040_T+1.M</v>
          </cell>
        </row>
        <row r="1398">
          <cell r="D1398" t="str">
            <v>912CPA_PA_040_T+1.M</v>
          </cell>
        </row>
        <row r="1399">
          <cell r="D1399" t="str">
            <v>313CPA_PA_040_T+1.M</v>
          </cell>
        </row>
        <row r="1400">
          <cell r="D1400" t="str">
            <v>419CPA_PA_040_T+1.M</v>
          </cell>
        </row>
        <row r="1401">
          <cell r="D1401" t="str">
            <v>513CPA_PA_040_T+1.M</v>
          </cell>
        </row>
        <row r="1402">
          <cell r="D1402" t="str">
            <v>316CPA_PA_040_T+1.M</v>
          </cell>
        </row>
        <row r="1403">
          <cell r="D1403" t="str">
            <v>913CPA_PA_040_T+1.M</v>
          </cell>
        </row>
        <row r="1404">
          <cell r="D1404" t="str">
            <v>124CPA_PA_040_T+1.M</v>
          </cell>
        </row>
        <row r="1405">
          <cell r="D1405" t="str">
            <v>339CPA_PA_040_T+1.M</v>
          </cell>
        </row>
        <row r="1406">
          <cell r="D1406" t="str">
            <v>638CPA_PA_040_T+1.M</v>
          </cell>
        </row>
        <row r="1407">
          <cell r="D1407" t="str">
            <v>514CPA_PA_040_T+1.M</v>
          </cell>
        </row>
        <row r="1408">
          <cell r="D1408" t="str">
            <v>218CPA_PA_040_T+1.M</v>
          </cell>
        </row>
        <row r="1409">
          <cell r="D1409" t="str">
            <v>963CPA_PA_040_T+1.M</v>
          </cell>
        </row>
        <row r="1410">
          <cell r="D1410" t="str">
            <v>616CPA_PA_040_T+1.M</v>
          </cell>
        </row>
        <row r="1411">
          <cell r="D1411" t="str">
            <v>223CPA_PA_040_T+1.M</v>
          </cell>
        </row>
        <row r="1412">
          <cell r="D1412" t="str">
            <v>516CPA_PA_040_T+1.M</v>
          </cell>
        </row>
        <row r="1413">
          <cell r="D1413" t="str">
            <v>918CPA_PA_040_T+1.M</v>
          </cell>
        </row>
        <row r="1414">
          <cell r="D1414" t="str">
            <v>748CPA_PA_040_T+1.M</v>
          </cell>
        </row>
        <row r="1415">
          <cell r="D1415" t="str">
            <v>618CPA_PA_040_T+1.M</v>
          </cell>
        </row>
        <row r="1416">
          <cell r="D1416" t="str">
            <v>522CPA_PA_040_T+1.M</v>
          </cell>
        </row>
        <row r="1417">
          <cell r="D1417" t="str">
            <v>622CPA_PA_040_T+1.M</v>
          </cell>
        </row>
        <row r="1418">
          <cell r="D1418" t="str">
            <v>156CPA_PA_040_T+1.M</v>
          </cell>
        </row>
        <row r="1419">
          <cell r="D1419" t="str">
            <v>624CPA_PA_040_T+1.M</v>
          </cell>
        </row>
        <row r="1420">
          <cell r="D1420" t="str">
            <v>626CPA_PA_040_T+1.M</v>
          </cell>
        </row>
        <row r="1421">
          <cell r="D1421" t="str">
            <v>628CPA_PA_040_T+1.M</v>
          </cell>
        </row>
        <row r="1422">
          <cell r="D1422" t="str">
            <v>228CPA_PA_040_T+1.M</v>
          </cell>
        </row>
        <row r="1423">
          <cell r="D1423" t="str">
            <v>924CPA_PA_040_T+1.M</v>
          </cell>
        </row>
        <row r="1424">
          <cell r="D1424" t="str">
            <v>233CPA_PA_040_T+1.M</v>
          </cell>
        </row>
        <row r="1425">
          <cell r="D1425" t="str">
            <v>632CPA_PA_040_T+1.M</v>
          </cell>
        </row>
        <row r="1426">
          <cell r="D1426" t="str">
            <v>636CPA_PA_040_T+1.M</v>
          </cell>
        </row>
        <row r="1427">
          <cell r="D1427" t="str">
            <v>634CPA_PA_040_T+1.M</v>
          </cell>
        </row>
        <row r="1428">
          <cell r="D1428" t="str">
            <v>238CPA_PA_040_T+1.M</v>
          </cell>
        </row>
        <row r="1429">
          <cell r="D1429" t="str">
            <v>662CPA_PA_040_T+1.M</v>
          </cell>
        </row>
        <row r="1430">
          <cell r="D1430" t="str">
            <v>960CPA_PA_040_T+1.M</v>
          </cell>
        </row>
        <row r="1431">
          <cell r="D1431" t="str">
            <v>423CPA_PA_040_T+1.M</v>
          </cell>
        </row>
        <row r="1432">
          <cell r="D1432" t="str">
            <v>935CPA_PA_040_T+1.M</v>
          </cell>
        </row>
        <row r="1433">
          <cell r="D1433" t="str">
            <v>128CPA_PA_040_T+1.M</v>
          </cell>
        </row>
        <row r="1434">
          <cell r="D1434" t="str">
            <v>611CPA_PA_040_T+1.M</v>
          </cell>
        </row>
        <row r="1435">
          <cell r="D1435" t="str">
            <v>321CPA_PA_040_T+1.M</v>
          </cell>
        </row>
        <row r="1436">
          <cell r="D1436" t="str">
            <v>243CPA_PA_040_T+1.M</v>
          </cell>
        </row>
        <row r="1437">
          <cell r="D1437" t="str">
            <v>309CPA_PA_040_T+1.M</v>
          </cell>
        </row>
        <row r="1438">
          <cell r="D1438" t="str">
            <v>248CPA_PA_040_T+1.M</v>
          </cell>
        </row>
        <row r="1439">
          <cell r="D1439" t="str">
            <v>469CPA_PA_040_T+1.M</v>
          </cell>
        </row>
        <row r="1440">
          <cell r="D1440" t="str">
            <v>253CPA_PA_040_T+1.M</v>
          </cell>
        </row>
        <row r="1441">
          <cell r="D1441" t="str">
            <v>642CPA_PA_040_T+1.M</v>
          </cell>
        </row>
        <row r="1442">
          <cell r="D1442" t="str">
            <v>643CPA_PA_040_T+1.M</v>
          </cell>
        </row>
        <row r="1443">
          <cell r="D1443" t="str">
            <v>939CPA_PA_040_T+1.M</v>
          </cell>
        </row>
        <row r="1444">
          <cell r="D1444" t="str">
            <v>644CPA_PA_040_T+1.M</v>
          </cell>
        </row>
        <row r="1445">
          <cell r="D1445" t="str">
            <v>163CPA_PA_040_T+1.M</v>
          </cell>
        </row>
        <row r="1446">
          <cell r="D1446" t="str">
            <v>819CPA_PA_040_T+1.M</v>
          </cell>
        </row>
        <row r="1447">
          <cell r="D1447" t="str">
            <v>172CPA_PA_040_T+1.M</v>
          </cell>
        </row>
        <row r="1448">
          <cell r="D1448" t="str">
            <v>132CPA_PA_040_T+1.M</v>
          </cell>
        </row>
        <row r="1449">
          <cell r="D1449" t="str">
            <v>646CPA_PA_040_T+1.M</v>
          </cell>
        </row>
        <row r="1450">
          <cell r="D1450" t="str">
            <v>648CPA_PA_040_T+1.M</v>
          </cell>
        </row>
        <row r="1451">
          <cell r="D1451" t="str">
            <v>915CPA_PA_040_T+1.M</v>
          </cell>
        </row>
        <row r="1452">
          <cell r="D1452" t="str">
            <v>134CPA_PA_040_T+1.M</v>
          </cell>
        </row>
        <row r="1453">
          <cell r="D1453" t="str">
            <v>652CPA_PA_040_T+1.M</v>
          </cell>
        </row>
        <row r="1454">
          <cell r="D1454" t="str">
            <v>174CPA_PA_040_T+1.M</v>
          </cell>
        </row>
        <row r="1455">
          <cell r="D1455" t="str">
            <v>328CPA_PA_040_T+1.M</v>
          </cell>
        </row>
        <row r="1456">
          <cell r="D1456" t="str">
            <v>258CPA_PA_040_T+1.M</v>
          </cell>
        </row>
        <row r="1457">
          <cell r="D1457" t="str">
            <v>656CPA_PA_040_T+1.M</v>
          </cell>
        </row>
        <row r="1458">
          <cell r="D1458" t="str">
            <v>654CPA_PA_040_T+1.M</v>
          </cell>
        </row>
        <row r="1459">
          <cell r="D1459" t="str">
            <v>336CPA_PA_040_T+1.M</v>
          </cell>
        </row>
        <row r="1460">
          <cell r="D1460" t="str">
            <v>263CPA_PA_040_T+1.M</v>
          </cell>
        </row>
        <row r="1461">
          <cell r="D1461" t="str">
            <v>268CPA_PA_040_T+1.M</v>
          </cell>
        </row>
        <row r="1462">
          <cell r="D1462" t="str">
            <v>532CPA_PA_040_T+1.M</v>
          </cell>
        </row>
        <row r="1463">
          <cell r="D1463" t="str">
            <v>944CPA_PA_040_T+1.M</v>
          </cell>
        </row>
        <row r="1464">
          <cell r="D1464" t="str">
            <v>176CPA_PA_040_T+1.M</v>
          </cell>
        </row>
        <row r="1465">
          <cell r="D1465" t="str">
            <v>534CPA_PA_040_T+1.M</v>
          </cell>
        </row>
        <row r="1466">
          <cell r="D1466" t="str">
            <v>536CPA_PA_040_T+1.M</v>
          </cell>
        </row>
        <row r="1467">
          <cell r="D1467" t="str">
            <v>429CPA_PA_040_T+1.M</v>
          </cell>
        </row>
        <row r="1468">
          <cell r="D1468" t="str">
            <v>433CPA_PA_040_T+1.M</v>
          </cell>
        </row>
        <row r="1469">
          <cell r="D1469" t="str">
            <v>178CPA_PA_040_T+1.M</v>
          </cell>
        </row>
        <row r="1470">
          <cell r="D1470" t="str">
            <v>436CPA_PA_040_T+1.M</v>
          </cell>
        </row>
        <row r="1471">
          <cell r="D1471" t="str">
            <v>136CPA_PA_040_T+1.M</v>
          </cell>
        </row>
        <row r="1472">
          <cell r="D1472" t="str">
            <v>343CPA_PA_040_T+1.M</v>
          </cell>
        </row>
        <row r="1473">
          <cell r="D1473" t="str">
            <v>158CPA_PA_040_T+1.M</v>
          </cell>
        </row>
        <row r="1474">
          <cell r="D1474" t="str">
            <v>439CPA_PA_040_T+1.M</v>
          </cell>
        </row>
        <row r="1475">
          <cell r="D1475" t="str">
            <v>916CPA_PA_040_T+1.M</v>
          </cell>
        </row>
        <row r="1476">
          <cell r="D1476" t="str">
            <v>664CPA_PA_040_T+1.M</v>
          </cell>
        </row>
        <row r="1477">
          <cell r="D1477" t="str">
            <v>826CPA_PA_040_T+1.M</v>
          </cell>
        </row>
        <row r="1478">
          <cell r="D1478" t="str">
            <v>542CPA_PA_040_T+1.M</v>
          </cell>
        </row>
        <row r="1479">
          <cell r="D1479" t="str">
            <v>967CPA_PA_040_T+1.M</v>
          </cell>
        </row>
        <row r="1480">
          <cell r="D1480" t="str">
            <v>443CPA_PA_040_T+1.M</v>
          </cell>
        </row>
        <row r="1481">
          <cell r="D1481" t="str">
            <v>917CPA_PA_040_T+1.M</v>
          </cell>
        </row>
        <row r="1482">
          <cell r="D1482" t="str">
            <v>544CPA_PA_040_T+1.M</v>
          </cell>
        </row>
        <row r="1483">
          <cell r="D1483" t="str">
            <v>941CPA_PA_040_T+1.M</v>
          </cell>
        </row>
        <row r="1484">
          <cell r="D1484" t="str">
            <v>446CPA_PA_040_T+1.M</v>
          </cell>
        </row>
        <row r="1485">
          <cell r="D1485" t="str">
            <v>666CPA_PA_040_T+1.M</v>
          </cell>
        </row>
        <row r="1486">
          <cell r="D1486" t="str">
            <v>668CPA_PA_040_T+1.M</v>
          </cell>
        </row>
        <row r="1487">
          <cell r="D1487" t="str">
            <v>672CPA_PA_040_T+1.M</v>
          </cell>
        </row>
        <row r="1488">
          <cell r="D1488" t="str">
            <v>946CPA_PA_040_T+1.M</v>
          </cell>
        </row>
        <row r="1489">
          <cell r="D1489" t="str">
            <v>137CPA_PA_040_T+1.M</v>
          </cell>
        </row>
        <row r="1490">
          <cell r="D1490" t="str">
            <v>546CPA_PA_040_T+1.M</v>
          </cell>
        </row>
        <row r="1491">
          <cell r="D1491" t="str">
            <v>962CPA_PA_040_T+1.M</v>
          </cell>
        </row>
        <row r="1492">
          <cell r="D1492" t="str">
            <v>674CPA_PA_040_T+1.M</v>
          </cell>
        </row>
        <row r="1493">
          <cell r="D1493" t="str">
            <v>676CPA_PA_040_T+1.M</v>
          </cell>
        </row>
        <row r="1494">
          <cell r="D1494" t="str">
            <v>548CPA_PA_040_T+1.M</v>
          </cell>
        </row>
        <row r="1495">
          <cell r="D1495" t="str">
            <v>556CPA_PA_040_T+1.M</v>
          </cell>
        </row>
        <row r="1496">
          <cell r="D1496" t="str">
            <v>678CPA_PA_040_T+1.M</v>
          </cell>
        </row>
        <row r="1497">
          <cell r="D1497" t="str">
            <v>181CPA_PA_040_T+1.M</v>
          </cell>
        </row>
        <row r="1498">
          <cell r="D1498" t="str">
            <v>867CPA_PA_040_T+1.M</v>
          </cell>
        </row>
        <row r="1499">
          <cell r="D1499" t="str">
            <v>682CPA_PA_040_T+1.M</v>
          </cell>
        </row>
        <row r="1500">
          <cell r="D1500" t="str">
            <v>684CPA_PA_040_T+1.M</v>
          </cell>
        </row>
        <row r="1501">
          <cell r="D1501" t="str">
            <v>273CPA_PA_040_T+1.M</v>
          </cell>
        </row>
        <row r="1502">
          <cell r="D1502" t="str">
            <v>868CPA_PA_040_T+1.M</v>
          </cell>
        </row>
        <row r="1503">
          <cell r="D1503" t="str">
            <v>921CPA_PA_040_T+1.M</v>
          </cell>
        </row>
        <row r="1504">
          <cell r="D1504" t="str">
            <v>948CPA_PA_040_T+1.M</v>
          </cell>
        </row>
        <row r="1505">
          <cell r="D1505" t="str">
            <v>943CPA_PA_040_T+1.M</v>
          </cell>
        </row>
        <row r="1506">
          <cell r="D1506" t="str">
            <v>351CPA_PA_040_T+1.M</v>
          </cell>
        </row>
        <row r="1507">
          <cell r="D1507" t="str">
            <v>686CPA_PA_040_T+1.M</v>
          </cell>
        </row>
        <row r="1508">
          <cell r="D1508" t="str">
            <v>688CPA_PA_040_T+1.M</v>
          </cell>
        </row>
        <row r="1509">
          <cell r="D1509" t="str">
            <v>518CPA_PA_040_T+1.M</v>
          </cell>
        </row>
        <row r="1510">
          <cell r="D1510" t="str">
            <v>728CPA_PA_040_T+1.M</v>
          </cell>
        </row>
        <row r="1511">
          <cell r="D1511" t="str">
            <v>836CPA_PA_040_T+1.M</v>
          </cell>
        </row>
        <row r="1512">
          <cell r="D1512" t="str">
            <v>558CPA_PA_040_T+1.M</v>
          </cell>
        </row>
        <row r="1513">
          <cell r="D1513" t="str">
            <v>138CPA_PA_040_T+1.M</v>
          </cell>
        </row>
        <row r="1514">
          <cell r="D1514" t="str">
            <v>353CPA_PA_040_T+1.M</v>
          </cell>
        </row>
        <row r="1515">
          <cell r="D1515" t="str">
            <v>196CPA_PA_040_T+1.M</v>
          </cell>
        </row>
        <row r="1516">
          <cell r="D1516" t="str">
            <v>278CPA_PA_040_T+1.M</v>
          </cell>
        </row>
        <row r="1517">
          <cell r="D1517" t="str">
            <v>692CPA_PA_040_T+1.M</v>
          </cell>
        </row>
        <row r="1518">
          <cell r="D1518" t="str">
            <v>694CPA_PA_040_T+1.M</v>
          </cell>
        </row>
        <row r="1519">
          <cell r="D1519" t="str">
            <v>142CPA_PA_040_T+1.M</v>
          </cell>
        </row>
        <row r="1520">
          <cell r="D1520" t="str">
            <v>449CPA_PA_040_T+1.M</v>
          </cell>
        </row>
        <row r="1521">
          <cell r="D1521" t="str">
            <v>564CPA_PA_040_T+1.M</v>
          </cell>
        </row>
        <row r="1522">
          <cell r="D1522" t="str">
            <v>565CPA_PA_040_T+1.M</v>
          </cell>
        </row>
        <row r="1523">
          <cell r="D1523" t="str">
            <v>283CPA_PA_040_T+1.M</v>
          </cell>
        </row>
        <row r="1524">
          <cell r="D1524" t="str">
            <v>853CPA_PA_040_T+1.M</v>
          </cell>
        </row>
        <row r="1525">
          <cell r="D1525" t="str">
            <v>288CPA_PA_040_T+1.M</v>
          </cell>
        </row>
        <row r="1526">
          <cell r="D1526" t="str">
            <v>293CPA_PA_040_T+1.M</v>
          </cell>
        </row>
        <row r="1527">
          <cell r="D1527" t="str">
            <v>566CPA_PA_040_T+1.M</v>
          </cell>
        </row>
        <row r="1528">
          <cell r="D1528" t="str">
            <v>964CPA_PA_040_T+1.M</v>
          </cell>
        </row>
        <row r="1529">
          <cell r="D1529" t="str">
            <v>182CPA_PA_040_T+1.M</v>
          </cell>
        </row>
        <row r="1530">
          <cell r="D1530" t="str">
            <v>359CPA_PA_040_T+1.M</v>
          </cell>
        </row>
        <row r="1531">
          <cell r="D1531" t="str">
            <v>453CPA_PA_040_T+1.M</v>
          </cell>
        </row>
        <row r="1532">
          <cell r="D1532" t="str">
            <v>968CPA_PA_040_T+1.M</v>
          </cell>
        </row>
        <row r="1533">
          <cell r="D1533" t="str">
            <v>922CPA_PA_040_T+1.M</v>
          </cell>
        </row>
        <row r="1534">
          <cell r="D1534" t="str">
            <v>714CPA_PA_040_T+1.M</v>
          </cell>
        </row>
        <row r="1535">
          <cell r="D1535" t="str">
            <v>862CPA_PA_040_T+1.M</v>
          </cell>
        </row>
        <row r="1536">
          <cell r="D1536" t="str">
            <v>135CPA_PA_040_T+1.M</v>
          </cell>
        </row>
        <row r="1537">
          <cell r="D1537" t="str">
            <v>716CPA_PA_040_T+1.M</v>
          </cell>
        </row>
        <row r="1538">
          <cell r="D1538" t="str">
            <v>456CPA_PA_040_T+1.M</v>
          </cell>
        </row>
        <row r="1539">
          <cell r="D1539" t="str">
            <v>722CPA_PA_040_T+1.M</v>
          </cell>
        </row>
        <row r="1540">
          <cell r="D1540" t="str">
            <v>942CPA_PA_040_T+1.M</v>
          </cell>
        </row>
        <row r="1541">
          <cell r="D1541" t="str">
            <v>718CPA_PA_040_T+1.M</v>
          </cell>
        </row>
        <row r="1542">
          <cell r="D1542" t="str">
            <v>724CPA_PA_040_T+1.M</v>
          </cell>
        </row>
        <row r="1543">
          <cell r="D1543" t="str">
            <v>576CPA_PA_040_T+1.M</v>
          </cell>
        </row>
        <row r="1544">
          <cell r="D1544" t="str">
            <v>936CPA_PA_040_T+1.M</v>
          </cell>
        </row>
        <row r="1545">
          <cell r="D1545" t="str">
            <v>961CPA_PA_040_T+1.M</v>
          </cell>
        </row>
        <row r="1546">
          <cell r="D1546" t="str">
            <v>813CPA_PA_040_T+1.M</v>
          </cell>
        </row>
        <row r="1547">
          <cell r="D1547" t="str">
            <v>726CPA_PA_040_T+1.M</v>
          </cell>
        </row>
        <row r="1548">
          <cell r="D1548" t="str">
            <v>199CPA_PA_040_T+1.M</v>
          </cell>
        </row>
        <row r="1549">
          <cell r="D1549" t="str">
            <v>733CPA_PA_040_T+1.M</v>
          </cell>
        </row>
        <row r="1550">
          <cell r="D1550" t="str">
            <v>184CPA_PA_040_T+1.M</v>
          </cell>
        </row>
        <row r="1551">
          <cell r="D1551" t="str">
            <v>524CPA_PA_040_T+1.M</v>
          </cell>
        </row>
        <row r="1552">
          <cell r="D1552" t="str">
            <v>361CPA_PA_040_T+1.M</v>
          </cell>
        </row>
        <row r="1553">
          <cell r="D1553" t="str">
            <v>362CPA_PA_040_T+1.M</v>
          </cell>
        </row>
        <row r="1554">
          <cell r="D1554" t="str">
            <v>364CPA_PA_040_T+1.M</v>
          </cell>
        </row>
        <row r="1555">
          <cell r="D1555" t="str">
            <v>732CPA_PA_040_T+1.M</v>
          </cell>
        </row>
        <row r="1556">
          <cell r="D1556" t="str">
            <v>366CPA_PA_040_T+1.M</v>
          </cell>
        </row>
        <row r="1557">
          <cell r="D1557" t="str">
            <v>734CPA_PA_040_T+1.M</v>
          </cell>
        </row>
        <row r="1558">
          <cell r="D1558" t="str">
            <v>144CPA_PA_040_T+1.M</v>
          </cell>
        </row>
        <row r="1559">
          <cell r="D1559" t="str">
            <v>146CPA_PA_040_T+1.M</v>
          </cell>
        </row>
        <row r="1560">
          <cell r="D1560" t="str">
            <v>463CPA_PA_040_T+1.M</v>
          </cell>
        </row>
        <row r="1561">
          <cell r="D1561" t="str">
            <v>528CPA_PA_040_T+1.M</v>
          </cell>
        </row>
        <row r="1562">
          <cell r="D1562" t="str">
            <v>923CPA_PA_040_T+1.M</v>
          </cell>
        </row>
        <row r="1563">
          <cell r="D1563" t="str">
            <v>738CPA_PA_040_T+1.M</v>
          </cell>
        </row>
        <row r="1564">
          <cell r="D1564" t="str">
            <v>578CPA_PA_040_T+1.M</v>
          </cell>
        </row>
        <row r="1565">
          <cell r="D1565" t="str">
            <v>537CPA_PA_040_T+1.M</v>
          </cell>
        </row>
        <row r="1566">
          <cell r="D1566" t="str">
            <v>742CPA_PA_040_T+1.M</v>
          </cell>
        </row>
        <row r="1567">
          <cell r="D1567" t="str">
            <v>866CPA_PA_040_T+1.M</v>
          </cell>
        </row>
        <row r="1568">
          <cell r="D1568" t="str">
            <v>369CPA_PA_040_T+1.M</v>
          </cell>
        </row>
        <row r="1569">
          <cell r="D1569" t="str">
            <v>744CPA_PA_040_T+1.M</v>
          </cell>
        </row>
        <row r="1570">
          <cell r="D1570" t="str">
            <v>186CPA_PA_040_T+1.M</v>
          </cell>
        </row>
        <row r="1571">
          <cell r="D1571" t="str">
            <v>925CPA_PA_040_T+1.M</v>
          </cell>
        </row>
        <row r="1572">
          <cell r="D1572" t="str">
            <v>869CPA_PA_040_T+1.M</v>
          </cell>
        </row>
        <row r="1573">
          <cell r="D1573" t="str">
            <v>746CPA_PA_040_T+1.M</v>
          </cell>
        </row>
        <row r="1574">
          <cell r="D1574" t="str">
            <v>926CPA_PA_040_T+1.M</v>
          </cell>
        </row>
        <row r="1575">
          <cell r="D1575" t="str">
            <v>466CPA_PA_040_T+1.M</v>
          </cell>
        </row>
        <row r="1576">
          <cell r="D1576" t="str">
            <v>112CPA_PA_040_T+1.M</v>
          </cell>
        </row>
        <row r="1577">
          <cell r="D1577" t="str">
            <v>111CPA_PA_040_T+1.M</v>
          </cell>
        </row>
        <row r="1578">
          <cell r="D1578" t="str">
            <v>298CPA_PA_040_T+1.M</v>
          </cell>
        </row>
        <row r="1579">
          <cell r="D1579" t="str">
            <v>927CPA_PA_040_T+1.M</v>
          </cell>
        </row>
        <row r="1580">
          <cell r="D1580" t="str">
            <v>846CPA_PA_040_T+1.M</v>
          </cell>
        </row>
        <row r="1581">
          <cell r="D1581" t="str">
            <v>299CPA_PA_040_T+1.M</v>
          </cell>
        </row>
        <row r="1582">
          <cell r="D1582" t="str">
            <v>582CPA_PA_040_T+1.M</v>
          </cell>
        </row>
        <row r="1583">
          <cell r="D1583" t="str">
            <v>474CPA_PA_040_T+1.M</v>
          </cell>
        </row>
        <row r="1584">
          <cell r="D1584" t="str">
            <v>754CPA_PA_040_T+1.M</v>
          </cell>
        </row>
        <row r="1585">
          <cell r="D1585" t="str">
            <v>698CPA_PA_040_T+1.M</v>
          </cell>
        </row>
        <row r="1586">
          <cell r="D1586" t="str">
            <v>512CPA_PA_041.M</v>
          </cell>
        </row>
        <row r="1587">
          <cell r="D1587" t="str">
            <v>914CPA_PA_041.M</v>
          </cell>
        </row>
        <row r="1588">
          <cell r="D1588" t="str">
            <v>612CPA_PA_041.M</v>
          </cell>
        </row>
        <row r="1589">
          <cell r="D1589" t="str">
            <v>614CPA_PA_041.M</v>
          </cell>
        </row>
        <row r="1590">
          <cell r="D1590" t="str">
            <v>312CPA_PA_041.M</v>
          </cell>
        </row>
        <row r="1591">
          <cell r="D1591" t="str">
            <v>311CPA_PA_041.M</v>
          </cell>
        </row>
        <row r="1592">
          <cell r="D1592" t="str">
            <v>213CPA_PA_041.M</v>
          </cell>
        </row>
        <row r="1593">
          <cell r="D1593" t="str">
            <v>911CPA_PA_041.M</v>
          </cell>
        </row>
        <row r="1594">
          <cell r="D1594" t="str">
            <v>193CPA_PA_041.M</v>
          </cell>
        </row>
        <row r="1595">
          <cell r="D1595" t="str">
            <v>122CPA_PA_041.M</v>
          </cell>
        </row>
        <row r="1596">
          <cell r="D1596" t="str">
            <v>912CPA_PA_041.M</v>
          </cell>
        </row>
        <row r="1597">
          <cell r="D1597" t="str">
            <v>313CPA_PA_041.M</v>
          </cell>
        </row>
        <row r="1598">
          <cell r="D1598" t="str">
            <v>419CPA_PA_041.M</v>
          </cell>
        </row>
        <row r="1599">
          <cell r="D1599" t="str">
            <v>513CPA_PA_041.M</v>
          </cell>
        </row>
        <row r="1600">
          <cell r="D1600" t="str">
            <v>316CPA_PA_041.M</v>
          </cell>
        </row>
        <row r="1601">
          <cell r="D1601" t="str">
            <v>913CPA_PA_041.M</v>
          </cell>
        </row>
        <row r="1602">
          <cell r="D1602" t="str">
            <v>124CPA_PA_041.M</v>
          </cell>
        </row>
        <row r="1603">
          <cell r="D1603" t="str">
            <v>339CPA_PA_041.M</v>
          </cell>
        </row>
        <row r="1604">
          <cell r="D1604" t="str">
            <v>638CPA_PA_041.M</v>
          </cell>
        </row>
        <row r="1605">
          <cell r="D1605" t="str">
            <v>514CPA_PA_041.M</v>
          </cell>
        </row>
        <row r="1606">
          <cell r="D1606" t="str">
            <v>218CPA_PA_041.M</v>
          </cell>
        </row>
        <row r="1607">
          <cell r="D1607" t="str">
            <v>963CPA_PA_041.M</v>
          </cell>
        </row>
        <row r="1608">
          <cell r="D1608" t="str">
            <v>616CPA_PA_041.M</v>
          </cell>
        </row>
        <row r="1609">
          <cell r="D1609" t="str">
            <v>223CPA_PA_041.M</v>
          </cell>
        </row>
        <row r="1610">
          <cell r="D1610" t="str">
            <v>516CPA_PA_041.M</v>
          </cell>
        </row>
        <row r="1611">
          <cell r="D1611" t="str">
            <v>918CPA_PA_041.M</v>
          </cell>
        </row>
        <row r="1612">
          <cell r="D1612" t="str">
            <v>748CPA_PA_041.M</v>
          </cell>
        </row>
        <row r="1613">
          <cell r="D1613" t="str">
            <v>618CPA_PA_041.M</v>
          </cell>
        </row>
        <row r="1614">
          <cell r="D1614" t="str">
            <v>522CPA_PA_041.M</v>
          </cell>
        </row>
        <row r="1615">
          <cell r="D1615" t="str">
            <v>622CPA_PA_041.M</v>
          </cell>
        </row>
        <row r="1616">
          <cell r="D1616" t="str">
            <v>156CPA_PA_041.M</v>
          </cell>
        </row>
        <row r="1617">
          <cell r="D1617" t="str">
            <v>624CPA_PA_041.M</v>
          </cell>
        </row>
        <row r="1618">
          <cell r="D1618" t="str">
            <v>626CPA_PA_041.M</v>
          </cell>
        </row>
        <row r="1619">
          <cell r="D1619" t="str">
            <v>628CPA_PA_041.M</v>
          </cell>
        </row>
        <row r="1620">
          <cell r="D1620" t="str">
            <v>228CPA_PA_041.M</v>
          </cell>
        </row>
        <row r="1621">
          <cell r="D1621" t="str">
            <v>924CPA_PA_041.M</v>
          </cell>
        </row>
        <row r="1622">
          <cell r="D1622" t="str">
            <v>233CPA_PA_041.M</v>
          </cell>
        </row>
        <row r="1623">
          <cell r="D1623" t="str">
            <v>632CPA_PA_041.M</v>
          </cell>
        </row>
        <row r="1624">
          <cell r="D1624" t="str">
            <v>636CPA_PA_041.M</v>
          </cell>
        </row>
        <row r="1625">
          <cell r="D1625" t="str">
            <v>634CPA_PA_041.M</v>
          </cell>
        </row>
        <row r="1626">
          <cell r="D1626" t="str">
            <v>238CPA_PA_041.M</v>
          </cell>
        </row>
        <row r="1627">
          <cell r="D1627" t="str">
            <v>662CPA_PA_041.M</v>
          </cell>
        </row>
        <row r="1628">
          <cell r="D1628" t="str">
            <v>960CPA_PA_041.M</v>
          </cell>
        </row>
        <row r="1629">
          <cell r="D1629" t="str">
            <v>423CPA_PA_041.M</v>
          </cell>
        </row>
        <row r="1630">
          <cell r="D1630" t="str">
            <v>935CPA_PA_041.M</v>
          </cell>
        </row>
        <row r="1631">
          <cell r="D1631" t="str">
            <v>128CPA_PA_041.M</v>
          </cell>
        </row>
        <row r="1632">
          <cell r="D1632" t="str">
            <v>611CPA_PA_041.M</v>
          </cell>
        </row>
        <row r="1633">
          <cell r="D1633" t="str">
            <v>321CPA_PA_041.M</v>
          </cell>
        </row>
        <row r="1634">
          <cell r="D1634" t="str">
            <v>243CPA_PA_041.M</v>
          </cell>
        </row>
        <row r="1635">
          <cell r="D1635" t="str">
            <v>309CPA_PA_041.M</v>
          </cell>
        </row>
        <row r="1636">
          <cell r="D1636" t="str">
            <v>248CPA_PA_041.M</v>
          </cell>
        </row>
        <row r="1637">
          <cell r="D1637" t="str">
            <v>469CPA_PA_041.M</v>
          </cell>
        </row>
        <row r="1638">
          <cell r="D1638" t="str">
            <v>253CPA_PA_041.M</v>
          </cell>
        </row>
        <row r="1639">
          <cell r="D1639" t="str">
            <v>642CPA_PA_041.M</v>
          </cell>
        </row>
        <row r="1640">
          <cell r="D1640" t="str">
            <v>643CPA_PA_041.M</v>
          </cell>
        </row>
        <row r="1641">
          <cell r="D1641" t="str">
            <v>939CPA_PA_041.M</v>
          </cell>
        </row>
        <row r="1642">
          <cell r="D1642" t="str">
            <v>644CPA_PA_041.M</v>
          </cell>
        </row>
        <row r="1643">
          <cell r="D1643" t="str">
            <v>163CPA_PA_041.M</v>
          </cell>
        </row>
        <row r="1644">
          <cell r="D1644" t="str">
            <v>819CPA_PA_041.M</v>
          </cell>
        </row>
        <row r="1645">
          <cell r="D1645" t="str">
            <v>172CPA_PA_041.M</v>
          </cell>
        </row>
        <row r="1646">
          <cell r="D1646" t="str">
            <v>132CPA_PA_041.M</v>
          </cell>
        </row>
        <row r="1647">
          <cell r="D1647" t="str">
            <v>646CPA_PA_041.M</v>
          </cell>
        </row>
        <row r="1648">
          <cell r="D1648" t="str">
            <v>648CPA_PA_041.M</v>
          </cell>
        </row>
        <row r="1649">
          <cell r="D1649" t="str">
            <v>915CPA_PA_041.M</v>
          </cell>
        </row>
        <row r="1650">
          <cell r="D1650" t="str">
            <v>134CPA_PA_041.M</v>
          </cell>
        </row>
        <row r="1651">
          <cell r="D1651" t="str">
            <v>652CPA_PA_041.M</v>
          </cell>
        </row>
        <row r="1652">
          <cell r="D1652" t="str">
            <v>174CPA_PA_041.M</v>
          </cell>
        </row>
        <row r="1653">
          <cell r="D1653" t="str">
            <v>328CPA_PA_041.M</v>
          </cell>
        </row>
        <row r="1654">
          <cell r="D1654" t="str">
            <v>258CPA_PA_041.M</v>
          </cell>
        </row>
        <row r="1655">
          <cell r="D1655" t="str">
            <v>656CPA_PA_041.M</v>
          </cell>
        </row>
        <row r="1656">
          <cell r="D1656" t="str">
            <v>654CPA_PA_041.M</v>
          </cell>
        </row>
        <row r="1657">
          <cell r="D1657" t="str">
            <v>336CPA_PA_041.M</v>
          </cell>
        </row>
        <row r="1658">
          <cell r="D1658" t="str">
            <v>263CPA_PA_041.M</v>
          </cell>
        </row>
        <row r="1659">
          <cell r="D1659" t="str">
            <v>268CPA_PA_041.M</v>
          </cell>
        </row>
        <row r="1660">
          <cell r="D1660" t="str">
            <v>532CPA_PA_041.M</v>
          </cell>
        </row>
        <row r="1661">
          <cell r="D1661" t="str">
            <v>944CPA_PA_041.M</v>
          </cell>
        </row>
        <row r="1662">
          <cell r="D1662" t="str">
            <v>176CPA_PA_041.M</v>
          </cell>
        </row>
        <row r="1663">
          <cell r="D1663" t="str">
            <v>534CPA_PA_041.M</v>
          </cell>
        </row>
        <row r="1664">
          <cell r="D1664" t="str">
            <v>536CPA_PA_041.M</v>
          </cell>
        </row>
        <row r="1665">
          <cell r="D1665" t="str">
            <v>429CPA_PA_041.M</v>
          </cell>
        </row>
        <row r="1666">
          <cell r="D1666" t="str">
            <v>433CPA_PA_041.M</v>
          </cell>
        </row>
        <row r="1667">
          <cell r="D1667" t="str">
            <v>178CPA_PA_041.M</v>
          </cell>
        </row>
        <row r="1668">
          <cell r="D1668" t="str">
            <v>436CPA_PA_041.M</v>
          </cell>
        </row>
        <row r="1669">
          <cell r="D1669" t="str">
            <v>136CPA_PA_041.M</v>
          </cell>
        </row>
        <row r="1670">
          <cell r="D1670" t="str">
            <v>343CPA_PA_041.M</v>
          </cell>
        </row>
        <row r="1671">
          <cell r="D1671" t="str">
            <v>158CPA_PA_041.M</v>
          </cell>
        </row>
        <row r="1672">
          <cell r="D1672" t="str">
            <v>439CPA_PA_041.M</v>
          </cell>
        </row>
        <row r="1673">
          <cell r="D1673" t="str">
            <v>916CPA_PA_041.M</v>
          </cell>
        </row>
        <row r="1674">
          <cell r="D1674" t="str">
            <v>664CPA_PA_041.M</v>
          </cell>
        </row>
        <row r="1675">
          <cell r="D1675" t="str">
            <v>826CPA_PA_041.M</v>
          </cell>
        </row>
        <row r="1676">
          <cell r="D1676" t="str">
            <v>542CPA_PA_041.M</v>
          </cell>
        </row>
        <row r="1677">
          <cell r="D1677" t="str">
            <v>967CPA_PA_041.M</v>
          </cell>
        </row>
        <row r="1678">
          <cell r="D1678" t="str">
            <v>443CPA_PA_041.M</v>
          </cell>
        </row>
        <row r="1679">
          <cell r="D1679" t="str">
            <v>917CPA_PA_041.M</v>
          </cell>
        </row>
        <row r="1680">
          <cell r="D1680" t="str">
            <v>544CPA_PA_041.M</v>
          </cell>
        </row>
        <row r="1681">
          <cell r="D1681" t="str">
            <v>941CPA_PA_041.M</v>
          </cell>
        </row>
        <row r="1682">
          <cell r="D1682" t="str">
            <v>446CPA_PA_041.M</v>
          </cell>
        </row>
        <row r="1683">
          <cell r="D1683" t="str">
            <v>666CPA_PA_041.M</v>
          </cell>
        </row>
        <row r="1684">
          <cell r="D1684" t="str">
            <v>668CPA_PA_041.M</v>
          </cell>
        </row>
        <row r="1685">
          <cell r="D1685" t="str">
            <v>672CPA_PA_041.M</v>
          </cell>
        </row>
        <row r="1686">
          <cell r="D1686" t="str">
            <v>946CPA_PA_041.M</v>
          </cell>
        </row>
        <row r="1687">
          <cell r="D1687" t="str">
            <v>137CPA_PA_041.M</v>
          </cell>
        </row>
        <row r="1688">
          <cell r="D1688" t="str">
            <v>546CPA_PA_041.M</v>
          </cell>
        </row>
        <row r="1689">
          <cell r="D1689" t="str">
            <v>962CPA_PA_041.M</v>
          </cell>
        </row>
        <row r="1690">
          <cell r="D1690" t="str">
            <v>674CPA_PA_041.M</v>
          </cell>
        </row>
        <row r="1691">
          <cell r="D1691" t="str">
            <v>676CPA_PA_041.M</v>
          </cell>
        </row>
        <row r="1692">
          <cell r="D1692" t="str">
            <v>548CPA_PA_041.M</v>
          </cell>
        </row>
        <row r="1693">
          <cell r="D1693" t="str">
            <v>556CPA_PA_041.M</v>
          </cell>
        </row>
        <row r="1694">
          <cell r="D1694" t="str">
            <v>678CPA_PA_041.M</v>
          </cell>
        </row>
        <row r="1695">
          <cell r="D1695" t="str">
            <v>181CPA_PA_041.M</v>
          </cell>
        </row>
        <row r="1696">
          <cell r="D1696" t="str">
            <v>867CPA_PA_041.M</v>
          </cell>
        </row>
        <row r="1697">
          <cell r="D1697" t="str">
            <v>682CPA_PA_041.M</v>
          </cell>
        </row>
        <row r="1698">
          <cell r="D1698" t="str">
            <v>684CPA_PA_041.M</v>
          </cell>
        </row>
        <row r="1699">
          <cell r="D1699" t="str">
            <v>273CPA_PA_041.M</v>
          </cell>
        </row>
        <row r="1700">
          <cell r="D1700" t="str">
            <v>868CPA_PA_041.M</v>
          </cell>
        </row>
        <row r="1701">
          <cell r="D1701" t="str">
            <v>921CPA_PA_041.M</v>
          </cell>
        </row>
        <row r="1702">
          <cell r="D1702" t="str">
            <v>948CPA_PA_041.M</v>
          </cell>
        </row>
        <row r="1703">
          <cell r="D1703" t="str">
            <v>943CPA_PA_041.M</v>
          </cell>
        </row>
        <row r="1704">
          <cell r="D1704" t="str">
            <v>351CPA_PA_041.M</v>
          </cell>
        </row>
        <row r="1705">
          <cell r="D1705" t="str">
            <v>686CPA_PA_041.M</v>
          </cell>
        </row>
        <row r="1706">
          <cell r="D1706" t="str">
            <v>688CPA_PA_041.M</v>
          </cell>
        </row>
        <row r="1707">
          <cell r="D1707" t="str">
            <v>518CPA_PA_041.M</v>
          </cell>
        </row>
        <row r="1708">
          <cell r="D1708" t="str">
            <v>728CPA_PA_041.M</v>
          </cell>
        </row>
        <row r="1709">
          <cell r="D1709" t="str">
            <v>836CPA_PA_041.M</v>
          </cell>
        </row>
        <row r="1710">
          <cell r="D1710" t="str">
            <v>558CPA_PA_041.M</v>
          </cell>
        </row>
        <row r="1711">
          <cell r="D1711" t="str">
            <v>138CPA_PA_041.M</v>
          </cell>
        </row>
        <row r="1712">
          <cell r="D1712" t="str">
            <v>353CPA_PA_041.M</v>
          </cell>
        </row>
        <row r="1713">
          <cell r="D1713" t="str">
            <v>196CPA_PA_041.M</v>
          </cell>
        </row>
        <row r="1714">
          <cell r="D1714" t="str">
            <v>278CPA_PA_041.M</v>
          </cell>
        </row>
        <row r="1715">
          <cell r="D1715" t="str">
            <v>692CPA_PA_041.M</v>
          </cell>
        </row>
        <row r="1716">
          <cell r="D1716" t="str">
            <v>694CPA_PA_041.M</v>
          </cell>
        </row>
        <row r="1717">
          <cell r="D1717" t="str">
            <v>142CPA_PA_041.M</v>
          </cell>
        </row>
        <row r="1718">
          <cell r="D1718" t="str">
            <v>449CPA_PA_041.M</v>
          </cell>
        </row>
        <row r="1719">
          <cell r="D1719" t="str">
            <v>564CPA_PA_041.M</v>
          </cell>
        </row>
        <row r="1720">
          <cell r="D1720" t="str">
            <v>565CPA_PA_041.M</v>
          </cell>
        </row>
        <row r="1721">
          <cell r="D1721" t="str">
            <v>283CPA_PA_041.M</v>
          </cell>
        </row>
        <row r="1722">
          <cell r="D1722" t="str">
            <v>853CPA_PA_041.M</v>
          </cell>
        </row>
        <row r="1723">
          <cell r="D1723" t="str">
            <v>288CPA_PA_041.M</v>
          </cell>
        </row>
        <row r="1724">
          <cell r="D1724" t="str">
            <v>293CPA_PA_041.M</v>
          </cell>
        </row>
        <row r="1725">
          <cell r="D1725" t="str">
            <v>566CPA_PA_041.M</v>
          </cell>
        </row>
        <row r="1726">
          <cell r="D1726" t="str">
            <v>964CPA_PA_041.M</v>
          </cell>
        </row>
        <row r="1727">
          <cell r="D1727" t="str">
            <v>182CPA_PA_041.M</v>
          </cell>
        </row>
        <row r="1728">
          <cell r="D1728" t="str">
            <v>359CPA_PA_041.M</v>
          </cell>
        </row>
        <row r="1729">
          <cell r="D1729" t="str">
            <v>453CPA_PA_041.M</v>
          </cell>
        </row>
        <row r="1730">
          <cell r="D1730" t="str">
            <v>968CPA_PA_041.M</v>
          </cell>
        </row>
        <row r="1731">
          <cell r="D1731" t="str">
            <v>922CPA_PA_041.M</v>
          </cell>
        </row>
        <row r="1732">
          <cell r="D1732" t="str">
            <v>714CPA_PA_041.M</v>
          </cell>
        </row>
        <row r="1733">
          <cell r="D1733" t="str">
            <v>862CPA_PA_041.M</v>
          </cell>
        </row>
        <row r="1734">
          <cell r="D1734" t="str">
            <v>135CPA_PA_041.M</v>
          </cell>
        </row>
        <row r="1735">
          <cell r="D1735" t="str">
            <v>716CPA_PA_041.M</v>
          </cell>
        </row>
        <row r="1736">
          <cell r="D1736" t="str">
            <v>456CPA_PA_041.M</v>
          </cell>
        </row>
        <row r="1737">
          <cell r="D1737" t="str">
            <v>722CPA_PA_041.M</v>
          </cell>
        </row>
        <row r="1738">
          <cell r="D1738" t="str">
            <v>942CPA_PA_041.M</v>
          </cell>
        </row>
        <row r="1739">
          <cell r="D1739" t="str">
            <v>718CPA_PA_041.M</v>
          </cell>
        </row>
        <row r="1740">
          <cell r="D1740" t="str">
            <v>724CPA_PA_041.M</v>
          </cell>
        </row>
        <row r="1741">
          <cell r="D1741" t="str">
            <v>576CPA_PA_041.M</v>
          </cell>
        </row>
        <row r="1742">
          <cell r="D1742" t="str">
            <v>936CPA_PA_041.M</v>
          </cell>
        </row>
        <row r="1743">
          <cell r="D1743" t="str">
            <v>961CPA_PA_041.M</v>
          </cell>
        </row>
        <row r="1744">
          <cell r="D1744" t="str">
            <v>813CPA_PA_041.M</v>
          </cell>
        </row>
        <row r="1745">
          <cell r="D1745" t="str">
            <v>726CPA_PA_041.M</v>
          </cell>
        </row>
        <row r="1746">
          <cell r="D1746" t="str">
            <v>199CPA_PA_041.M</v>
          </cell>
        </row>
        <row r="1747">
          <cell r="D1747" t="str">
            <v>733CPA_PA_041.M</v>
          </cell>
        </row>
        <row r="1748">
          <cell r="D1748" t="str">
            <v>184CPA_PA_041.M</v>
          </cell>
        </row>
        <row r="1749">
          <cell r="D1749" t="str">
            <v>524CPA_PA_041.M</v>
          </cell>
        </row>
        <row r="1750">
          <cell r="D1750" t="str">
            <v>361CPA_PA_041.M</v>
          </cell>
        </row>
        <row r="1751">
          <cell r="D1751" t="str">
            <v>362CPA_PA_041.M</v>
          </cell>
        </row>
        <row r="1752">
          <cell r="D1752" t="str">
            <v>364CPA_PA_041.M</v>
          </cell>
        </row>
        <row r="1753">
          <cell r="D1753" t="str">
            <v>732CPA_PA_041.M</v>
          </cell>
        </row>
        <row r="1754">
          <cell r="D1754" t="str">
            <v>366CPA_PA_041.M</v>
          </cell>
        </row>
        <row r="1755">
          <cell r="D1755" t="str">
            <v>734CPA_PA_041.M</v>
          </cell>
        </row>
        <row r="1756">
          <cell r="D1756" t="str">
            <v>144CPA_PA_041.M</v>
          </cell>
        </row>
        <row r="1757">
          <cell r="D1757" t="str">
            <v>146CPA_PA_041.M</v>
          </cell>
        </row>
        <row r="1758">
          <cell r="D1758" t="str">
            <v>463CPA_PA_041.M</v>
          </cell>
        </row>
        <row r="1759">
          <cell r="D1759" t="str">
            <v>528CPA_PA_041.M</v>
          </cell>
        </row>
        <row r="1760">
          <cell r="D1760" t="str">
            <v>923CPA_PA_041.M</v>
          </cell>
        </row>
        <row r="1761">
          <cell r="D1761" t="str">
            <v>738CPA_PA_041.M</v>
          </cell>
        </row>
        <row r="1762">
          <cell r="D1762" t="str">
            <v>578CPA_PA_041.M</v>
          </cell>
        </row>
        <row r="1763">
          <cell r="D1763" t="str">
            <v>537CPA_PA_041.M</v>
          </cell>
        </row>
        <row r="1764">
          <cell r="D1764" t="str">
            <v>742CPA_PA_041.M</v>
          </cell>
        </row>
        <row r="1765">
          <cell r="D1765" t="str">
            <v>866CPA_PA_041.M</v>
          </cell>
        </row>
        <row r="1766">
          <cell r="D1766" t="str">
            <v>369CPA_PA_041.M</v>
          </cell>
        </row>
        <row r="1767">
          <cell r="D1767" t="str">
            <v>744CPA_PA_041.M</v>
          </cell>
        </row>
        <row r="1768">
          <cell r="D1768" t="str">
            <v>186CPA_PA_041.M</v>
          </cell>
        </row>
        <row r="1769">
          <cell r="D1769" t="str">
            <v>925CPA_PA_041.M</v>
          </cell>
        </row>
        <row r="1770">
          <cell r="D1770" t="str">
            <v>869CPA_PA_041.M</v>
          </cell>
        </row>
        <row r="1771">
          <cell r="D1771" t="str">
            <v>746CPA_PA_041.M</v>
          </cell>
        </row>
        <row r="1772">
          <cell r="D1772" t="str">
            <v>926CPA_PA_041.M</v>
          </cell>
        </row>
        <row r="1773">
          <cell r="D1773" t="str">
            <v>466CPA_PA_041.M</v>
          </cell>
        </row>
        <row r="1774">
          <cell r="D1774" t="str">
            <v>112CPA_PA_041.M</v>
          </cell>
        </row>
        <row r="1775">
          <cell r="D1775" t="str">
            <v>111CPA_PA_041.M</v>
          </cell>
        </row>
        <row r="1776">
          <cell r="D1776" t="str">
            <v>298CPA_PA_041.M</v>
          </cell>
        </row>
        <row r="1777">
          <cell r="D1777" t="str">
            <v>927CPA_PA_041.M</v>
          </cell>
        </row>
        <row r="1778">
          <cell r="D1778" t="str">
            <v>846CPA_PA_041.M</v>
          </cell>
        </row>
        <row r="1779">
          <cell r="D1779" t="str">
            <v>299CPA_PA_041.M</v>
          </cell>
        </row>
        <row r="1780">
          <cell r="D1780" t="str">
            <v>582CPA_PA_041.M</v>
          </cell>
        </row>
        <row r="1781">
          <cell r="D1781" t="str">
            <v>474CPA_PA_041.M</v>
          </cell>
        </row>
        <row r="1782">
          <cell r="D1782" t="str">
            <v>754CPA_PA_041.M</v>
          </cell>
        </row>
        <row r="1783">
          <cell r="D1783" t="str">
            <v>698CPA_PA_041.M</v>
          </cell>
        </row>
        <row r="1784">
          <cell r="D1784" t="str">
            <v>512CPA_PA_050.M</v>
          </cell>
        </row>
        <row r="1785">
          <cell r="D1785" t="str">
            <v>914CPA_PA_050.M</v>
          </cell>
        </row>
        <row r="1786">
          <cell r="D1786" t="str">
            <v>612CPA_PA_050.M</v>
          </cell>
        </row>
        <row r="1787">
          <cell r="D1787" t="str">
            <v>614CPA_PA_050.M</v>
          </cell>
        </row>
        <row r="1788">
          <cell r="D1788" t="str">
            <v>312CPA_PA_050.M</v>
          </cell>
        </row>
        <row r="1789">
          <cell r="D1789" t="str">
            <v>311CPA_PA_050.M</v>
          </cell>
        </row>
        <row r="1790">
          <cell r="D1790" t="str">
            <v>213CPA_PA_050.M</v>
          </cell>
        </row>
        <row r="1791">
          <cell r="D1791" t="str">
            <v>911CPA_PA_050.M</v>
          </cell>
        </row>
        <row r="1792">
          <cell r="D1792" t="str">
            <v>193CPA_PA_050.M</v>
          </cell>
        </row>
        <row r="1793">
          <cell r="D1793" t="str">
            <v>122CPA_PA_050.M</v>
          </cell>
        </row>
        <row r="1794">
          <cell r="D1794" t="str">
            <v>912CPA_PA_050.M</v>
          </cell>
        </row>
        <row r="1795">
          <cell r="D1795" t="str">
            <v>313CPA_PA_050.M</v>
          </cell>
        </row>
        <row r="1796">
          <cell r="D1796" t="str">
            <v>419CPA_PA_050.M</v>
          </cell>
        </row>
        <row r="1797">
          <cell r="D1797" t="str">
            <v>513CPA_PA_050.M</v>
          </cell>
        </row>
        <row r="1798">
          <cell r="D1798" t="str">
            <v>316CPA_PA_050.M</v>
          </cell>
        </row>
        <row r="1799">
          <cell r="D1799" t="str">
            <v>913CPA_PA_050.M</v>
          </cell>
        </row>
        <row r="1800">
          <cell r="D1800" t="str">
            <v>124CPA_PA_050.M</v>
          </cell>
        </row>
        <row r="1801">
          <cell r="D1801" t="str">
            <v>339CPA_PA_050.M</v>
          </cell>
        </row>
        <row r="1802">
          <cell r="D1802" t="str">
            <v>638CPA_PA_050.M</v>
          </cell>
        </row>
        <row r="1803">
          <cell r="D1803" t="str">
            <v>514CPA_PA_050.M</v>
          </cell>
        </row>
        <row r="1804">
          <cell r="D1804" t="str">
            <v>218CPA_PA_050.M</v>
          </cell>
        </row>
        <row r="1805">
          <cell r="D1805" t="str">
            <v>963CPA_PA_050.M</v>
          </cell>
        </row>
        <row r="1806">
          <cell r="D1806" t="str">
            <v>616CPA_PA_050.M</v>
          </cell>
        </row>
        <row r="1807">
          <cell r="D1807" t="str">
            <v>223CPA_PA_050.M</v>
          </cell>
        </row>
        <row r="1808">
          <cell r="D1808" t="str">
            <v>516CPA_PA_050.M</v>
          </cell>
        </row>
        <row r="1809">
          <cell r="D1809" t="str">
            <v>918CPA_PA_050.M</v>
          </cell>
        </row>
        <row r="1810">
          <cell r="D1810" t="str">
            <v>748CPA_PA_050.M</v>
          </cell>
        </row>
        <row r="1811">
          <cell r="D1811" t="str">
            <v>618CPA_PA_050.M</v>
          </cell>
        </row>
        <row r="1812">
          <cell r="D1812" t="str">
            <v>522CPA_PA_050.M</v>
          </cell>
        </row>
        <row r="1813">
          <cell r="D1813" t="str">
            <v>622CPA_PA_050.M</v>
          </cell>
        </row>
        <row r="1814">
          <cell r="D1814" t="str">
            <v>156CPA_PA_050.M</v>
          </cell>
        </row>
        <row r="1815">
          <cell r="D1815" t="str">
            <v>624CPA_PA_050.M</v>
          </cell>
        </row>
        <row r="1816">
          <cell r="D1816" t="str">
            <v>626CPA_PA_050.M</v>
          </cell>
        </row>
        <row r="1817">
          <cell r="D1817" t="str">
            <v>628CPA_PA_050.M</v>
          </cell>
        </row>
        <row r="1818">
          <cell r="D1818" t="str">
            <v>228CPA_PA_050.M</v>
          </cell>
        </row>
        <row r="1819">
          <cell r="D1819" t="str">
            <v>924CPA_PA_050.M</v>
          </cell>
        </row>
        <row r="1820">
          <cell r="D1820" t="str">
            <v>233CPA_PA_050.M</v>
          </cell>
        </row>
        <row r="1821">
          <cell r="D1821" t="str">
            <v>632CPA_PA_050.M</v>
          </cell>
        </row>
        <row r="1822">
          <cell r="D1822" t="str">
            <v>636CPA_PA_050.M</v>
          </cell>
        </row>
        <row r="1823">
          <cell r="D1823" t="str">
            <v>634CPA_PA_050.M</v>
          </cell>
        </row>
        <row r="1824">
          <cell r="D1824" t="str">
            <v>238CPA_PA_050.M</v>
          </cell>
        </row>
        <row r="1825">
          <cell r="D1825" t="str">
            <v>662CPA_PA_050.M</v>
          </cell>
        </row>
        <row r="1826">
          <cell r="D1826" t="str">
            <v>960CPA_PA_050.M</v>
          </cell>
        </row>
        <row r="1827">
          <cell r="D1827" t="str">
            <v>423CPA_PA_050.M</v>
          </cell>
        </row>
        <row r="1828">
          <cell r="D1828" t="str">
            <v>935CPA_PA_050.M</v>
          </cell>
        </row>
        <row r="1829">
          <cell r="D1829" t="str">
            <v>128CPA_PA_050.M</v>
          </cell>
        </row>
        <row r="1830">
          <cell r="D1830" t="str">
            <v>611CPA_PA_050.M</v>
          </cell>
        </row>
        <row r="1831">
          <cell r="D1831" t="str">
            <v>321CPA_PA_050.M</v>
          </cell>
        </row>
        <row r="1832">
          <cell r="D1832" t="str">
            <v>243CPA_PA_050.M</v>
          </cell>
        </row>
        <row r="1833">
          <cell r="D1833" t="str">
            <v>309CPA_PA_050.M</v>
          </cell>
        </row>
        <row r="1834">
          <cell r="D1834" t="str">
            <v>248CPA_PA_050.M</v>
          </cell>
        </row>
        <row r="1835">
          <cell r="D1835" t="str">
            <v>469CPA_PA_050.M</v>
          </cell>
        </row>
        <row r="1836">
          <cell r="D1836" t="str">
            <v>253CPA_PA_050.M</v>
          </cell>
        </row>
        <row r="1837">
          <cell r="D1837" t="str">
            <v>642CPA_PA_050.M</v>
          </cell>
        </row>
        <row r="1838">
          <cell r="D1838" t="str">
            <v>643CPA_PA_050.M</v>
          </cell>
        </row>
        <row r="1839">
          <cell r="D1839" t="str">
            <v>939CPA_PA_050.M</v>
          </cell>
        </row>
        <row r="1840">
          <cell r="D1840" t="str">
            <v>644CPA_PA_050.M</v>
          </cell>
        </row>
        <row r="1841">
          <cell r="D1841" t="str">
            <v>163CPA_PA_050.M</v>
          </cell>
        </row>
        <row r="1842">
          <cell r="D1842" t="str">
            <v>819CPA_PA_050.M</v>
          </cell>
        </row>
        <row r="1843">
          <cell r="D1843" t="str">
            <v>172CPA_PA_050.M</v>
          </cell>
        </row>
        <row r="1844">
          <cell r="D1844" t="str">
            <v>132CPA_PA_050.M</v>
          </cell>
        </row>
        <row r="1845">
          <cell r="D1845" t="str">
            <v>646CPA_PA_050.M</v>
          </cell>
        </row>
        <row r="1846">
          <cell r="D1846" t="str">
            <v>648CPA_PA_050.M</v>
          </cell>
        </row>
        <row r="1847">
          <cell r="D1847" t="str">
            <v>915CPA_PA_050.M</v>
          </cell>
        </row>
        <row r="1848">
          <cell r="D1848" t="str">
            <v>134CPA_PA_050.M</v>
          </cell>
        </row>
        <row r="1849">
          <cell r="D1849" t="str">
            <v>652CPA_PA_050.M</v>
          </cell>
        </row>
        <row r="1850">
          <cell r="D1850" t="str">
            <v>174CPA_PA_050.M</v>
          </cell>
        </row>
        <row r="1851">
          <cell r="D1851" t="str">
            <v>328CPA_PA_050.M</v>
          </cell>
        </row>
        <row r="1852">
          <cell r="D1852" t="str">
            <v>258CPA_PA_050.M</v>
          </cell>
        </row>
        <row r="1853">
          <cell r="D1853" t="str">
            <v>656CPA_PA_050.M</v>
          </cell>
        </row>
        <row r="1854">
          <cell r="D1854" t="str">
            <v>654CPA_PA_050.M</v>
          </cell>
        </row>
        <row r="1855">
          <cell r="D1855" t="str">
            <v>336CPA_PA_050.M</v>
          </cell>
        </row>
        <row r="1856">
          <cell r="D1856" t="str">
            <v>263CPA_PA_050.M</v>
          </cell>
        </row>
        <row r="1857">
          <cell r="D1857" t="str">
            <v>268CPA_PA_050.M</v>
          </cell>
        </row>
        <row r="1858">
          <cell r="D1858" t="str">
            <v>532CPA_PA_050.M</v>
          </cell>
        </row>
        <row r="1859">
          <cell r="D1859" t="str">
            <v>944CPA_PA_050.M</v>
          </cell>
        </row>
        <row r="1860">
          <cell r="D1860" t="str">
            <v>176CPA_PA_050.M</v>
          </cell>
        </row>
        <row r="1861">
          <cell r="D1861" t="str">
            <v>534CPA_PA_050.M</v>
          </cell>
        </row>
        <row r="1862">
          <cell r="D1862" t="str">
            <v>536CPA_PA_050.M</v>
          </cell>
        </row>
        <row r="1863">
          <cell r="D1863" t="str">
            <v>429CPA_PA_050.M</v>
          </cell>
        </row>
        <row r="1864">
          <cell r="D1864" t="str">
            <v>433CPA_PA_050.M</v>
          </cell>
        </row>
        <row r="1865">
          <cell r="D1865" t="str">
            <v>178CPA_PA_050.M</v>
          </cell>
        </row>
        <row r="1866">
          <cell r="D1866" t="str">
            <v>436CPA_PA_050.M</v>
          </cell>
        </row>
        <row r="1867">
          <cell r="D1867" t="str">
            <v>136CPA_PA_050.M</v>
          </cell>
        </row>
        <row r="1868">
          <cell r="D1868" t="str">
            <v>343CPA_PA_050.M</v>
          </cell>
        </row>
        <row r="1869">
          <cell r="D1869" t="str">
            <v>158CPA_PA_050.M</v>
          </cell>
        </row>
        <row r="1870">
          <cell r="D1870" t="str">
            <v>439CPA_PA_050.M</v>
          </cell>
        </row>
        <row r="1871">
          <cell r="D1871" t="str">
            <v>916CPA_PA_050.M</v>
          </cell>
        </row>
        <row r="1872">
          <cell r="D1872" t="str">
            <v>664CPA_PA_050.M</v>
          </cell>
        </row>
        <row r="1873">
          <cell r="D1873" t="str">
            <v>826CPA_PA_050.M</v>
          </cell>
        </row>
        <row r="1874">
          <cell r="D1874" t="str">
            <v>542CPA_PA_050.M</v>
          </cell>
        </row>
        <row r="1875">
          <cell r="D1875" t="str">
            <v>967CPA_PA_050.M</v>
          </cell>
        </row>
        <row r="1876">
          <cell r="D1876" t="str">
            <v>443CPA_PA_050.M</v>
          </cell>
        </row>
        <row r="1877">
          <cell r="D1877" t="str">
            <v>917CPA_PA_050.M</v>
          </cell>
        </row>
        <row r="1878">
          <cell r="D1878" t="str">
            <v>544CPA_PA_050.M</v>
          </cell>
        </row>
        <row r="1879">
          <cell r="D1879" t="str">
            <v>941CPA_PA_050.M</v>
          </cell>
        </row>
        <row r="1880">
          <cell r="D1880" t="str">
            <v>446CPA_PA_050.M</v>
          </cell>
        </row>
        <row r="1881">
          <cell r="D1881" t="str">
            <v>666CPA_PA_050.M</v>
          </cell>
        </row>
        <row r="1882">
          <cell r="D1882" t="str">
            <v>668CPA_PA_050.M</v>
          </cell>
        </row>
        <row r="1883">
          <cell r="D1883" t="str">
            <v>672CPA_PA_050.M</v>
          </cell>
        </row>
        <row r="1884">
          <cell r="D1884" t="str">
            <v>946CPA_PA_050.M</v>
          </cell>
        </row>
        <row r="1885">
          <cell r="D1885" t="str">
            <v>137CPA_PA_050.M</v>
          </cell>
        </row>
        <row r="1886">
          <cell r="D1886" t="str">
            <v>546CPA_PA_050.M</v>
          </cell>
        </row>
        <row r="1887">
          <cell r="D1887" t="str">
            <v>962CPA_PA_050.M</v>
          </cell>
        </row>
        <row r="1888">
          <cell r="D1888" t="str">
            <v>674CPA_PA_050.M</v>
          </cell>
        </row>
        <row r="1889">
          <cell r="D1889" t="str">
            <v>676CPA_PA_050.M</v>
          </cell>
        </row>
        <row r="1890">
          <cell r="D1890" t="str">
            <v>548CPA_PA_050.M</v>
          </cell>
        </row>
        <row r="1891">
          <cell r="D1891" t="str">
            <v>556CPA_PA_050.M</v>
          </cell>
        </row>
        <row r="1892">
          <cell r="D1892" t="str">
            <v>678CPA_PA_050.M</v>
          </cell>
        </row>
        <row r="1893">
          <cell r="D1893" t="str">
            <v>181CPA_PA_050.M</v>
          </cell>
        </row>
        <row r="1894">
          <cell r="D1894" t="str">
            <v>867CPA_PA_050.M</v>
          </cell>
        </row>
        <row r="1895">
          <cell r="D1895" t="str">
            <v>682CPA_PA_050.M</v>
          </cell>
        </row>
        <row r="1896">
          <cell r="D1896" t="str">
            <v>684CPA_PA_050.M</v>
          </cell>
        </row>
        <row r="1897">
          <cell r="D1897" t="str">
            <v>273CPA_PA_050.M</v>
          </cell>
        </row>
        <row r="1898">
          <cell r="D1898" t="str">
            <v>868CPA_PA_050.M</v>
          </cell>
        </row>
        <row r="1899">
          <cell r="D1899" t="str">
            <v>921CPA_PA_050.M</v>
          </cell>
        </row>
        <row r="1900">
          <cell r="D1900" t="str">
            <v>948CPA_PA_050.M</v>
          </cell>
        </row>
        <row r="1901">
          <cell r="D1901" t="str">
            <v>943CPA_PA_050.M</v>
          </cell>
        </row>
        <row r="1902">
          <cell r="D1902" t="str">
            <v>351CPA_PA_050.M</v>
          </cell>
        </row>
        <row r="1903">
          <cell r="D1903" t="str">
            <v>686CPA_PA_050.M</v>
          </cell>
        </row>
        <row r="1904">
          <cell r="D1904" t="str">
            <v>688CPA_PA_050.M</v>
          </cell>
        </row>
        <row r="1905">
          <cell r="D1905" t="str">
            <v>518CPA_PA_050.M</v>
          </cell>
        </row>
        <row r="1906">
          <cell r="D1906" t="str">
            <v>728CPA_PA_050.M</v>
          </cell>
        </row>
        <row r="1907">
          <cell r="D1907" t="str">
            <v>836CPA_PA_050.M</v>
          </cell>
        </row>
        <row r="1908">
          <cell r="D1908" t="str">
            <v>558CPA_PA_050.M</v>
          </cell>
        </row>
        <row r="1909">
          <cell r="D1909" t="str">
            <v>138CPA_PA_050.M</v>
          </cell>
        </row>
        <row r="1910">
          <cell r="D1910" t="str">
            <v>353CPA_PA_050.M</v>
          </cell>
        </row>
        <row r="1911">
          <cell r="D1911" t="str">
            <v>196CPA_PA_050.M</v>
          </cell>
        </row>
        <row r="1912">
          <cell r="D1912" t="str">
            <v>278CPA_PA_050.M</v>
          </cell>
        </row>
        <row r="1913">
          <cell r="D1913" t="str">
            <v>692CPA_PA_050.M</v>
          </cell>
        </row>
        <row r="1914">
          <cell r="D1914" t="str">
            <v>694CPA_PA_050.M</v>
          </cell>
        </row>
        <row r="1915">
          <cell r="D1915" t="str">
            <v>142CPA_PA_050.M</v>
          </cell>
        </row>
        <row r="1916">
          <cell r="D1916" t="str">
            <v>449CPA_PA_050.M</v>
          </cell>
        </row>
        <row r="1917">
          <cell r="D1917" t="str">
            <v>564CPA_PA_050.M</v>
          </cell>
        </row>
        <row r="1918">
          <cell r="D1918" t="str">
            <v>565CPA_PA_050.M</v>
          </cell>
        </row>
        <row r="1919">
          <cell r="D1919" t="str">
            <v>283CPA_PA_050.M</v>
          </cell>
        </row>
        <row r="1920">
          <cell r="D1920" t="str">
            <v>853CPA_PA_050.M</v>
          </cell>
        </row>
        <row r="1921">
          <cell r="D1921" t="str">
            <v>288CPA_PA_050.M</v>
          </cell>
        </row>
        <row r="1922">
          <cell r="D1922" t="str">
            <v>293CPA_PA_050.M</v>
          </cell>
        </row>
        <row r="1923">
          <cell r="D1923" t="str">
            <v>566CPA_PA_050.M</v>
          </cell>
        </row>
        <row r="1924">
          <cell r="D1924" t="str">
            <v>964CPA_PA_050.M</v>
          </cell>
        </row>
        <row r="1925">
          <cell r="D1925" t="str">
            <v>182CPA_PA_050.M</v>
          </cell>
        </row>
        <row r="1926">
          <cell r="D1926" t="str">
            <v>359CPA_PA_050.M</v>
          </cell>
        </row>
        <row r="1927">
          <cell r="D1927" t="str">
            <v>453CPA_PA_050.M</v>
          </cell>
        </row>
        <row r="1928">
          <cell r="D1928" t="str">
            <v>968CPA_PA_050.M</v>
          </cell>
        </row>
        <row r="1929">
          <cell r="D1929" t="str">
            <v>922CPA_PA_050.M</v>
          </cell>
        </row>
        <row r="1930">
          <cell r="D1930" t="str">
            <v>714CPA_PA_050.M</v>
          </cell>
        </row>
        <row r="1931">
          <cell r="D1931" t="str">
            <v>862CPA_PA_050.M</v>
          </cell>
        </row>
        <row r="1932">
          <cell r="D1932" t="str">
            <v>135CPA_PA_050.M</v>
          </cell>
        </row>
        <row r="1933">
          <cell r="D1933" t="str">
            <v>716CPA_PA_050.M</v>
          </cell>
        </row>
        <row r="1934">
          <cell r="D1934" t="str">
            <v>456CPA_PA_050.M</v>
          </cell>
        </row>
        <row r="1935">
          <cell r="D1935" t="str">
            <v>722CPA_PA_050.M</v>
          </cell>
        </row>
        <row r="1936">
          <cell r="D1936" t="str">
            <v>942CPA_PA_050.M</v>
          </cell>
        </row>
        <row r="1937">
          <cell r="D1937" t="str">
            <v>718CPA_PA_050.M</v>
          </cell>
        </row>
        <row r="1938">
          <cell r="D1938" t="str">
            <v>724CPA_PA_050.M</v>
          </cell>
        </row>
        <row r="1939">
          <cell r="D1939" t="str">
            <v>576CPA_PA_050.M</v>
          </cell>
        </row>
        <row r="1940">
          <cell r="D1940" t="str">
            <v>936CPA_PA_050.M</v>
          </cell>
        </row>
        <row r="1941">
          <cell r="D1941" t="str">
            <v>961CPA_PA_050.M</v>
          </cell>
        </row>
        <row r="1942">
          <cell r="D1942" t="str">
            <v>813CPA_PA_050.M</v>
          </cell>
        </row>
        <row r="1943">
          <cell r="D1943" t="str">
            <v>726CPA_PA_050.M</v>
          </cell>
        </row>
        <row r="1944">
          <cell r="D1944" t="str">
            <v>199CPA_PA_050.M</v>
          </cell>
        </row>
        <row r="1945">
          <cell r="D1945" t="str">
            <v>733CPA_PA_050.M</v>
          </cell>
        </row>
        <row r="1946">
          <cell r="D1946" t="str">
            <v>184CPA_PA_050.M</v>
          </cell>
        </row>
        <row r="1947">
          <cell r="D1947" t="str">
            <v>524CPA_PA_050.M</v>
          </cell>
        </row>
        <row r="1948">
          <cell r="D1948" t="str">
            <v>361CPA_PA_050.M</v>
          </cell>
        </row>
        <row r="1949">
          <cell r="D1949" t="str">
            <v>362CPA_PA_050.M</v>
          </cell>
        </row>
        <row r="1950">
          <cell r="D1950" t="str">
            <v>364CPA_PA_050.M</v>
          </cell>
        </row>
        <row r="1951">
          <cell r="D1951" t="str">
            <v>732CPA_PA_050.M</v>
          </cell>
        </row>
        <row r="1952">
          <cell r="D1952" t="str">
            <v>366CPA_PA_050.M</v>
          </cell>
        </row>
        <row r="1953">
          <cell r="D1953" t="str">
            <v>734CPA_PA_050.M</v>
          </cell>
        </row>
        <row r="1954">
          <cell r="D1954" t="str">
            <v>144CPA_PA_050.M</v>
          </cell>
        </row>
        <row r="1955">
          <cell r="D1955" t="str">
            <v>146CPA_PA_050.M</v>
          </cell>
        </row>
        <row r="1956">
          <cell r="D1956" t="str">
            <v>463CPA_PA_050.M</v>
          </cell>
        </row>
        <row r="1957">
          <cell r="D1957" t="str">
            <v>528CPA_PA_050.M</v>
          </cell>
        </row>
        <row r="1958">
          <cell r="D1958" t="str">
            <v>923CPA_PA_050.M</v>
          </cell>
        </row>
        <row r="1959">
          <cell r="D1959" t="str">
            <v>738CPA_PA_050.M</v>
          </cell>
        </row>
        <row r="1960">
          <cell r="D1960" t="str">
            <v>578CPA_PA_050.M</v>
          </cell>
        </row>
        <row r="1961">
          <cell r="D1961" t="str">
            <v>537CPA_PA_050.M</v>
          </cell>
        </row>
        <row r="1962">
          <cell r="D1962" t="str">
            <v>742CPA_PA_050.M</v>
          </cell>
        </row>
        <row r="1963">
          <cell r="D1963" t="str">
            <v>866CPA_PA_050.M</v>
          </cell>
        </row>
        <row r="1964">
          <cell r="D1964" t="str">
            <v>369CPA_PA_050.M</v>
          </cell>
        </row>
        <row r="1965">
          <cell r="D1965" t="str">
            <v>744CPA_PA_050.M</v>
          </cell>
        </row>
        <row r="1966">
          <cell r="D1966" t="str">
            <v>186CPA_PA_050.M</v>
          </cell>
        </row>
        <row r="1967">
          <cell r="D1967" t="str">
            <v>925CPA_PA_050.M</v>
          </cell>
        </row>
        <row r="1968">
          <cell r="D1968" t="str">
            <v>869CPA_PA_050.M</v>
          </cell>
        </row>
        <row r="1969">
          <cell r="D1969" t="str">
            <v>746CPA_PA_050.M</v>
          </cell>
        </row>
        <row r="1970">
          <cell r="D1970" t="str">
            <v>926CPA_PA_050.M</v>
          </cell>
        </row>
        <row r="1971">
          <cell r="D1971" t="str">
            <v>466CPA_PA_050.M</v>
          </cell>
        </row>
        <row r="1972">
          <cell r="D1972" t="str">
            <v>112CPA_PA_050.M</v>
          </cell>
        </row>
        <row r="1973">
          <cell r="D1973" t="str">
            <v>111CPA_PA_050.M</v>
          </cell>
        </row>
        <row r="1974">
          <cell r="D1974" t="str">
            <v>298CPA_PA_050.M</v>
          </cell>
        </row>
        <row r="1975">
          <cell r="D1975" t="str">
            <v>927CPA_PA_050.M</v>
          </cell>
        </row>
        <row r="1976">
          <cell r="D1976" t="str">
            <v>846CPA_PA_050.M</v>
          </cell>
        </row>
        <row r="1977">
          <cell r="D1977" t="str">
            <v>299CPA_PA_050.M</v>
          </cell>
        </row>
        <row r="1978">
          <cell r="D1978" t="str">
            <v>582CPA_PA_050.M</v>
          </cell>
        </row>
        <row r="1979">
          <cell r="D1979" t="str">
            <v>474CPA_PA_050.M</v>
          </cell>
        </row>
        <row r="1980">
          <cell r="D1980" t="str">
            <v>754CPA_PA_050.M</v>
          </cell>
        </row>
        <row r="1981">
          <cell r="D1981" t="str">
            <v>698CPA_PA_050.M</v>
          </cell>
        </row>
        <row r="1982">
          <cell r="D1982" t="str">
            <v>512CPA_PA_051.M</v>
          </cell>
        </row>
        <row r="1983">
          <cell r="D1983" t="str">
            <v>914CPA_PA_051.M</v>
          </cell>
        </row>
        <row r="1984">
          <cell r="D1984" t="str">
            <v>612CPA_PA_051.M</v>
          </cell>
        </row>
        <row r="1985">
          <cell r="D1985" t="str">
            <v>614CPA_PA_051.M</v>
          </cell>
        </row>
        <row r="1986">
          <cell r="D1986" t="str">
            <v>312CPA_PA_051.M</v>
          </cell>
        </row>
        <row r="1987">
          <cell r="D1987" t="str">
            <v>311CPA_PA_051.M</v>
          </cell>
        </row>
        <row r="1988">
          <cell r="D1988" t="str">
            <v>213CPA_PA_051.M</v>
          </cell>
        </row>
        <row r="1989">
          <cell r="D1989" t="str">
            <v>911CPA_PA_051.M</v>
          </cell>
        </row>
        <row r="1990">
          <cell r="D1990" t="str">
            <v>193CPA_PA_051.M</v>
          </cell>
        </row>
        <row r="1991">
          <cell r="D1991" t="str">
            <v>122CPA_PA_051.M</v>
          </cell>
        </row>
        <row r="1992">
          <cell r="D1992" t="str">
            <v>912CPA_PA_051.M</v>
          </cell>
        </row>
        <row r="1993">
          <cell r="D1993" t="str">
            <v>313CPA_PA_051.M</v>
          </cell>
        </row>
        <row r="1994">
          <cell r="D1994" t="str">
            <v>419CPA_PA_051.M</v>
          </cell>
        </row>
        <row r="1995">
          <cell r="D1995" t="str">
            <v>513CPA_PA_051.M</v>
          </cell>
        </row>
        <row r="1996">
          <cell r="D1996" t="str">
            <v>316CPA_PA_051.M</v>
          </cell>
        </row>
        <row r="1997">
          <cell r="D1997" t="str">
            <v>913CPA_PA_051.M</v>
          </cell>
        </row>
        <row r="1998">
          <cell r="D1998" t="str">
            <v>124CPA_PA_051.M</v>
          </cell>
        </row>
        <row r="1999">
          <cell r="D1999" t="str">
            <v>339CPA_PA_051.M</v>
          </cell>
        </row>
        <row r="2000">
          <cell r="D2000" t="str">
            <v>638CPA_PA_051.M</v>
          </cell>
        </row>
        <row r="2001">
          <cell r="D2001" t="str">
            <v>514CPA_PA_051.M</v>
          </cell>
        </row>
        <row r="2002">
          <cell r="D2002" t="str">
            <v>218CPA_PA_051.M</v>
          </cell>
        </row>
        <row r="2003">
          <cell r="D2003" t="str">
            <v>963CPA_PA_051.M</v>
          </cell>
        </row>
        <row r="2004">
          <cell r="D2004" t="str">
            <v>616CPA_PA_051.M</v>
          </cell>
        </row>
        <row r="2005">
          <cell r="D2005" t="str">
            <v>223CPA_PA_051.M</v>
          </cell>
        </row>
        <row r="2006">
          <cell r="D2006" t="str">
            <v>516CPA_PA_051.M</v>
          </cell>
        </row>
        <row r="2007">
          <cell r="D2007" t="str">
            <v>918CPA_PA_051.M</v>
          </cell>
        </row>
        <row r="2008">
          <cell r="D2008" t="str">
            <v>748CPA_PA_051.M</v>
          </cell>
        </row>
        <row r="2009">
          <cell r="D2009" t="str">
            <v>618CPA_PA_051.M</v>
          </cell>
        </row>
        <row r="2010">
          <cell r="D2010" t="str">
            <v>522CPA_PA_051.M</v>
          </cell>
        </row>
        <row r="2011">
          <cell r="D2011" t="str">
            <v>622CPA_PA_051.M</v>
          </cell>
        </row>
        <row r="2012">
          <cell r="D2012" t="str">
            <v>156CPA_PA_051.M</v>
          </cell>
        </row>
        <row r="2013">
          <cell r="D2013" t="str">
            <v>624CPA_PA_051.M</v>
          </cell>
        </row>
        <row r="2014">
          <cell r="D2014" t="str">
            <v>626CPA_PA_051.M</v>
          </cell>
        </row>
        <row r="2015">
          <cell r="D2015" t="str">
            <v>628CPA_PA_051.M</v>
          </cell>
        </row>
        <row r="2016">
          <cell r="D2016" t="str">
            <v>228CPA_PA_051.M</v>
          </cell>
        </row>
        <row r="2017">
          <cell r="D2017" t="str">
            <v>924CPA_PA_051.M</v>
          </cell>
        </row>
        <row r="2018">
          <cell r="D2018" t="str">
            <v>233CPA_PA_051.M</v>
          </cell>
        </row>
        <row r="2019">
          <cell r="D2019" t="str">
            <v>632CPA_PA_051.M</v>
          </cell>
        </row>
        <row r="2020">
          <cell r="D2020" t="str">
            <v>636CPA_PA_051.M</v>
          </cell>
        </row>
        <row r="2021">
          <cell r="D2021" t="str">
            <v>634CPA_PA_051.M</v>
          </cell>
        </row>
        <row r="2022">
          <cell r="D2022" t="str">
            <v>238CPA_PA_051.M</v>
          </cell>
        </row>
        <row r="2023">
          <cell r="D2023" t="str">
            <v>662CPA_PA_051.M</v>
          </cell>
        </row>
        <row r="2024">
          <cell r="D2024" t="str">
            <v>960CPA_PA_051.M</v>
          </cell>
        </row>
        <row r="2025">
          <cell r="D2025" t="str">
            <v>423CPA_PA_051.M</v>
          </cell>
        </row>
        <row r="2026">
          <cell r="D2026" t="str">
            <v>935CPA_PA_051.M</v>
          </cell>
        </row>
        <row r="2027">
          <cell r="D2027" t="str">
            <v>128CPA_PA_051.M</v>
          </cell>
        </row>
        <row r="2028">
          <cell r="D2028" t="str">
            <v>611CPA_PA_051.M</v>
          </cell>
        </row>
        <row r="2029">
          <cell r="D2029" t="str">
            <v>321CPA_PA_051.M</v>
          </cell>
        </row>
        <row r="2030">
          <cell r="D2030" t="str">
            <v>243CPA_PA_051.M</v>
          </cell>
        </row>
        <row r="2031">
          <cell r="D2031" t="str">
            <v>309CPA_PA_051.M</v>
          </cell>
        </row>
        <row r="2032">
          <cell r="D2032" t="str">
            <v>248CPA_PA_051.M</v>
          </cell>
        </row>
        <row r="2033">
          <cell r="D2033" t="str">
            <v>469CPA_PA_051.M</v>
          </cell>
        </row>
        <row r="2034">
          <cell r="D2034" t="str">
            <v>253CPA_PA_051.M</v>
          </cell>
        </row>
        <row r="2035">
          <cell r="D2035" t="str">
            <v>642CPA_PA_051.M</v>
          </cell>
        </row>
        <row r="2036">
          <cell r="D2036" t="str">
            <v>643CPA_PA_051.M</v>
          </cell>
        </row>
        <row r="2037">
          <cell r="D2037" t="str">
            <v>939CPA_PA_051.M</v>
          </cell>
        </row>
        <row r="2038">
          <cell r="D2038" t="str">
            <v>644CPA_PA_051.M</v>
          </cell>
        </row>
        <row r="2039">
          <cell r="D2039" t="str">
            <v>163CPA_PA_051.M</v>
          </cell>
        </row>
        <row r="2040">
          <cell r="D2040" t="str">
            <v>819CPA_PA_051.M</v>
          </cell>
        </row>
        <row r="2041">
          <cell r="D2041" t="str">
            <v>172CPA_PA_051.M</v>
          </cell>
        </row>
        <row r="2042">
          <cell r="D2042" t="str">
            <v>132CPA_PA_051.M</v>
          </cell>
        </row>
        <row r="2043">
          <cell r="D2043" t="str">
            <v>646CPA_PA_051.M</v>
          </cell>
        </row>
        <row r="2044">
          <cell r="D2044" t="str">
            <v>648CPA_PA_051.M</v>
          </cell>
        </row>
        <row r="2045">
          <cell r="D2045" t="str">
            <v>915CPA_PA_051.M</v>
          </cell>
        </row>
        <row r="2046">
          <cell r="D2046" t="str">
            <v>134CPA_PA_051.M</v>
          </cell>
        </row>
        <row r="2047">
          <cell r="D2047" t="str">
            <v>652CPA_PA_051.M</v>
          </cell>
        </row>
        <row r="2048">
          <cell r="D2048" t="str">
            <v>174CPA_PA_051.M</v>
          </cell>
        </row>
        <row r="2049">
          <cell r="D2049" t="str">
            <v>328CPA_PA_051.M</v>
          </cell>
        </row>
        <row r="2050">
          <cell r="D2050" t="str">
            <v>258CPA_PA_051.M</v>
          </cell>
        </row>
        <row r="2051">
          <cell r="D2051" t="str">
            <v>656CPA_PA_051.M</v>
          </cell>
        </row>
        <row r="2052">
          <cell r="D2052" t="str">
            <v>654CPA_PA_051.M</v>
          </cell>
        </row>
        <row r="2053">
          <cell r="D2053" t="str">
            <v>336CPA_PA_051.M</v>
          </cell>
        </row>
        <row r="2054">
          <cell r="D2054" t="str">
            <v>263CPA_PA_051.M</v>
          </cell>
        </row>
        <row r="2055">
          <cell r="D2055" t="str">
            <v>268CPA_PA_051.M</v>
          </cell>
        </row>
        <row r="2056">
          <cell r="D2056" t="str">
            <v>532CPA_PA_051.M</v>
          </cell>
        </row>
        <row r="2057">
          <cell r="D2057" t="str">
            <v>944CPA_PA_051.M</v>
          </cell>
        </row>
        <row r="2058">
          <cell r="D2058" t="str">
            <v>176CPA_PA_051.M</v>
          </cell>
        </row>
        <row r="2059">
          <cell r="D2059" t="str">
            <v>534CPA_PA_051.M</v>
          </cell>
        </row>
        <row r="2060">
          <cell r="D2060" t="str">
            <v>536CPA_PA_051.M</v>
          </cell>
        </row>
        <row r="2061">
          <cell r="D2061" t="str">
            <v>429CPA_PA_051.M</v>
          </cell>
        </row>
        <row r="2062">
          <cell r="D2062" t="str">
            <v>433CPA_PA_051.M</v>
          </cell>
        </row>
        <row r="2063">
          <cell r="D2063" t="str">
            <v>178CPA_PA_051.M</v>
          </cell>
        </row>
        <row r="2064">
          <cell r="D2064" t="str">
            <v>436CPA_PA_051.M</v>
          </cell>
        </row>
        <row r="2065">
          <cell r="D2065" t="str">
            <v>136CPA_PA_051.M</v>
          </cell>
        </row>
        <row r="2066">
          <cell r="D2066" t="str">
            <v>343CPA_PA_051.M</v>
          </cell>
        </row>
        <row r="2067">
          <cell r="D2067" t="str">
            <v>158CPA_PA_051.M</v>
          </cell>
        </row>
        <row r="2068">
          <cell r="D2068" t="str">
            <v>439CPA_PA_051.M</v>
          </cell>
        </row>
        <row r="2069">
          <cell r="D2069" t="str">
            <v>916CPA_PA_051.M</v>
          </cell>
        </row>
        <row r="2070">
          <cell r="D2070" t="str">
            <v>664CPA_PA_051.M</v>
          </cell>
        </row>
        <row r="2071">
          <cell r="D2071" t="str">
            <v>826CPA_PA_051.M</v>
          </cell>
        </row>
        <row r="2072">
          <cell r="D2072" t="str">
            <v>542CPA_PA_051.M</v>
          </cell>
        </row>
        <row r="2073">
          <cell r="D2073" t="str">
            <v>967CPA_PA_051.M</v>
          </cell>
        </row>
        <row r="2074">
          <cell r="D2074" t="str">
            <v>443CPA_PA_051.M</v>
          </cell>
        </row>
        <row r="2075">
          <cell r="D2075" t="str">
            <v>917CPA_PA_051.M</v>
          </cell>
        </row>
        <row r="2076">
          <cell r="D2076" t="str">
            <v>544CPA_PA_051.M</v>
          </cell>
        </row>
        <row r="2077">
          <cell r="D2077" t="str">
            <v>941CPA_PA_051.M</v>
          </cell>
        </row>
        <row r="2078">
          <cell r="D2078" t="str">
            <v>446CPA_PA_051.M</v>
          </cell>
        </row>
        <row r="2079">
          <cell r="D2079" t="str">
            <v>666CPA_PA_051.M</v>
          </cell>
        </row>
        <row r="2080">
          <cell r="D2080" t="str">
            <v>668CPA_PA_051.M</v>
          </cell>
        </row>
        <row r="2081">
          <cell r="D2081" t="str">
            <v>672CPA_PA_051.M</v>
          </cell>
        </row>
        <row r="2082">
          <cell r="D2082" t="str">
            <v>946CPA_PA_051.M</v>
          </cell>
        </row>
        <row r="2083">
          <cell r="D2083" t="str">
            <v>137CPA_PA_051.M</v>
          </cell>
        </row>
        <row r="2084">
          <cell r="D2084" t="str">
            <v>546CPA_PA_051.M</v>
          </cell>
        </row>
        <row r="2085">
          <cell r="D2085" t="str">
            <v>962CPA_PA_051.M</v>
          </cell>
        </row>
        <row r="2086">
          <cell r="D2086" t="str">
            <v>674CPA_PA_051.M</v>
          </cell>
        </row>
        <row r="2087">
          <cell r="D2087" t="str">
            <v>676CPA_PA_051.M</v>
          </cell>
        </row>
        <row r="2088">
          <cell r="D2088" t="str">
            <v>548CPA_PA_051.M</v>
          </cell>
        </row>
        <row r="2089">
          <cell r="D2089" t="str">
            <v>556CPA_PA_051.M</v>
          </cell>
        </row>
        <row r="2090">
          <cell r="D2090" t="str">
            <v>678CPA_PA_051.M</v>
          </cell>
        </row>
        <row r="2091">
          <cell r="D2091" t="str">
            <v>181CPA_PA_051.M</v>
          </cell>
        </row>
        <row r="2092">
          <cell r="D2092" t="str">
            <v>867CPA_PA_051.M</v>
          </cell>
        </row>
        <row r="2093">
          <cell r="D2093" t="str">
            <v>682CPA_PA_051.M</v>
          </cell>
        </row>
        <row r="2094">
          <cell r="D2094" t="str">
            <v>684CPA_PA_051.M</v>
          </cell>
        </row>
        <row r="2095">
          <cell r="D2095" t="str">
            <v>273CPA_PA_051.M</v>
          </cell>
        </row>
        <row r="2096">
          <cell r="D2096" t="str">
            <v>868CPA_PA_051.M</v>
          </cell>
        </row>
        <row r="2097">
          <cell r="D2097" t="str">
            <v>921CPA_PA_051.M</v>
          </cell>
        </row>
        <row r="2098">
          <cell r="D2098" t="str">
            <v>948CPA_PA_051.M</v>
          </cell>
        </row>
        <row r="2099">
          <cell r="D2099" t="str">
            <v>943CPA_PA_051.M</v>
          </cell>
        </row>
        <row r="2100">
          <cell r="D2100" t="str">
            <v>351CPA_PA_051.M</v>
          </cell>
        </row>
        <row r="2101">
          <cell r="D2101" t="str">
            <v>686CPA_PA_051.M</v>
          </cell>
        </row>
        <row r="2102">
          <cell r="D2102" t="str">
            <v>688CPA_PA_051.M</v>
          </cell>
        </row>
        <row r="2103">
          <cell r="D2103" t="str">
            <v>518CPA_PA_051.M</v>
          </cell>
        </row>
        <row r="2104">
          <cell r="D2104" t="str">
            <v>728CPA_PA_051.M</v>
          </cell>
        </row>
        <row r="2105">
          <cell r="D2105" t="str">
            <v>836CPA_PA_051.M</v>
          </cell>
        </row>
        <row r="2106">
          <cell r="D2106" t="str">
            <v>558CPA_PA_051.M</v>
          </cell>
        </row>
        <row r="2107">
          <cell r="D2107" t="str">
            <v>138CPA_PA_051.M</v>
          </cell>
        </row>
        <row r="2108">
          <cell r="D2108" t="str">
            <v>353CPA_PA_051.M</v>
          </cell>
        </row>
        <row r="2109">
          <cell r="D2109" t="str">
            <v>196CPA_PA_051.M</v>
          </cell>
        </row>
        <row r="2110">
          <cell r="D2110" t="str">
            <v>278CPA_PA_051.M</v>
          </cell>
        </row>
        <row r="2111">
          <cell r="D2111" t="str">
            <v>692CPA_PA_051.M</v>
          </cell>
        </row>
        <row r="2112">
          <cell r="D2112" t="str">
            <v>694CPA_PA_051.M</v>
          </cell>
        </row>
        <row r="2113">
          <cell r="D2113" t="str">
            <v>142CPA_PA_051.M</v>
          </cell>
        </row>
        <row r="2114">
          <cell r="D2114" t="str">
            <v>449CPA_PA_051.M</v>
          </cell>
        </row>
        <row r="2115">
          <cell r="D2115" t="str">
            <v>564CPA_PA_051.M</v>
          </cell>
        </row>
        <row r="2116">
          <cell r="D2116" t="str">
            <v>565CPA_PA_051.M</v>
          </cell>
        </row>
        <row r="2117">
          <cell r="D2117" t="str">
            <v>283CPA_PA_051.M</v>
          </cell>
        </row>
        <row r="2118">
          <cell r="D2118" t="str">
            <v>853CPA_PA_051.M</v>
          </cell>
        </row>
        <row r="2119">
          <cell r="D2119" t="str">
            <v>288CPA_PA_051.M</v>
          </cell>
        </row>
        <row r="2120">
          <cell r="D2120" t="str">
            <v>293CPA_PA_051.M</v>
          </cell>
        </row>
        <row r="2121">
          <cell r="D2121" t="str">
            <v>566CPA_PA_051.M</v>
          </cell>
        </row>
        <row r="2122">
          <cell r="D2122" t="str">
            <v>964CPA_PA_051.M</v>
          </cell>
        </row>
        <row r="2123">
          <cell r="D2123" t="str">
            <v>182CPA_PA_051.M</v>
          </cell>
        </row>
        <row r="2124">
          <cell r="D2124" t="str">
            <v>359CPA_PA_051.M</v>
          </cell>
        </row>
        <row r="2125">
          <cell r="D2125" t="str">
            <v>453CPA_PA_051.M</v>
          </cell>
        </row>
        <row r="2126">
          <cell r="D2126" t="str">
            <v>968CPA_PA_051.M</v>
          </cell>
        </row>
        <row r="2127">
          <cell r="D2127" t="str">
            <v>922CPA_PA_051.M</v>
          </cell>
        </row>
        <row r="2128">
          <cell r="D2128" t="str">
            <v>714CPA_PA_051.M</v>
          </cell>
        </row>
        <row r="2129">
          <cell r="D2129" t="str">
            <v>862CPA_PA_051.M</v>
          </cell>
        </row>
        <row r="2130">
          <cell r="D2130" t="str">
            <v>135CPA_PA_051.M</v>
          </cell>
        </row>
        <row r="2131">
          <cell r="D2131" t="str">
            <v>716CPA_PA_051.M</v>
          </cell>
        </row>
        <row r="2132">
          <cell r="D2132" t="str">
            <v>456CPA_PA_051.M</v>
          </cell>
        </row>
        <row r="2133">
          <cell r="D2133" t="str">
            <v>722CPA_PA_051.M</v>
          </cell>
        </row>
        <row r="2134">
          <cell r="D2134" t="str">
            <v>942CPA_PA_051.M</v>
          </cell>
        </row>
        <row r="2135">
          <cell r="D2135" t="str">
            <v>718CPA_PA_051.M</v>
          </cell>
        </row>
        <row r="2136">
          <cell r="D2136" t="str">
            <v>724CPA_PA_051.M</v>
          </cell>
        </row>
        <row r="2137">
          <cell r="D2137" t="str">
            <v>576CPA_PA_051.M</v>
          </cell>
        </row>
        <row r="2138">
          <cell r="D2138" t="str">
            <v>936CPA_PA_051.M</v>
          </cell>
        </row>
        <row r="2139">
          <cell r="D2139" t="str">
            <v>961CPA_PA_051.M</v>
          </cell>
        </row>
        <row r="2140">
          <cell r="D2140" t="str">
            <v>813CPA_PA_051.M</v>
          </cell>
        </row>
        <row r="2141">
          <cell r="D2141" t="str">
            <v>726CPA_PA_051.M</v>
          </cell>
        </row>
        <row r="2142">
          <cell r="D2142" t="str">
            <v>199CPA_PA_051.M</v>
          </cell>
        </row>
        <row r="2143">
          <cell r="D2143" t="str">
            <v>733CPA_PA_051.M</v>
          </cell>
        </row>
        <row r="2144">
          <cell r="D2144" t="str">
            <v>184CPA_PA_051.M</v>
          </cell>
        </row>
        <row r="2145">
          <cell r="D2145" t="str">
            <v>524CPA_PA_051.M</v>
          </cell>
        </row>
        <row r="2146">
          <cell r="D2146" t="str">
            <v>361CPA_PA_051.M</v>
          </cell>
        </row>
        <row r="2147">
          <cell r="D2147" t="str">
            <v>362CPA_PA_051.M</v>
          </cell>
        </row>
        <row r="2148">
          <cell r="D2148" t="str">
            <v>364CPA_PA_051.M</v>
          </cell>
        </row>
        <row r="2149">
          <cell r="D2149" t="str">
            <v>732CPA_PA_051.M</v>
          </cell>
        </row>
        <row r="2150">
          <cell r="D2150" t="str">
            <v>366CPA_PA_051.M</v>
          </cell>
        </row>
        <row r="2151">
          <cell r="D2151" t="str">
            <v>734CPA_PA_051.M</v>
          </cell>
        </row>
        <row r="2152">
          <cell r="D2152" t="str">
            <v>144CPA_PA_051.M</v>
          </cell>
        </row>
        <row r="2153">
          <cell r="D2153" t="str">
            <v>146CPA_PA_051.M</v>
          </cell>
        </row>
        <row r="2154">
          <cell r="D2154" t="str">
            <v>463CPA_PA_051.M</v>
          </cell>
        </row>
        <row r="2155">
          <cell r="D2155" t="str">
            <v>528CPA_PA_051.M</v>
          </cell>
        </row>
        <row r="2156">
          <cell r="D2156" t="str">
            <v>923CPA_PA_051.M</v>
          </cell>
        </row>
        <row r="2157">
          <cell r="D2157" t="str">
            <v>738CPA_PA_051.M</v>
          </cell>
        </row>
        <row r="2158">
          <cell r="D2158" t="str">
            <v>578CPA_PA_051.M</v>
          </cell>
        </row>
        <row r="2159">
          <cell r="D2159" t="str">
            <v>537CPA_PA_051.M</v>
          </cell>
        </row>
        <row r="2160">
          <cell r="D2160" t="str">
            <v>742CPA_PA_051.M</v>
          </cell>
        </row>
        <row r="2161">
          <cell r="D2161" t="str">
            <v>866CPA_PA_051.M</v>
          </cell>
        </row>
        <row r="2162">
          <cell r="D2162" t="str">
            <v>369CPA_PA_051.M</v>
          </cell>
        </row>
        <row r="2163">
          <cell r="D2163" t="str">
            <v>744CPA_PA_051.M</v>
          </cell>
        </row>
        <row r="2164">
          <cell r="D2164" t="str">
            <v>186CPA_PA_051.M</v>
          </cell>
        </row>
        <row r="2165">
          <cell r="D2165" t="str">
            <v>925CPA_PA_051.M</v>
          </cell>
        </row>
        <row r="2166">
          <cell r="D2166" t="str">
            <v>869CPA_PA_051.M</v>
          </cell>
        </row>
        <row r="2167">
          <cell r="D2167" t="str">
            <v>746CPA_PA_051.M</v>
          </cell>
        </row>
        <row r="2168">
          <cell r="D2168" t="str">
            <v>926CPA_PA_051.M</v>
          </cell>
        </row>
        <row r="2169">
          <cell r="D2169" t="str">
            <v>466CPA_PA_051.M</v>
          </cell>
        </row>
        <row r="2170">
          <cell r="D2170" t="str">
            <v>112CPA_PA_051.M</v>
          </cell>
        </row>
        <row r="2171">
          <cell r="D2171" t="str">
            <v>111CPA_PA_051.M</v>
          </cell>
        </row>
        <row r="2172">
          <cell r="D2172" t="str">
            <v>298CPA_PA_051.M</v>
          </cell>
        </row>
        <row r="2173">
          <cell r="D2173" t="str">
            <v>927CPA_PA_051.M</v>
          </cell>
        </row>
        <row r="2174">
          <cell r="D2174" t="str">
            <v>846CPA_PA_051.M</v>
          </cell>
        </row>
        <row r="2175">
          <cell r="D2175" t="str">
            <v>299CPA_PA_051.M</v>
          </cell>
        </row>
        <row r="2176">
          <cell r="D2176" t="str">
            <v>582CPA_PA_051.M</v>
          </cell>
        </row>
        <row r="2177">
          <cell r="D2177" t="str">
            <v>474CPA_PA_051.M</v>
          </cell>
        </row>
        <row r="2178">
          <cell r="D2178" t="str">
            <v>754CPA_PA_051.M</v>
          </cell>
        </row>
        <row r="2179">
          <cell r="D2179" t="str">
            <v>698CPA_PA_051.M</v>
          </cell>
        </row>
        <row r="2180">
          <cell r="D2180" t="str">
            <v>512CPA_PA_060.M</v>
          </cell>
        </row>
        <row r="2181">
          <cell r="D2181" t="str">
            <v>914CPA_PA_060.M</v>
          </cell>
        </row>
        <row r="2182">
          <cell r="D2182" t="str">
            <v>612CPA_PA_060.M</v>
          </cell>
        </row>
        <row r="2183">
          <cell r="D2183" t="str">
            <v>614CPA_PA_060.M</v>
          </cell>
        </row>
        <row r="2184">
          <cell r="D2184" t="str">
            <v>312CPA_PA_060.M</v>
          </cell>
        </row>
        <row r="2185">
          <cell r="D2185" t="str">
            <v>311CPA_PA_060.M</v>
          </cell>
        </row>
        <row r="2186">
          <cell r="D2186" t="str">
            <v>213CPA_PA_060.M</v>
          </cell>
        </row>
        <row r="2187">
          <cell r="D2187" t="str">
            <v>911CPA_PA_060.M</v>
          </cell>
        </row>
        <row r="2188">
          <cell r="D2188" t="str">
            <v>193CPA_PA_060.M</v>
          </cell>
        </row>
        <row r="2189">
          <cell r="D2189" t="str">
            <v>122CPA_PA_060.M</v>
          </cell>
        </row>
        <row r="2190">
          <cell r="D2190" t="str">
            <v>912CPA_PA_060.M</v>
          </cell>
        </row>
        <row r="2191">
          <cell r="D2191" t="str">
            <v>313CPA_PA_060.M</v>
          </cell>
        </row>
        <row r="2192">
          <cell r="D2192" t="str">
            <v>419CPA_PA_060.M</v>
          </cell>
        </row>
        <row r="2193">
          <cell r="D2193" t="str">
            <v>513CPA_PA_060.M</v>
          </cell>
        </row>
        <row r="2194">
          <cell r="D2194" t="str">
            <v>316CPA_PA_060.M</v>
          </cell>
        </row>
        <row r="2195">
          <cell r="D2195" t="str">
            <v>913CPA_PA_060.M</v>
          </cell>
        </row>
        <row r="2196">
          <cell r="D2196" t="str">
            <v>124CPA_PA_060.M</v>
          </cell>
        </row>
        <row r="2197">
          <cell r="D2197" t="str">
            <v>339CPA_PA_060.M</v>
          </cell>
        </row>
        <row r="2198">
          <cell r="D2198" t="str">
            <v>638CPA_PA_060.M</v>
          </cell>
        </row>
        <row r="2199">
          <cell r="D2199" t="str">
            <v>514CPA_PA_060.M</v>
          </cell>
        </row>
        <row r="2200">
          <cell r="D2200" t="str">
            <v>218CPA_PA_060.M</v>
          </cell>
        </row>
        <row r="2201">
          <cell r="D2201" t="str">
            <v>963CPA_PA_060.M</v>
          </cell>
        </row>
        <row r="2202">
          <cell r="D2202" t="str">
            <v>616CPA_PA_060.M</v>
          </cell>
        </row>
        <row r="2203">
          <cell r="D2203" t="str">
            <v>223CPA_PA_060.M</v>
          </cell>
        </row>
        <row r="2204">
          <cell r="D2204" t="str">
            <v>516CPA_PA_060.M</v>
          </cell>
        </row>
        <row r="2205">
          <cell r="D2205" t="str">
            <v>918CPA_PA_060.M</v>
          </cell>
        </row>
        <row r="2206">
          <cell r="D2206" t="str">
            <v>748CPA_PA_060.M</v>
          </cell>
        </row>
        <row r="2207">
          <cell r="D2207" t="str">
            <v>618CPA_PA_060.M</v>
          </cell>
        </row>
        <row r="2208">
          <cell r="D2208" t="str">
            <v>522CPA_PA_060.M</v>
          </cell>
        </row>
        <row r="2209">
          <cell r="D2209" t="str">
            <v>622CPA_PA_060.M</v>
          </cell>
        </row>
        <row r="2210">
          <cell r="D2210" t="str">
            <v>156CPA_PA_060.M</v>
          </cell>
        </row>
        <row r="2211">
          <cell r="D2211" t="str">
            <v>624CPA_PA_060.M</v>
          </cell>
        </row>
        <row r="2212">
          <cell r="D2212" t="str">
            <v>626CPA_PA_060.M</v>
          </cell>
        </row>
        <row r="2213">
          <cell r="D2213" t="str">
            <v>628CPA_PA_060.M</v>
          </cell>
        </row>
        <row r="2214">
          <cell r="D2214" t="str">
            <v>228CPA_PA_060.M</v>
          </cell>
        </row>
        <row r="2215">
          <cell r="D2215" t="str">
            <v>924CPA_PA_060.M</v>
          </cell>
        </row>
        <row r="2216">
          <cell r="D2216" t="str">
            <v>233CPA_PA_060.M</v>
          </cell>
        </row>
        <row r="2217">
          <cell r="D2217" t="str">
            <v>632CPA_PA_060.M</v>
          </cell>
        </row>
        <row r="2218">
          <cell r="D2218" t="str">
            <v>636CPA_PA_060.M</v>
          </cell>
        </row>
        <row r="2219">
          <cell r="D2219" t="str">
            <v>634CPA_PA_060.M</v>
          </cell>
        </row>
        <row r="2220">
          <cell r="D2220" t="str">
            <v>238CPA_PA_060.M</v>
          </cell>
        </row>
        <row r="2221">
          <cell r="D2221" t="str">
            <v>662CPA_PA_060.M</v>
          </cell>
        </row>
        <row r="2222">
          <cell r="D2222" t="str">
            <v>960CPA_PA_060.M</v>
          </cell>
        </row>
        <row r="2223">
          <cell r="D2223" t="str">
            <v>423CPA_PA_060.M</v>
          </cell>
        </row>
        <row r="2224">
          <cell r="D2224" t="str">
            <v>935CPA_PA_060.M</v>
          </cell>
        </row>
        <row r="2225">
          <cell r="D2225" t="str">
            <v>128CPA_PA_060.M</v>
          </cell>
        </row>
        <row r="2226">
          <cell r="D2226" t="str">
            <v>611CPA_PA_060.M</v>
          </cell>
        </row>
        <row r="2227">
          <cell r="D2227" t="str">
            <v>321CPA_PA_060.M</v>
          </cell>
        </row>
        <row r="2228">
          <cell r="D2228" t="str">
            <v>243CPA_PA_060.M</v>
          </cell>
        </row>
        <row r="2229">
          <cell r="D2229" t="str">
            <v>309CPA_PA_060.M</v>
          </cell>
        </row>
        <row r="2230">
          <cell r="D2230" t="str">
            <v>248CPA_PA_060.M</v>
          </cell>
        </row>
        <row r="2231">
          <cell r="D2231" t="str">
            <v>469CPA_PA_060.M</v>
          </cell>
        </row>
        <row r="2232">
          <cell r="D2232" t="str">
            <v>253CPA_PA_060.M</v>
          </cell>
        </row>
        <row r="2233">
          <cell r="D2233" t="str">
            <v>642CPA_PA_060.M</v>
          </cell>
        </row>
        <row r="2234">
          <cell r="D2234" t="str">
            <v>643CPA_PA_060.M</v>
          </cell>
        </row>
        <row r="2235">
          <cell r="D2235" t="str">
            <v>939CPA_PA_060.M</v>
          </cell>
        </row>
        <row r="2236">
          <cell r="D2236" t="str">
            <v>644CPA_PA_060.M</v>
          </cell>
        </row>
        <row r="2237">
          <cell r="D2237" t="str">
            <v>163CPA_PA_060.M</v>
          </cell>
        </row>
        <row r="2238">
          <cell r="D2238" t="str">
            <v>819CPA_PA_060.M</v>
          </cell>
        </row>
        <row r="2239">
          <cell r="D2239" t="str">
            <v>172CPA_PA_060.M</v>
          </cell>
        </row>
        <row r="2240">
          <cell r="D2240" t="str">
            <v>132CPA_PA_060.M</v>
          </cell>
        </row>
        <row r="2241">
          <cell r="D2241" t="str">
            <v>646CPA_PA_060.M</v>
          </cell>
        </row>
        <row r="2242">
          <cell r="D2242" t="str">
            <v>648CPA_PA_060.M</v>
          </cell>
        </row>
        <row r="2243">
          <cell r="D2243" t="str">
            <v>915CPA_PA_060.M</v>
          </cell>
        </row>
        <row r="2244">
          <cell r="D2244" t="str">
            <v>134CPA_PA_060.M</v>
          </cell>
        </row>
        <row r="2245">
          <cell r="D2245" t="str">
            <v>652CPA_PA_060.M</v>
          </cell>
        </row>
        <row r="2246">
          <cell r="D2246" t="str">
            <v>174CPA_PA_060.M</v>
          </cell>
        </row>
        <row r="2247">
          <cell r="D2247" t="str">
            <v>328CPA_PA_060.M</v>
          </cell>
        </row>
        <row r="2248">
          <cell r="D2248" t="str">
            <v>258CPA_PA_060.M</v>
          </cell>
        </row>
        <row r="2249">
          <cell r="D2249" t="str">
            <v>656CPA_PA_060.M</v>
          </cell>
        </row>
        <row r="2250">
          <cell r="D2250" t="str">
            <v>654CPA_PA_060.M</v>
          </cell>
        </row>
        <row r="2251">
          <cell r="D2251" t="str">
            <v>336CPA_PA_060.M</v>
          </cell>
        </row>
        <row r="2252">
          <cell r="D2252" t="str">
            <v>263CPA_PA_060.M</v>
          </cell>
        </row>
        <row r="2253">
          <cell r="D2253" t="str">
            <v>268CPA_PA_060.M</v>
          </cell>
        </row>
        <row r="2254">
          <cell r="D2254" t="str">
            <v>532CPA_PA_060.M</v>
          </cell>
        </row>
        <row r="2255">
          <cell r="D2255" t="str">
            <v>944CPA_PA_060.M</v>
          </cell>
        </row>
        <row r="2256">
          <cell r="D2256" t="str">
            <v>176CPA_PA_060.M</v>
          </cell>
        </row>
        <row r="2257">
          <cell r="D2257" t="str">
            <v>534CPA_PA_060.M</v>
          </cell>
        </row>
        <row r="2258">
          <cell r="D2258" t="str">
            <v>536CPA_PA_060.M</v>
          </cell>
        </row>
        <row r="2259">
          <cell r="D2259" t="str">
            <v>429CPA_PA_060.M</v>
          </cell>
        </row>
        <row r="2260">
          <cell r="D2260" t="str">
            <v>433CPA_PA_060.M</v>
          </cell>
        </row>
        <row r="2261">
          <cell r="D2261" t="str">
            <v>178CPA_PA_060.M</v>
          </cell>
        </row>
        <row r="2262">
          <cell r="D2262" t="str">
            <v>436CPA_PA_060.M</v>
          </cell>
        </row>
        <row r="2263">
          <cell r="D2263" t="str">
            <v>136CPA_PA_060.M</v>
          </cell>
        </row>
        <row r="2264">
          <cell r="D2264" t="str">
            <v>343CPA_PA_060.M</v>
          </cell>
        </row>
        <row r="2265">
          <cell r="D2265" t="str">
            <v>158CPA_PA_060.M</v>
          </cell>
        </row>
        <row r="2266">
          <cell r="D2266" t="str">
            <v>439CPA_PA_060.M</v>
          </cell>
        </row>
        <row r="2267">
          <cell r="D2267" t="str">
            <v>916CPA_PA_060.M</v>
          </cell>
        </row>
        <row r="2268">
          <cell r="D2268" t="str">
            <v>664CPA_PA_060.M</v>
          </cell>
        </row>
        <row r="2269">
          <cell r="D2269" t="str">
            <v>826CPA_PA_060.M</v>
          </cell>
        </row>
        <row r="2270">
          <cell r="D2270" t="str">
            <v>542CPA_PA_060.M</v>
          </cell>
        </row>
        <row r="2271">
          <cell r="D2271" t="str">
            <v>967CPA_PA_060.M</v>
          </cell>
        </row>
        <row r="2272">
          <cell r="D2272" t="str">
            <v>443CPA_PA_060.M</v>
          </cell>
        </row>
        <row r="2273">
          <cell r="D2273" t="str">
            <v>917CPA_PA_060.M</v>
          </cell>
        </row>
        <row r="2274">
          <cell r="D2274" t="str">
            <v>544CPA_PA_060.M</v>
          </cell>
        </row>
        <row r="2275">
          <cell r="D2275" t="str">
            <v>941CPA_PA_060.M</v>
          </cell>
        </row>
        <row r="2276">
          <cell r="D2276" t="str">
            <v>446CPA_PA_060.M</v>
          </cell>
        </row>
        <row r="2277">
          <cell r="D2277" t="str">
            <v>666CPA_PA_060.M</v>
          </cell>
        </row>
        <row r="2278">
          <cell r="D2278" t="str">
            <v>668CPA_PA_060.M</v>
          </cell>
        </row>
        <row r="2279">
          <cell r="D2279" t="str">
            <v>672CPA_PA_060.M</v>
          </cell>
        </row>
        <row r="2280">
          <cell r="D2280" t="str">
            <v>946CPA_PA_060.M</v>
          </cell>
        </row>
        <row r="2281">
          <cell r="D2281" t="str">
            <v>137CPA_PA_060.M</v>
          </cell>
        </row>
        <row r="2282">
          <cell r="D2282" t="str">
            <v>546CPA_PA_060.M</v>
          </cell>
        </row>
        <row r="2283">
          <cell r="D2283" t="str">
            <v>962CPA_PA_060.M</v>
          </cell>
        </row>
        <row r="2284">
          <cell r="D2284" t="str">
            <v>674CPA_PA_060.M</v>
          </cell>
        </row>
        <row r="2285">
          <cell r="D2285" t="str">
            <v>676CPA_PA_060.M</v>
          </cell>
        </row>
        <row r="2286">
          <cell r="D2286" t="str">
            <v>548CPA_PA_060.M</v>
          </cell>
        </row>
        <row r="2287">
          <cell r="D2287" t="str">
            <v>556CPA_PA_060.M</v>
          </cell>
        </row>
        <row r="2288">
          <cell r="D2288" t="str">
            <v>678CPA_PA_060.M</v>
          </cell>
        </row>
        <row r="2289">
          <cell r="D2289" t="str">
            <v>181CPA_PA_060.M</v>
          </cell>
        </row>
        <row r="2290">
          <cell r="D2290" t="str">
            <v>867CPA_PA_060.M</v>
          </cell>
        </row>
        <row r="2291">
          <cell r="D2291" t="str">
            <v>682CPA_PA_060.M</v>
          </cell>
        </row>
        <row r="2292">
          <cell r="D2292" t="str">
            <v>684CPA_PA_060.M</v>
          </cell>
        </row>
        <row r="2293">
          <cell r="D2293" t="str">
            <v>273CPA_PA_060.M</v>
          </cell>
        </row>
        <row r="2294">
          <cell r="D2294" t="str">
            <v>868CPA_PA_060.M</v>
          </cell>
        </row>
        <row r="2295">
          <cell r="D2295" t="str">
            <v>921CPA_PA_060.M</v>
          </cell>
        </row>
        <row r="2296">
          <cell r="D2296" t="str">
            <v>948CPA_PA_060.M</v>
          </cell>
        </row>
        <row r="2297">
          <cell r="D2297" t="str">
            <v>943CPA_PA_060.M</v>
          </cell>
        </row>
        <row r="2298">
          <cell r="D2298" t="str">
            <v>351CPA_PA_060.M</v>
          </cell>
        </row>
        <row r="2299">
          <cell r="D2299" t="str">
            <v>686CPA_PA_060.M</v>
          </cell>
        </row>
        <row r="2300">
          <cell r="D2300" t="str">
            <v>688CPA_PA_060.M</v>
          </cell>
        </row>
        <row r="2301">
          <cell r="D2301" t="str">
            <v>518CPA_PA_060.M</v>
          </cell>
        </row>
        <row r="2302">
          <cell r="D2302" t="str">
            <v>728CPA_PA_060.M</v>
          </cell>
        </row>
        <row r="2303">
          <cell r="D2303" t="str">
            <v>836CPA_PA_060.M</v>
          </cell>
        </row>
        <row r="2304">
          <cell r="D2304" t="str">
            <v>558CPA_PA_060.M</v>
          </cell>
        </row>
        <row r="2305">
          <cell r="D2305" t="str">
            <v>138CPA_PA_060.M</v>
          </cell>
        </row>
        <row r="2306">
          <cell r="D2306" t="str">
            <v>353CPA_PA_060.M</v>
          </cell>
        </row>
        <row r="2307">
          <cell r="D2307" t="str">
            <v>196CPA_PA_060.M</v>
          </cell>
        </row>
        <row r="2308">
          <cell r="D2308" t="str">
            <v>278CPA_PA_060.M</v>
          </cell>
        </row>
        <row r="2309">
          <cell r="D2309" t="str">
            <v>692CPA_PA_060.M</v>
          </cell>
        </row>
        <row r="2310">
          <cell r="D2310" t="str">
            <v>694CPA_PA_060.M</v>
          </cell>
        </row>
        <row r="2311">
          <cell r="D2311" t="str">
            <v>142CPA_PA_060.M</v>
          </cell>
        </row>
        <row r="2312">
          <cell r="D2312" t="str">
            <v>449CPA_PA_060.M</v>
          </cell>
        </row>
        <row r="2313">
          <cell r="D2313" t="str">
            <v>564CPA_PA_060.M</v>
          </cell>
        </row>
        <row r="2314">
          <cell r="D2314" t="str">
            <v>565CPA_PA_060.M</v>
          </cell>
        </row>
        <row r="2315">
          <cell r="D2315" t="str">
            <v>283CPA_PA_060.M</v>
          </cell>
        </row>
        <row r="2316">
          <cell r="D2316" t="str">
            <v>853CPA_PA_060.M</v>
          </cell>
        </row>
        <row r="2317">
          <cell r="D2317" t="str">
            <v>288CPA_PA_060.M</v>
          </cell>
        </row>
        <row r="2318">
          <cell r="D2318" t="str">
            <v>293CPA_PA_060.M</v>
          </cell>
        </row>
        <row r="2319">
          <cell r="D2319" t="str">
            <v>566CPA_PA_060.M</v>
          </cell>
        </row>
        <row r="2320">
          <cell r="D2320" t="str">
            <v>964CPA_PA_060.M</v>
          </cell>
        </row>
        <row r="2321">
          <cell r="D2321" t="str">
            <v>182CPA_PA_060.M</v>
          </cell>
        </row>
        <row r="2322">
          <cell r="D2322" t="str">
            <v>359CPA_PA_060.M</v>
          </cell>
        </row>
        <row r="2323">
          <cell r="D2323" t="str">
            <v>453CPA_PA_060.M</v>
          </cell>
        </row>
        <row r="2324">
          <cell r="D2324" t="str">
            <v>968CPA_PA_060.M</v>
          </cell>
        </row>
        <row r="2325">
          <cell r="D2325" t="str">
            <v>922CPA_PA_060.M</v>
          </cell>
        </row>
        <row r="2326">
          <cell r="D2326" t="str">
            <v>714CPA_PA_060.M</v>
          </cell>
        </row>
        <row r="2327">
          <cell r="D2327" t="str">
            <v>862CPA_PA_060.M</v>
          </cell>
        </row>
        <row r="2328">
          <cell r="D2328" t="str">
            <v>135CPA_PA_060.M</v>
          </cell>
        </row>
        <row r="2329">
          <cell r="D2329" t="str">
            <v>716CPA_PA_060.M</v>
          </cell>
        </row>
        <row r="2330">
          <cell r="D2330" t="str">
            <v>456CPA_PA_060.M</v>
          </cell>
        </row>
        <row r="2331">
          <cell r="D2331" t="str">
            <v>722CPA_PA_060.M</v>
          </cell>
        </row>
        <row r="2332">
          <cell r="D2332" t="str">
            <v>942CPA_PA_060.M</v>
          </cell>
        </row>
        <row r="2333">
          <cell r="D2333" t="str">
            <v>718CPA_PA_060.M</v>
          </cell>
        </row>
        <row r="2334">
          <cell r="D2334" t="str">
            <v>724CPA_PA_060.M</v>
          </cell>
        </row>
        <row r="2335">
          <cell r="D2335" t="str">
            <v>576CPA_PA_060.M</v>
          </cell>
        </row>
        <row r="2336">
          <cell r="D2336" t="str">
            <v>936CPA_PA_060.M</v>
          </cell>
        </row>
        <row r="2337">
          <cell r="D2337" t="str">
            <v>961CPA_PA_060.M</v>
          </cell>
        </row>
        <row r="2338">
          <cell r="D2338" t="str">
            <v>813CPA_PA_060.M</v>
          </cell>
        </row>
        <row r="2339">
          <cell r="D2339" t="str">
            <v>726CPA_PA_060.M</v>
          </cell>
        </row>
        <row r="2340">
          <cell r="D2340" t="str">
            <v>199CPA_PA_060.M</v>
          </cell>
        </row>
        <row r="2341">
          <cell r="D2341" t="str">
            <v>733CPA_PA_060.M</v>
          </cell>
        </row>
        <row r="2342">
          <cell r="D2342" t="str">
            <v>184CPA_PA_060.M</v>
          </cell>
        </row>
        <row r="2343">
          <cell r="D2343" t="str">
            <v>524CPA_PA_060.M</v>
          </cell>
        </row>
        <row r="2344">
          <cell r="D2344" t="str">
            <v>361CPA_PA_060.M</v>
          </cell>
        </row>
        <row r="2345">
          <cell r="D2345" t="str">
            <v>362CPA_PA_060.M</v>
          </cell>
        </row>
        <row r="2346">
          <cell r="D2346" t="str">
            <v>364CPA_PA_060.M</v>
          </cell>
        </row>
        <row r="2347">
          <cell r="D2347" t="str">
            <v>732CPA_PA_060.M</v>
          </cell>
        </row>
        <row r="2348">
          <cell r="D2348" t="str">
            <v>366CPA_PA_060.M</v>
          </cell>
        </row>
        <row r="2349">
          <cell r="D2349" t="str">
            <v>734CPA_PA_060.M</v>
          </cell>
        </row>
        <row r="2350">
          <cell r="D2350" t="str">
            <v>144CPA_PA_060.M</v>
          </cell>
        </row>
        <row r="2351">
          <cell r="D2351" t="str">
            <v>146CPA_PA_060.M</v>
          </cell>
        </row>
        <row r="2352">
          <cell r="D2352" t="str">
            <v>463CPA_PA_060.M</v>
          </cell>
        </row>
        <row r="2353">
          <cell r="D2353" t="str">
            <v>528CPA_PA_060.M</v>
          </cell>
        </row>
        <row r="2354">
          <cell r="D2354" t="str">
            <v>923CPA_PA_060.M</v>
          </cell>
        </row>
        <row r="2355">
          <cell r="D2355" t="str">
            <v>738CPA_PA_060.M</v>
          </cell>
        </row>
        <row r="2356">
          <cell r="D2356" t="str">
            <v>578CPA_PA_060.M</v>
          </cell>
        </row>
        <row r="2357">
          <cell r="D2357" t="str">
            <v>537CPA_PA_060.M</v>
          </cell>
        </row>
        <row r="2358">
          <cell r="D2358" t="str">
            <v>742CPA_PA_060.M</v>
          </cell>
        </row>
        <row r="2359">
          <cell r="D2359" t="str">
            <v>866CPA_PA_060.M</v>
          </cell>
        </row>
        <row r="2360">
          <cell r="D2360" t="str">
            <v>369CPA_PA_060.M</v>
          </cell>
        </row>
        <row r="2361">
          <cell r="D2361" t="str">
            <v>744CPA_PA_060.M</v>
          </cell>
        </row>
        <row r="2362">
          <cell r="D2362" t="str">
            <v>186CPA_PA_060.M</v>
          </cell>
        </row>
        <row r="2363">
          <cell r="D2363" t="str">
            <v>925CPA_PA_060.M</v>
          </cell>
        </row>
        <row r="2364">
          <cell r="D2364" t="str">
            <v>869CPA_PA_060.M</v>
          </cell>
        </row>
        <row r="2365">
          <cell r="D2365" t="str">
            <v>746CPA_PA_060.M</v>
          </cell>
        </row>
        <row r="2366">
          <cell r="D2366" t="str">
            <v>926CPA_PA_060.M</v>
          </cell>
        </row>
        <row r="2367">
          <cell r="D2367" t="str">
            <v>466CPA_PA_060.M</v>
          </cell>
        </row>
        <row r="2368">
          <cell r="D2368" t="str">
            <v>112CPA_PA_060.M</v>
          </cell>
        </row>
        <row r="2369">
          <cell r="D2369" t="str">
            <v>111CPA_PA_060.M</v>
          </cell>
        </row>
        <row r="2370">
          <cell r="D2370" t="str">
            <v>298CPA_PA_060.M</v>
          </cell>
        </row>
        <row r="2371">
          <cell r="D2371" t="str">
            <v>927CPA_PA_060.M</v>
          </cell>
        </row>
        <row r="2372">
          <cell r="D2372" t="str">
            <v>846CPA_PA_060.M</v>
          </cell>
        </row>
        <row r="2373">
          <cell r="D2373" t="str">
            <v>299CPA_PA_060.M</v>
          </cell>
        </row>
        <row r="2374">
          <cell r="D2374" t="str">
            <v>582CPA_PA_060.M</v>
          </cell>
        </row>
        <row r="2375">
          <cell r="D2375" t="str">
            <v>474CPA_PA_060.M</v>
          </cell>
        </row>
        <row r="2376">
          <cell r="D2376" t="str">
            <v>754CPA_PA_060.M</v>
          </cell>
        </row>
        <row r="2377">
          <cell r="D2377" t="str">
            <v>698CPA_PA_060.M</v>
          </cell>
        </row>
        <row r="2378">
          <cell r="D2378" t="str">
            <v>512CPA_PA_061.M</v>
          </cell>
        </row>
        <row r="2379">
          <cell r="D2379" t="str">
            <v>914CPA_PA_061.M</v>
          </cell>
        </row>
        <row r="2380">
          <cell r="D2380" t="str">
            <v>612CPA_PA_061.M</v>
          </cell>
        </row>
        <row r="2381">
          <cell r="D2381" t="str">
            <v>614CPA_PA_061.M</v>
          </cell>
        </row>
        <row r="2382">
          <cell r="D2382" t="str">
            <v>312CPA_PA_061.M</v>
          </cell>
        </row>
        <row r="2383">
          <cell r="D2383" t="str">
            <v>311CPA_PA_061.M</v>
          </cell>
        </row>
        <row r="2384">
          <cell r="D2384" t="str">
            <v>213CPA_PA_061.M</v>
          </cell>
        </row>
        <row r="2385">
          <cell r="D2385" t="str">
            <v>911CPA_PA_061.M</v>
          </cell>
        </row>
        <row r="2386">
          <cell r="D2386" t="str">
            <v>193CPA_PA_061.M</v>
          </cell>
        </row>
        <row r="2387">
          <cell r="D2387" t="str">
            <v>122CPA_PA_061.M</v>
          </cell>
        </row>
        <row r="2388">
          <cell r="D2388" t="str">
            <v>912CPA_PA_061.M</v>
          </cell>
        </row>
        <row r="2389">
          <cell r="D2389" t="str">
            <v>313CPA_PA_061.M</v>
          </cell>
        </row>
        <row r="2390">
          <cell r="D2390" t="str">
            <v>419CPA_PA_061.M</v>
          </cell>
        </row>
        <row r="2391">
          <cell r="D2391" t="str">
            <v>513CPA_PA_061.M</v>
          </cell>
        </row>
        <row r="2392">
          <cell r="D2392" t="str">
            <v>316CPA_PA_061.M</v>
          </cell>
        </row>
        <row r="2393">
          <cell r="D2393" t="str">
            <v>913CPA_PA_061.M</v>
          </cell>
        </row>
        <row r="2394">
          <cell r="D2394" t="str">
            <v>124CPA_PA_061.M</v>
          </cell>
        </row>
        <row r="2395">
          <cell r="D2395" t="str">
            <v>339CPA_PA_061.M</v>
          </cell>
        </row>
        <row r="2396">
          <cell r="D2396" t="str">
            <v>638CPA_PA_061.M</v>
          </cell>
        </row>
        <row r="2397">
          <cell r="D2397" t="str">
            <v>514CPA_PA_061.M</v>
          </cell>
        </row>
        <row r="2398">
          <cell r="D2398" t="str">
            <v>218CPA_PA_061.M</v>
          </cell>
        </row>
        <row r="2399">
          <cell r="D2399" t="str">
            <v>963CPA_PA_061.M</v>
          </cell>
        </row>
        <row r="2400">
          <cell r="D2400" t="str">
            <v>616CPA_PA_061.M</v>
          </cell>
        </row>
        <row r="2401">
          <cell r="D2401" t="str">
            <v>223CPA_PA_061.M</v>
          </cell>
        </row>
        <row r="2402">
          <cell r="D2402" t="str">
            <v>516CPA_PA_061.M</v>
          </cell>
        </row>
        <row r="2403">
          <cell r="D2403" t="str">
            <v>918CPA_PA_061.M</v>
          </cell>
        </row>
        <row r="2404">
          <cell r="D2404" t="str">
            <v>748CPA_PA_061.M</v>
          </cell>
        </row>
        <row r="2405">
          <cell r="D2405" t="str">
            <v>618CPA_PA_061.M</v>
          </cell>
        </row>
        <row r="2406">
          <cell r="D2406" t="str">
            <v>522CPA_PA_061.M</v>
          </cell>
        </row>
        <row r="2407">
          <cell r="D2407" t="str">
            <v>622CPA_PA_061.M</v>
          </cell>
        </row>
        <row r="2408">
          <cell r="D2408" t="str">
            <v>156CPA_PA_061.M</v>
          </cell>
        </row>
        <row r="2409">
          <cell r="D2409" t="str">
            <v>624CPA_PA_061.M</v>
          </cell>
        </row>
        <row r="2410">
          <cell r="D2410" t="str">
            <v>626CPA_PA_061.M</v>
          </cell>
        </row>
        <row r="2411">
          <cell r="D2411" t="str">
            <v>628CPA_PA_061.M</v>
          </cell>
        </row>
        <row r="2412">
          <cell r="D2412" t="str">
            <v>228CPA_PA_061.M</v>
          </cell>
        </row>
        <row r="2413">
          <cell r="D2413" t="str">
            <v>924CPA_PA_061.M</v>
          </cell>
        </row>
        <row r="2414">
          <cell r="D2414" t="str">
            <v>233CPA_PA_061.M</v>
          </cell>
        </row>
        <row r="2415">
          <cell r="D2415" t="str">
            <v>632CPA_PA_061.M</v>
          </cell>
        </row>
        <row r="2416">
          <cell r="D2416" t="str">
            <v>636CPA_PA_061.M</v>
          </cell>
        </row>
        <row r="2417">
          <cell r="D2417" t="str">
            <v>634CPA_PA_061.M</v>
          </cell>
        </row>
        <row r="2418">
          <cell r="D2418" t="str">
            <v>238CPA_PA_061.M</v>
          </cell>
        </row>
        <row r="2419">
          <cell r="D2419" t="str">
            <v>662CPA_PA_061.M</v>
          </cell>
        </row>
        <row r="2420">
          <cell r="D2420" t="str">
            <v>960CPA_PA_061.M</v>
          </cell>
        </row>
        <row r="2421">
          <cell r="D2421" t="str">
            <v>423CPA_PA_061.M</v>
          </cell>
        </row>
        <row r="2422">
          <cell r="D2422" t="str">
            <v>935CPA_PA_061.M</v>
          </cell>
        </row>
        <row r="2423">
          <cell r="D2423" t="str">
            <v>128CPA_PA_061.M</v>
          </cell>
        </row>
        <row r="2424">
          <cell r="D2424" t="str">
            <v>611CPA_PA_061.M</v>
          </cell>
        </row>
        <row r="2425">
          <cell r="D2425" t="str">
            <v>321CPA_PA_061.M</v>
          </cell>
        </row>
        <row r="2426">
          <cell r="D2426" t="str">
            <v>243CPA_PA_061.M</v>
          </cell>
        </row>
        <row r="2427">
          <cell r="D2427" t="str">
            <v>309CPA_PA_061.M</v>
          </cell>
        </row>
        <row r="2428">
          <cell r="D2428" t="str">
            <v>248CPA_PA_061.M</v>
          </cell>
        </row>
        <row r="2429">
          <cell r="D2429" t="str">
            <v>469CPA_PA_061.M</v>
          </cell>
        </row>
        <row r="2430">
          <cell r="D2430" t="str">
            <v>253CPA_PA_061.M</v>
          </cell>
        </row>
        <row r="2431">
          <cell r="D2431" t="str">
            <v>642CPA_PA_061.M</v>
          </cell>
        </row>
        <row r="2432">
          <cell r="D2432" t="str">
            <v>643CPA_PA_061.M</v>
          </cell>
        </row>
        <row r="2433">
          <cell r="D2433" t="str">
            <v>939CPA_PA_061.M</v>
          </cell>
        </row>
        <row r="2434">
          <cell r="D2434" t="str">
            <v>644CPA_PA_061.M</v>
          </cell>
        </row>
        <row r="2435">
          <cell r="D2435" t="str">
            <v>163CPA_PA_061.M</v>
          </cell>
        </row>
        <row r="2436">
          <cell r="D2436" t="str">
            <v>819CPA_PA_061.M</v>
          </cell>
        </row>
        <row r="2437">
          <cell r="D2437" t="str">
            <v>172CPA_PA_061.M</v>
          </cell>
        </row>
        <row r="2438">
          <cell r="D2438" t="str">
            <v>132CPA_PA_061.M</v>
          </cell>
        </row>
        <row r="2439">
          <cell r="D2439" t="str">
            <v>646CPA_PA_061.M</v>
          </cell>
        </row>
        <row r="2440">
          <cell r="D2440" t="str">
            <v>648CPA_PA_061.M</v>
          </cell>
        </row>
        <row r="2441">
          <cell r="D2441" t="str">
            <v>915CPA_PA_061.M</v>
          </cell>
        </row>
        <row r="2442">
          <cell r="D2442" t="str">
            <v>134CPA_PA_061.M</v>
          </cell>
        </row>
        <row r="2443">
          <cell r="D2443" t="str">
            <v>652CPA_PA_061.M</v>
          </cell>
        </row>
        <row r="2444">
          <cell r="D2444" t="str">
            <v>174CPA_PA_061.M</v>
          </cell>
        </row>
        <row r="2445">
          <cell r="D2445" t="str">
            <v>328CPA_PA_061.M</v>
          </cell>
        </row>
        <row r="2446">
          <cell r="D2446" t="str">
            <v>258CPA_PA_061.M</v>
          </cell>
        </row>
        <row r="2447">
          <cell r="D2447" t="str">
            <v>656CPA_PA_061.M</v>
          </cell>
        </row>
        <row r="2448">
          <cell r="D2448" t="str">
            <v>654CPA_PA_061.M</v>
          </cell>
        </row>
        <row r="2449">
          <cell r="D2449" t="str">
            <v>336CPA_PA_061.M</v>
          </cell>
        </row>
        <row r="2450">
          <cell r="D2450" t="str">
            <v>263CPA_PA_061.M</v>
          </cell>
        </row>
        <row r="2451">
          <cell r="D2451" t="str">
            <v>268CPA_PA_061.M</v>
          </cell>
        </row>
        <row r="2452">
          <cell r="D2452" t="str">
            <v>532CPA_PA_061.M</v>
          </cell>
        </row>
        <row r="2453">
          <cell r="D2453" t="str">
            <v>944CPA_PA_061.M</v>
          </cell>
        </row>
        <row r="2454">
          <cell r="D2454" t="str">
            <v>176CPA_PA_061.M</v>
          </cell>
        </row>
        <row r="2455">
          <cell r="D2455" t="str">
            <v>534CPA_PA_061.M</v>
          </cell>
        </row>
        <row r="2456">
          <cell r="D2456" t="str">
            <v>536CPA_PA_061.M</v>
          </cell>
        </row>
        <row r="2457">
          <cell r="D2457" t="str">
            <v>429CPA_PA_061.M</v>
          </cell>
        </row>
        <row r="2458">
          <cell r="D2458" t="str">
            <v>433CPA_PA_061.M</v>
          </cell>
        </row>
        <row r="2459">
          <cell r="D2459" t="str">
            <v>178CPA_PA_061.M</v>
          </cell>
        </row>
        <row r="2460">
          <cell r="D2460" t="str">
            <v>436CPA_PA_061.M</v>
          </cell>
        </row>
        <row r="2461">
          <cell r="D2461" t="str">
            <v>136CPA_PA_061.M</v>
          </cell>
        </row>
        <row r="2462">
          <cell r="D2462" t="str">
            <v>343CPA_PA_061.M</v>
          </cell>
        </row>
        <row r="2463">
          <cell r="D2463" t="str">
            <v>158CPA_PA_061.M</v>
          </cell>
        </row>
        <row r="2464">
          <cell r="D2464" t="str">
            <v>439CPA_PA_061.M</v>
          </cell>
        </row>
        <row r="2465">
          <cell r="D2465" t="str">
            <v>916CPA_PA_061.M</v>
          </cell>
        </row>
        <row r="2466">
          <cell r="D2466" t="str">
            <v>664CPA_PA_061.M</v>
          </cell>
        </row>
        <row r="2467">
          <cell r="D2467" t="str">
            <v>826CPA_PA_061.M</v>
          </cell>
        </row>
        <row r="2468">
          <cell r="D2468" t="str">
            <v>542CPA_PA_061.M</v>
          </cell>
        </row>
        <row r="2469">
          <cell r="D2469" t="str">
            <v>967CPA_PA_061.M</v>
          </cell>
        </row>
        <row r="2470">
          <cell r="D2470" t="str">
            <v>443CPA_PA_061.M</v>
          </cell>
        </row>
        <row r="2471">
          <cell r="D2471" t="str">
            <v>917CPA_PA_061.M</v>
          </cell>
        </row>
        <row r="2472">
          <cell r="D2472" t="str">
            <v>544CPA_PA_061.M</v>
          </cell>
        </row>
        <row r="2473">
          <cell r="D2473" t="str">
            <v>941CPA_PA_061.M</v>
          </cell>
        </row>
        <row r="2474">
          <cell r="D2474" t="str">
            <v>446CPA_PA_061.M</v>
          </cell>
        </row>
        <row r="2475">
          <cell r="D2475" t="str">
            <v>666CPA_PA_061.M</v>
          </cell>
        </row>
        <row r="2476">
          <cell r="D2476" t="str">
            <v>668CPA_PA_061.M</v>
          </cell>
        </row>
        <row r="2477">
          <cell r="D2477" t="str">
            <v>672CPA_PA_061.M</v>
          </cell>
        </row>
        <row r="2478">
          <cell r="D2478" t="str">
            <v>946CPA_PA_061.M</v>
          </cell>
        </row>
        <row r="2479">
          <cell r="D2479" t="str">
            <v>137CPA_PA_061.M</v>
          </cell>
        </row>
        <row r="2480">
          <cell r="D2480" t="str">
            <v>546CPA_PA_061.M</v>
          </cell>
        </row>
        <row r="2481">
          <cell r="D2481" t="str">
            <v>962CPA_PA_061.M</v>
          </cell>
        </row>
        <row r="2482">
          <cell r="D2482" t="str">
            <v>674CPA_PA_061.M</v>
          </cell>
        </row>
        <row r="2483">
          <cell r="D2483" t="str">
            <v>676CPA_PA_061.M</v>
          </cell>
        </row>
        <row r="2484">
          <cell r="D2484" t="str">
            <v>548CPA_PA_061.M</v>
          </cell>
        </row>
        <row r="2485">
          <cell r="D2485" t="str">
            <v>556CPA_PA_061.M</v>
          </cell>
        </row>
        <row r="2486">
          <cell r="D2486" t="str">
            <v>678CPA_PA_061.M</v>
          </cell>
        </row>
        <row r="2487">
          <cell r="D2487" t="str">
            <v>181CPA_PA_061.M</v>
          </cell>
        </row>
        <row r="2488">
          <cell r="D2488" t="str">
            <v>867CPA_PA_061.M</v>
          </cell>
        </row>
        <row r="2489">
          <cell r="D2489" t="str">
            <v>682CPA_PA_061.M</v>
          </cell>
        </row>
        <row r="2490">
          <cell r="D2490" t="str">
            <v>684CPA_PA_061.M</v>
          </cell>
        </row>
        <row r="2491">
          <cell r="D2491" t="str">
            <v>273CPA_PA_061.M</v>
          </cell>
        </row>
        <row r="2492">
          <cell r="D2492" t="str">
            <v>868CPA_PA_061.M</v>
          </cell>
        </row>
        <row r="2493">
          <cell r="D2493" t="str">
            <v>921CPA_PA_061.M</v>
          </cell>
        </row>
        <row r="2494">
          <cell r="D2494" t="str">
            <v>948CPA_PA_061.M</v>
          </cell>
        </row>
        <row r="2495">
          <cell r="D2495" t="str">
            <v>943CPA_PA_061.M</v>
          </cell>
        </row>
        <row r="2496">
          <cell r="D2496" t="str">
            <v>351CPA_PA_061.M</v>
          </cell>
        </row>
        <row r="2497">
          <cell r="D2497" t="str">
            <v>686CPA_PA_061.M</v>
          </cell>
        </row>
        <row r="2498">
          <cell r="D2498" t="str">
            <v>688CPA_PA_061.M</v>
          </cell>
        </row>
        <row r="2499">
          <cell r="D2499" t="str">
            <v>518CPA_PA_061.M</v>
          </cell>
        </row>
        <row r="2500">
          <cell r="D2500" t="str">
            <v>728CPA_PA_061.M</v>
          </cell>
        </row>
        <row r="2501">
          <cell r="D2501" t="str">
            <v>836CPA_PA_061.M</v>
          </cell>
        </row>
        <row r="2502">
          <cell r="D2502" t="str">
            <v>558CPA_PA_061.M</v>
          </cell>
        </row>
        <row r="2503">
          <cell r="D2503" t="str">
            <v>138CPA_PA_061.M</v>
          </cell>
        </row>
        <row r="2504">
          <cell r="D2504" t="str">
            <v>353CPA_PA_061.M</v>
          </cell>
        </row>
        <row r="2505">
          <cell r="D2505" t="str">
            <v>196CPA_PA_061.M</v>
          </cell>
        </row>
        <row r="2506">
          <cell r="D2506" t="str">
            <v>278CPA_PA_061.M</v>
          </cell>
        </row>
        <row r="2507">
          <cell r="D2507" t="str">
            <v>692CPA_PA_061.M</v>
          </cell>
        </row>
        <row r="2508">
          <cell r="D2508" t="str">
            <v>694CPA_PA_061.M</v>
          </cell>
        </row>
        <row r="2509">
          <cell r="D2509" t="str">
            <v>142CPA_PA_061.M</v>
          </cell>
        </row>
        <row r="2510">
          <cell r="D2510" t="str">
            <v>449CPA_PA_061.M</v>
          </cell>
        </row>
        <row r="2511">
          <cell r="D2511" t="str">
            <v>564CPA_PA_061.M</v>
          </cell>
        </row>
        <row r="2512">
          <cell r="D2512" t="str">
            <v>565CPA_PA_061.M</v>
          </cell>
        </row>
        <row r="2513">
          <cell r="D2513" t="str">
            <v>283CPA_PA_061.M</v>
          </cell>
        </row>
        <row r="2514">
          <cell r="D2514" t="str">
            <v>853CPA_PA_061.M</v>
          </cell>
        </row>
        <row r="2515">
          <cell r="D2515" t="str">
            <v>288CPA_PA_061.M</v>
          </cell>
        </row>
        <row r="2516">
          <cell r="D2516" t="str">
            <v>293CPA_PA_061.M</v>
          </cell>
        </row>
        <row r="2517">
          <cell r="D2517" t="str">
            <v>566CPA_PA_061.M</v>
          </cell>
        </row>
        <row r="2518">
          <cell r="D2518" t="str">
            <v>964CPA_PA_061.M</v>
          </cell>
        </row>
        <row r="2519">
          <cell r="D2519" t="str">
            <v>182CPA_PA_061.M</v>
          </cell>
        </row>
        <row r="2520">
          <cell r="D2520" t="str">
            <v>359CPA_PA_061.M</v>
          </cell>
        </row>
        <row r="2521">
          <cell r="D2521" t="str">
            <v>453CPA_PA_061.M</v>
          </cell>
        </row>
        <row r="2522">
          <cell r="D2522" t="str">
            <v>968CPA_PA_061.M</v>
          </cell>
        </row>
        <row r="2523">
          <cell r="D2523" t="str">
            <v>922CPA_PA_061.M</v>
          </cell>
        </row>
        <row r="2524">
          <cell r="D2524" t="str">
            <v>714CPA_PA_061.M</v>
          </cell>
        </row>
        <row r="2525">
          <cell r="D2525" t="str">
            <v>862CPA_PA_061.M</v>
          </cell>
        </row>
        <row r="2526">
          <cell r="D2526" t="str">
            <v>135CPA_PA_061.M</v>
          </cell>
        </row>
        <row r="2527">
          <cell r="D2527" t="str">
            <v>716CPA_PA_061.M</v>
          </cell>
        </row>
        <row r="2528">
          <cell r="D2528" t="str">
            <v>456CPA_PA_061.M</v>
          </cell>
        </row>
        <row r="2529">
          <cell r="D2529" t="str">
            <v>722CPA_PA_061.M</v>
          </cell>
        </row>
        <row r="2530">
          <cell r="D2530" t="str">
            <v>942CPA_PA_061.M</v>
          </cell>
        </row>
        <row r="2531">
          <cell r="D2531" t="str">
            <v>718CPA_PA_061.M</v>
          </cell>
        </row>
        <row r="2532">
          <cell r="D2532" t="str">
            <v>724CPA_PA_061.M</v>
          </cell>
        </row>
        <row r="2533">
          <cell r="D2533" t="str">
            <v>576CPA_PA_061.M</v>
          </cell>
        </row>
        <row r="2534">
          <cell r="D2534" t="str">
            <v>936CPA_PA_061.M</v>
          </cell>
        </row>
        <row r="2535">
          <cell r="D2535" t="str">
            <v>961CPA_PA_061.M</v>
          </cell>
        </row>
        <row r="2536">
          <cell r="D2536" t="str">
            <v>813CPA_PA_061.M</v>
          </cell>
        </row>
        <row r="2537">
          <cell r="D2537" t="str">
            <v>726CPA_PA_061.M</v>
          </cell>
        </row>
        <row r="2538">
          <cell r="D2538" t="str">
            <v>199CPA_PA_061.M</v>
          </cell>
        </row>
        <row r="2539">
          <cell r="D2539" t="str">
            <v>733CPA_PA_061.M</v>
          </cell>
        </row>
        <row r="2540">
          <cell r="D2540" t="str">
            <v>184CPA_PA_061.M</v>
          </cell>
        </row>
        <row r="2541">
          <cell r="D2541" t="str">
            <v>524CPA_PA_061.M</v>
          </cell>
        </row>
        <row r="2542">
          <cell r="D2542" t="str">
            <v>361CPA_PA_061.M</v>
          </cell>
        </row>
        <row r="2543">
          <cell r="D2543" t="str">
            <v>362CPA_PA_061.M</v>
          </cell>
        </row>
        <row r="2544">
          <cell r="D2544" t="str">
            <v>364CPA_PA_061.M</v>
          </cell>
        </row>
        <row r="2545">
          <cell r="D2545" t="str">
            <v>732CPA_PA_061.M</v>
          </cell>
        </row>
        <row r="2546">
          <cell r="D2546" t="str">
            <v>366CPA_PA_061.M</v>
          </cell>
        </row>
        <row r="2547">
          <cell r="D2547" t="str">
            <v>734CPA_PA_061.M</v>
          </cell>
        </row>
        <row r="2548">
          <cell r="D2548" t="str">
            <v>144CPA_PA_061.M</v>
          </cell>
        </row>
        <row r="2549">
          <cell r="D2549" t="str">
            <v>146CPA_PA_061.M</v>
          </cell>
        </row>
        <row r="2550">
          <cell r="D2550" t="str">
            <v>463CPA_PA_061.M</v>
          </cell>
        </row>
        <row r="2551">
          <cell r="D2551" t="str">
            <v>528CPA_PA_061.M</v>
          </cell>
        </row>
        <row r="2552">
          <cell r="D2552" t="str">
            <v>923CPA_PA_061.M</v>
          </cell>
        </row>
        <row r="2553">
          <cell r="D2553" t="str">
            <v>738CPA_PA_061.M</v>
          </cell>
        </row>
        <row r="2554">
          <cell r="D2554" t="str">
            <v>578CPA_PA_061.M</v>
          </cell>
        </row>
        <row r="2555">
          <cell r="D2555" t="str">
            <v>537CPA_PA_061.M</v>
          </cell>
        </row>
        <row r="2556">
          <cell r="D2556" t="str">
            <v>742CPA_PA_061.M</v>
          </cell>
        </row>
        <row r="2557">
          <cell r="D2557" t="str">
            <v>866CPA_PA_061.M</v>
          </cell>
        </row>
        <row r="2558">
          <cell r="D2558" t="str">
            <v>369CPA_PA_061.M</v>
          </cell>
        </row>
        <row r="2559">
          <cell r="D2559" t="str">
            <v>744CPA_PA_061.M</v>
          </cell>
        </row>
        <row r="2560">
          <cell r="D2560" t="str">
            <v>186CPA_PA_061.M</v>
          </cell>
        </row>
        <row r="2561">
          <cell r="D2561" t="str">
            <v>925CPA_PA_061.M</v>
          </cell>
        </row>
        <row r="2562">
          <cell r="D2562" t="str">
            <v>869CPA_PA_061.M</v>
          </cell>
        </row>
        <row r="2563">
          <cell r="D2563" t="str">
            <v>746CPA_PA_061.M</v>
          </cell>
        </row>
        <row r="2564">
          <cell r="D2564" t="str">
            <v>926CPA_PA_061.M</v>
          </cell>
        </row>
        <row r="2565">
          <cell r="D2565" t="str">
            <v>466CPA_PA_061.M</v>
          </cell>
        </row>
        <row r="2566">
          <cell r="D2566" t="str">
            <v>112CPA_PA_061.M</v>
          </cell>
        </row>
        <row r="2567">
          <cell r="D2567" t="str">
            <v>111CPA_PA_061.M</v>
          </cell>
        </row>
        <row r="2568">
          <cell r="D2568" t="str">
            <v>298CPA_PA_061.M</v>
          </cell>
        </row>
        <row r="2569">
          <cell r="D2569" t="str">
            <v>927CPA_PA_061.M</v>
          </cell>
        </row>
        <row r="2570">
          <cell r="D2570" t="str">
            <v>846CPA_PA_061.M</v>
          </cell>
        </row>
        <row r="2571">
          <cell r="D2571" t="str">
            <v>299CPA_PA_061.M</v>
          </cell>
        </row>
        <row r="2572">
          <cell r="D2572" t="str">
            <v>582CPA_PA_061.M</v>
          </cell>
        </row>
        <row r="2573">
          <cell r="D2573" t="str">
            <v>474CPA_PA_061.M</v>
          </cell>
        </row>
        <row r="2574">
          <cell r="D2574" t="str">
            <v>754CPA_PA_061.M</v>
          </cell>
        </row>
        <row r="2575">
          <cell r="D2575" t="str">
            <v>698CPA_PA_061.M</v>
          </cell>
        </row>
        <row r="2576">
          <cell r="D2576" t="str">
            <v>512CPA_PA_070.M</v>
          </cell>
        </row>
        <row r="2577">
          <cell r="D2577" t="str">
            <v>914CPA_PA_070.M</v>
          </cell>
        </row>
        <row r="2578">
          <cell r="D2578" t="str">
            <v>612CPA_PA_070.M</v>
          </cell>
        </row>
        <row r="2579">
          <cell r="D2579" t="str">
            <v>614CPA_PA_070.M</v>
          </cell>
        </row>
        <row r="2580">
          <cell r="D2580" t="str">
            <v>312CPA_PA_070.M</v>
          </cell>
        </row>
        <row r="2581">
          <cell r="D2581" t="str">
            <v>311CPA_PA_070.M</v>
          </cell>
        </row>
        <row r="2582">
          <cell r="D2582" t="str">
            <v>213CPA_PA_070.M</v>
          </cell>
        </row>
        <row r="2583">
          <cell r="D2583" t="str">
            <v>911CPA_PA_070.M</v>
          </cell>
        </row>
        <row r="2584">
          <cell r="D2584" t="str">
            <v>193CPA_PA_070.M</v>
          </cell>
        </row>
        <row r="2585">
          <cell r="D2585" t="str">
            <v>122CPA_PA_070.M</v>
          </cell>
        </row>
        <row r="2586">
          <cell r="D2586" t="str">
            <v>912CPA_PA_070.M</v>
          </cell>
        </row>
        <row r="2587">
          <cell r="D2587" t="str">
            <v>313CPA_PA_070.M</v>
          </cell>
        </row>
        <row r="2588">
          <cell r="D2588" t="str">
            <v>419CPA_PA_070.M</v>
          </cell>
        </row>
        <row r="2589">
          <cell r="D2589" t="str">
            <v>513CPA_PA_070.M</v>
          </cell>
        </row>
        <row r="2590">
          <cell r="D2590" t="str">
            <v>316CPA_PA_070.M</v>
          </cell>
        </row>
        <row r="2591">
          <cell r="D2591" t="str">
            <v>913CPA_PA_070.M</v>
          </cell>
        </row>
        <row r="2592">
          <cell r="D2592" t="str">
            <v>124CPA_PA_070.M</v>
          </cell>
        </row>
        <row r="2593">
          <cell r="D2593" t="str">
            <v>339CPA_PA_070.M</v>
          </cell>
        </row>
        <row r="2594">
          <cell r="D2594" t="str">
            <v>638CPA_PA_070.M</v>
          </cell>
        </row>
        <row r="2595">
          <cell r="D2595" t="str">
            <v>514CPA_PA_070.M</v>
          </cell>
        </row>
        <row r="2596">
          <cell r="D2596" t="str">
            <v>218CPA_PA_070.M</v>
          </cell>
        </row>
        <row r="2597">
          <cell r="D2597" t="str">
            <v>963CPA_PA_070.M</v>
          </cell>
        </row>
        <row r="2598">
          <cell r="D2598" t="str">
            <v>616CPA_PA_070.M</v>
          </cell>
        </row>
        <row r="2599">
          <cell r="D2599" t="str">
            <v>223CPA_PA_070.M</v>
          </cell>
        </row>
        <row r="2600">
          <cell r="D2600" t="str">
            <v>516CPA_PA_070.M</v>
          </cell>
        </row>
        <row r="2601">
          <cell r="D2601" t="str">
            <v>918CPA_PA_070.M</v>
          </cell>
        </row>
        <row r="2602">
          <cell r="D2602" t="str">
            <v>748CPA_PA_070.M</v>
          </cell>
        </row>
        <row r="2603">
          <cell r="D2603" t="str">
            <v>618CPA_PA_070.M</v>
          </cell>
        </row>
        <row r="2604">
          <cell r="D2604" t="str">
            <v>522CPA_PA_070.M</v>
          </cell>
        </row>
        <row r="2605">
          <cell r="D2605" t="str">
            <v>622CPA_PA_070.M</v>
          </cell>
        </row>
        <row r="2606">
          <cell r="D2606" t="str">
            <v>156CPA_PA_070.M</v>
          </cell>
        </row>
        <row r="2607">
          <cell r="D2607" t="str">
            <v>624CPA_PA_070.M</v>
          </cell>
        </row>
        <row r="2608">
          <cell r="D2608" t="str">
            <v>626CPA_PA_070.M</v>
          </cell>
        </row>
        <row r="2609">
          <cell r="D2609" t="str">
            <v>628CPA_PA_070.M</v>
          </cell>
        </row>
        <row r="2610">
          <cell r="D2610" t="str">
            <v>228CPA_PA_070.M</v>
          </cell>
        </row>
        <row r="2611">
          <cell r="D2611" t="str">
            <v>924CPA_PA_070.M</v>
          </cell>
        </row>
        <row r="2612">
          <cell r="D2612" t="str">
            <v>233CPA_PA_070.M</v>
          </cell>
        </row>
        <row r="2613">
          <cell r="D2613" t="str">
            <v>632CPA_PA_070.M</v>
          </cell>
        </row>
        <row r="2614">
          <cell r="D2614" t="str">
            <v>636CPA_PA_070.M</v>
          </cell>
        </row>
        <row r="2615">
          <cell r="D2615" t="str">
            <v>634CPA_PA_070.M</v>
          </cell>
        </row>
        <row r="2616">
          <cell r="D2616" t="str">
            <v>238CPA_PA_070.M</v>
          </cell>
        </row>
        <row r="2617">
          <cell r="D2617" t="str">
            <v>662CPA_PA_070.M</v>
          </cell>
        </row>
        <row r="2618">
          <cell r="D2618" t="str">
            <v>960CPA_PA_070.M</v>
          </cell>
        </row>
        <row r="2619">
          <cell r="D2619" t="str">
            <v>423CPA_PA_070.M</v>
          </cell>
        </row>
        <row r="2620">
          <cell r="D2620" t="str">
            <v>935CPA_PA_070.M</v>
          </cell>
        </row>
        <row r="2621">
          <cell r="D2621" t="str">
            <v>128CPA_PA_070.M</v>
          </cell>
        </row>
        <row r="2622">
          <cell r="D2622" t="str">
            <v>611CPA_PA_070.M</v>
          </cell>
        </row>
        <row r="2623">
          <cell r="D2623" t="str">
            <v>321CPA_PA_070.M</v>
          </cell>
        </row>
        <row r="2624">
          <cell r="D2624" t="str">
            <v>243CPA_PA_070.M</v>
          </cell>
        </row>
        <row r="2625">
          <cell r="D2625" t="str">
            <v>309CPA_PA_070.M</v>
          </cell>
        </row>
        <row r="2626">
          <cell r="D2626" t="str">
            <v>248CPA_PA_070.M</v>
          </cell>
        </row>
        <row r="2627">
          <cell r="D2627" t="str">
            <v>469CPA_PA_070.M</v>
          </cell>
        </row>
        <row r="2628">
          <cell r="D2628" t="str">
            <v>253CPA_PA_070.M</v>
          </cell>
        </row>
        <row r="2629">
          <cell r="D2629" t="str">
            <v>642CPA_PA_070.M</v>
          </cell>
        </row>
        <row r="2630">
          <cell r="D2630" t="str">
            <v>643CPA_PA_070.M</v>
          </cell>
        </row>
        <row r="2631">
          <cell r="D2631" t="str">
            <v>939CPA_PA_070.M</v>
          </cell>
        </row>
        <row r="2632">
          <cell r="D2632" t="str">
            <v>644CPA_PA_070.M</v>
          </cell>
        </row>
        <row r="2633">
          <cell r="D2633" t="str">
            <v>163CPA_PA_070.M</v>
          </cell>
        </row>
        <row r="2634">
          <cell r="D2634" t="str">
            <v>819CPA_PA_070.M</v>
          </cell>
        </row>
        <row r="2635">
          <cell r="D2635" t="str">
            <v>172CPA_PA_070.M</v>
          </cell>
        </row>
        <row r="2636">
          <cell r="D2636" t="str">
            <v>132CPA_PA_070.M</v>
          </cell>
        </row>
        <row r="2637">
          <cell r="D2637" t="str">
            <v>646CPA_PA_070.M</v>
          </cell>
        </row>
        <row r="2638">
          <cell r="D2638" t="str">
            <v>648CPA_PA_070.M</v>
          </cell>
        </row>
        <row r="2639">
          <cell r="D2639" t="str">
            <v>915CPA_PA_070.M</v>
          </cell>
        </row>
        <row r="2640">
          <cell r="D2640" t="str">
            <v>134CPA_PA_070.M</v>
          </cell>
        </row>
        <row r="2641">
          <cell r="D2641" t="str">
            <v>652CPA_PA_070.M</v>
          </cell>
        </row>
        <row r="2642">
          <cell r="D2642" t="str">
            <v>174CPA_PA_070.M</v>
          </cell>
        </row>
        <row r="2643">
          <cell r="D2643" t="str">
            <v>328CPA_PA_070.M</v>
          </cell>
        </row>
        <row r="2644">
          <cell r="D2644" t="str">
            <v>258CPA_PA_070.M</v>
          </cell>
        </row>
        <row r="2645">
          <cell r="D2645" t="str">
            <v>656CPA_PA_070.M</v>
          </cell>
        </row>
        <row r="2646">
          <cell r="D2646" t="str">
            <v>654CPA_PA_070.M</v>
          </cell>
        </row>
        <row r="2647">
          <cell r="D2647" t="str">
            <v>336CPA_PA_070.M</v>
          </cell>
        </row>
        <row r="2648">
          <cell r="D2648" t="str">
            <v>263CPA_PA_070.M</v>
          </cell>
        </row>
        <row r="2649">
          <cell r="D2649" t="str">
            <v>268CPA_PA_070.M</v>
          </cell>
        </row>
        <row r="2650">
          <cell r="D2650" t="str">
            <v>532CPA_PA_070.M</v>
          </cell>
        </row>
        <row r="2651">
          <cell r="D2651" t="str">
            <v>944CPA_PA_070.M</v>
          </cell>
        </row>
        <row r="2652">
          <cell r="D2652" t="str">
            <v>176CPA_PA_070.M</v>
          </cell>
        </row>
        <row r="2653">
          <cell r="D2653" t="str">
            <v>534CPA_PA_070.M</v>
          </cell>
        </row>
        <row r="2654">
          <cell r="D2654" t="str">
            <v>536CPA_PA_070.M</v>
          </cell>
        </row>
        <row r="2655">
          <cell r="D2655" t="str">
            <v>429CPA_PA_070.M</v>
          </cell>
        </row>
        <row r="2656">
          <cell r="D2656" t="str">
            <v>433CPA_PA_070.M</v>
          </cell>
        </row>
        <row r="2657">
          <cell r="D2657" t="str">
            <v>178CPA_PA_070.M</v>
          </cell>
        </row>
        <row r="2658">
          <cell r="D2658" t="str">
            <v>436CPA_PA_070.M</v>
          </cell>
        </row>
        <row r="2659">
          <cell r="D2659" t="str">
            <v>136CPA_PA_070.M</v>
          </cell>
        </row>
        <row r="2660">
          <cell r="D2660" t="str">
            <v>343CPA_PA_070.M</v>
          </cell>
        </row>
        <row r="2661">
          <cell r="D2661" t="str">
            <v>158CPA_PA_070.M</v>
          </cell>
        </row>
        <row r="2662">
          <cell r="D2662" t="str">
            <v>439CPA_PA_070.M</v>
          </cell>
        </row>
        <row r="2663">
          <cell r="D2663" t="str">
            <v>916CPA_PA_070.M</v>
          </cell>
        </row>
        <row r="2664">
          <cell r="D2664" t="str">
            <v>664CPA_PA_070.M</v>
          </cell>
        </row>
        <row r="2665">
          <cell r="D2665" t="str">
            <v>826CPA_PA_070.M</v>
          </cell>
        </row>
        <row r="2666">
          <cell r="D2666" t="str">
            <v>542CPA_PA_070.M</v>
          </cell>
        </row>
        <row r="2667">
          <cell r="D2667" t="str">
            <v>967CPA_PA_070.M</v>
          </cell>
        </row>
        <row r="2668">
          <cell r="D2668" t="str">
            <v>443CPA_PA_070.M</v>
          </cell>
        </row>
        <row r="2669">
          <cell r="D2669" t="str">
            <v>917CPA_PA_070.M</v>
          </cell>
        </row>
        <row r="2670">
          <cell r="D2670" t="str">
            <v>544CPA_PA_070.M</v>
          </cell>
        </row>
        <row r="2671">
          <cell r="D2671" t="str">
            <v>941CPA_PA_070.M</v>
          </cell>
        </row>
        <row r="2672">
          <cell r="D2672" t="str">
            <v>446CPA_PA_070.M</v>
          </cell>
        </row>
        <row r="2673">
          <cell r="D2673" t="str">
            <v>666CPA_PA_070.M</v>
          </cell>
        </row>
        <row r="2674">
          <cell r="D2674" t="str">
            <v>668CPA_PA_070.M</v>
          </cell>
        </row>
        <row r="2675">
          <cell r="D2675" t="str">
            <v>672CPA_PA_070.M</v>
          </cell>
        </row>
        <row r="2676">
          <cell r="D2676" t="str">
            <v>946CPA_PA_070.M</v>
          </cell>
        </row>
        <row r="2677">
          <cell r="D2677" t="str">
            <v>137CPA_PA_070.M</v>
          </cell>
        </row>
        <row r="2678">
          <cell r="D2678" t="str">
            <v>546CPA_PA_070.M</v>
          </cell>
        </row>
        <row r="2679">
          <cell r="D2679" t="str">
            <v>962CPA_PA_070.M</v>
          </cell>
        </row>
        <row r="2680">
          <cell r="D2680" t="str">
            <v>674CPA_PA_070.M</v>
          </cell>
        </row>
        <row r="2681">
          <cell r="D2681" t="str">
            <v>676CPA_PA_070.M</v>
          </cell>
        </row>
        <row r="2682">
          <cell r="D2682" t="str">
            <v>548CPA_PA_070.M</v>
          </cell>
        </row>
        <row r="2683">
          <cell r="D2683" t="str">
            <v>556CPA_PA_070.M</v>
          </cell>
        </row>
        <row r="2684">
          <cell r="D2684" t="str">
            <v>678CPA_PA_070.M</v>
          </cell>
        </row>
        <row r="2685">
          <cell r="D2685" t="str">
            <v>181CPA_PA_070.M</v>
          </cell>
        </row>
        <row r="2686">
          <cell r="D2686" t="str">
            <v>867CPA_PA_070.M</v>
          </cell>
        </row>
        <row r="2687">
          <cell r="D2687" t="str">
            <v>682CPA_PA_070.M</v>
          </cell>
        </row>
        <row r="2688">
          <cell r="D2688" t="str">
            <v>684CPA_PA_070.M</v>
          </cell>
        </row>
        <row r="2689">
          <cell r="D2689" t="str">
            <v>273CPA_PA_070.M</v>
          </cell>
        </row>
        <row r="2690">
          <cell r="D2690" t="str">
            <v>868CPA_PA_070.M</v>
          </cell>
        </row>
        <row r="2691">
          <cell r="D2691" t="str">
            <v>921CPA_PA_070.M</v>
          </cell>
        </row>
        <row r="2692">
          <cell r="D2692" t="str">
            <v>948CPA_PA_070.M</v>
          </cell>
        </row>
        <row r="2693">
          <cell r="D2693" t="str">
            <v>943CPA_PA_070.M</v>
          </cell>
        </row>
        <row r="2694">
          <cell r="D2694" t="str">
            <v>351CPA_PA_070.M</v>
          </cell>
        </row>
        <row r="2695">
          <cell r="D2695" t="str">
            <v>686CPA_PA_070.M</v>
          </cell>
        </row>
        <row r="2696">
          <cell r="D2696" t="str">
            <v>688CPA_PA_070.M</v>
          </cell>
        </row>
        <row r="2697">
          <cell r="D2697" t="str">
            <v>518CPA_PA_070.M</v>
          </cell>
        </row>
        <row r="2698">
          <cell r="D2698" t="str">
            <v>728CPA_PA_070.M</v>
          </cell>
        </row>
        <row r="2699">
          <cell r="D2699" t="str">
            <v>836CPA_PA_070.M</v>
          </cell>
        </row>
        <row r="2700">
          <cell r="D2700" t="str">
            <v>558CPA_PA_070.M</v>
          </cell>
        </row>
        <row r="2701">
          <cell r="D2701" t="str">
            <v>138CPA_PA_070.M</v>
          </cell>
        </row>
        <row r="2702">
          <cell r="D2702" t="str">
            <v>353CPA_PA_070.M</v>
          </cell>
        </row>
        <row r="2703">
          <cell r="D2703" t="str">
            <v>196CPA_PA_070.M</v>
          </cell>
        </row>
        <row r="2704">
          <cell r="D2704" t="str">
            <v>278CPA_PA_070.M</v>
          </cell>
        </row>
        <row r="2705">
          <cell r="D2705" t="str">
            <v>692CPA_PA_070.M</v>
          </cell>
        </row>
        <row r="2706">
          <cell r="D2706" t="str">
            <v>694CPA_PA_070.M</v>
          </cell>
        </row>
        <row r="2707">
          <cell r="D2707" t="str">
            <v>142CPA_PA_070.M</v>
          </cell>
        </row>
        <row r="2708">
          <cell r="D2708" t="str">
            <v>449CPA_PA_070.M</v>
          </cell>
        </row>
        <row r="2709">
          <cell r="D2709" t="str">
            <v>564CPA_PA_070.M</v>
          </cell>
        </row>
        <row r="2710">
          <cell r="D2710" t="str">
            <v>565CPA_PA_070.M</v>
          </cell>
        </row>
        <row r="2711">
          <cell r="D2711" t="str">
            <v>283CPA_PA_070.M</v>
          </cell>
        </row>
        <row r="2712">
          <cell r="D2712" t="str">
            <v>853CPA_PA_070.M</v>
          </cell>
        </row>
        <row r="2713">
          <cell r="D2713" t="str">
            <v>288CPA_PA_070.M</v>
          </cell>
        </row>
        <row r="2714">
          <cell r="D2714" t="str">
            <v>293CPA_PA_070.M</v>
          </cell>
        </row>
        <row r="2715">
          <cell r="D2715" t="str">
            <v>566CPA_PA_070.M</v>
          </cell>
        </row>
        <row r="2716">
          <cell r="D2716" t="str">
            <v>964CPA_PA_070.M</v>
          </cell>
        </row>
        <row r="2717">
          <cell r="D2717" t="str">
            <v>182CPA_PA_070.M</v>
          </cell>
        </row>
        <row r="2718">
          <cell r="D2718" t="str">
            <v>359CPA_PA_070.M</v>
          </cell>
        </row>
        <row r="2719">
          <cell r="D2719" t="str">
            <v>453CPA_PA_070.M</v>
          </cell>
        </row>
        <row r="2720">
          <cell r="D2720" t="str">
            <v>968CPA_PA_070.M</v>
          </cell>
        </row>
        <row r="2721">
          <cell r="D2721" t="str">
            <v>922CPA_PA_070.M</v>
          </cell>
        </row>
        <row r="2722">
          <cell r="D2722" t="str">
            <v>714CPA_PA_070.M</v>
          </cell>
        </row>
        <row r="2723">
          <cell r="D2723" t="str">
            <v>862CPA_PA_070.M</v>
          </cell>
        </row>
        <row r="2724">
          <cell r="D2724" t="str">
            <v>135CPA_PA_070.M</v>
          </cell>
        </row>
        <row r="2725">
          <cell r="D2725" t="str">
            <v>716CPA_PA_070.M</v>
          </cell>
        </row>
        <row r="2726">
          <cell r="D2726" t="str">
            <v>456CPA_PA_070.M</v>
          </cell>
        </row>
        <row r="2727">
          <cell r="D2727" t="str">
            <v>722CPA_PA_070.M</v>
          </cell>
        </row>
        <row r="2728">
          <cell r="D2728" t="str">
            <v>942CPA_PA_070.M</v>
          </cell>
        </row>
        <row r="2729">
          <cell r="D2729" t="str">
            <v>718CPA_PA_070.M</v>
          </cell>
        </row>
        <row r="2730">
          <cell r="D2730" t="str">
            <v>724CPA_PA_070.M</v>
          </cell>
        </row>
        <row r="2731">
          <cell r="D2731" t="str">
            <v>576CPA_PA_070.M</v>
          </cell>
        </row>
        <row r="2732">
          <cell r="D2732" t="str">
            <v>936CPA_PA_070.M</v>
          </cell>
        </row>
        <row r="2733">
          <cell r="D2733" t="str">
            <v>961CPA_PA_070.M</v>
          </cell>
        </row>
        <row r="2734">
          <cell r="D2734" t="str">
            <v>813CPA_PA_070.M</v>
          </cell>
        </row>
        <row r="2735">
          <cell r="D2735" t="str">
            <v>726CPA_PA_070.M</v>
          </cell>
        </row>
        <row r="2736">
          <cell r="D2736" t="str">
            <v>199CPA_PA_070.M</v>
          </cell>
        </row>
        <row r="2737">
          <cell r="D2737" t="str">
            <v>733CPA_PA_070.M</v>
          </cell>
        </row>
        <row r="2738">
          <cell r="D2738" t="str">
            <v>184CPA_PA_070.M</v>
          </cell>
        </row>
        <row r="2739">
          <cell r="D2739" t="str">
            <v>524CPA_PA_070.M</v>
          </cell>
        </row>
        <row r="2740">
          <cell r="D2740" t="str">
            <v>361CPA_PA_070.M</v>
          </cell>
        </row>
        <row r="2741">
          <cell r="D2741" t="str">
            <v>362CPA_PA_070.M</v>
          </cell>
        </row>
        <row r="2742">
          <cell r="D2742" t="str">
            <v>364CPA_PA_070.M</v>
          </cell>
        </row>
        <row r="2743">
          <cell r="D2743" t="str">
            <v>732CPA_PA_070.M</v>
          </cell>
        </row>
        <row r="2744">
          <cell r="D2744" t="str">
            <v>366CPA_PA_070.M</v>
          </cell>
        </row>
        <row r="2745">
          <cell r="D2745" t="str">
            <v>734CPA_PA_070.M</v>
          </cell>
        </row>
        <row r="2746">
          <cell r="D2746" t="str">
            <v>144CPA_PA_070.M</v>
          </cell>
        </row>
        <row r="2747">
          <cell r="D2747" t="str">
            <v>146CPA_PA_070.M</v>
          </cell>
        </row>
        <row r="2748">
          <cell r="D2748" t="str">
            <v>463CPA_PA_070.M</v>
          </cell>
        </row>
        <row r="2749">
          <cell r="D2749" t="str">
            <v>528CPA_PA_070.M</v>
          </cell>
        </row>
        <row r="2750">
          <cell r="D2750" t="str">
            <v>923CPA_PA_070.M</v>
          </cell>
        </row>
        <row r="2751">
          <cell r="D2751" t="str">
            <v>738CPA_PA_070.M</v>
          </cell>
        </row>
        <row r="2752">
          <cell r="D2752" t="str">
            <v>578CPA_PA_070.M</v>
          </cell>
        </row>
        <row r="2753">
          <cell r="D2753" t="str">
            <v>537CPA_PA_070.M</v>
          </cell>
        </row>
        <row r="2754">
          <cell r="D2754" t="str">
            <v>742CPA_PA_070.M</v>
          </cell>
        </row>
        <row r="2755">
          <cell r="D2755" t="str">
            <v>866CPA_PA_070.M</v>
          </cell>
        </row>
        <row r="2756">
          <cell r="D2756" t="str">
            <v>369CPA_PA_070.M</v>
          </cell>
        </row>
        <row r="2757">
          <cell r="D2757" t="str">
            <v>744CPA_PA_070.M</v>
          </cell>
        </row>
        <row r="2758">
          <cell r="D2758" t="str">
            <v>186CPA_PA_070.M</v>
          </cell>
        </row>
        <row r="2759">
          <cell r="D2759" t="str">
            <v>925CPA_PA_070.M</v>
          </cell>
        </row>
        <row r="2760">
          <cell r="D2760" t="str">
            <v>869CPA_PA_070.M</v>
          </cell>
        </row>
        <row r="2761">
          <cell r="D2761" t="str">
            <v>746CPA_PA_070.M</v>
          </cell>
        </row>
        <row r="2762">
          <cell r="D2762" t="str">
            <v>926CPA_PA_070.M</v>
          </cell>
        </row>
        <row r="2763">
          <cell r="D2763" t="str">
            <v>466CPA_PA_070.M</v>
          </cell>
        </row>
        <row r="2764">
          <cell r="D2764" t="str">
            <v>112CPA_PA_070.M</v>
          </cell>
        </row>
        <row r="2765">
          <cell r="D2765" t="str">
            <v>111CPA_PA_070.M</v>
          </cell>
        </row>
        <row r="2766">
          <cell r="D2766" t="str">
            <v>298CPA_PA_070.M</v>
          </cell>
        </row>
        <row r="2767">
          <cell r="D2767" t="str">
            <v>927CPA_PA_070.M</v>
          </cell>
        </row>
        <row r="2768">
          <cell r="D2768" t="str">
            <v>846CPA_PA_070.M</v>
          </cell>
        </row>
        <row r="2769">
          <cell r="D2769" t="str">
            <v>299CPA_PA_070.M</v>
          </cell>
        </row>
        <row r="2770">
          <cell r="D2770" t="str">
            <v>582CPA_PA_070.M</v>
          </cell>
        </row>
        <row r="2771">
          <cell r="D2771" t="str">
            <v>474CPA_PA_070.M</v>
          </cell>
        </row>
        <row r="2772">
          <cell r="D2772" t="str">
            <v>754CPA_PA_070.M</v>
          </cell>
        </row>
        <row r="2773">
          <cell r="D2773" t="str">
            <v>698CPA_PA_070.M</v>
          </cell>
        </row>
        <row r="2774">
          <cell r="D2774" t="str">
            <v>512CPA_PA_071.M</v>
          </cell>
        </row>
        <row r="2775">
          <cell r="D2775" t="str">
            <v>914CPA_PA_071.M</v>
          </cell>
        </row>
        <row r="2776">
          <cell r="D2776" t="str">
            <v>612CPA_PA_071.M</v>
          </cell>
        </row>
        <row r="2777">
          <cell r="D2777" t="str">
            <v>614CPA_PA_071.M</v>
          </cell>
        </row>
        <row r="2778">
          <cell r="D2778" t="str">
            <v>312CPA_PA_071.M</v>
          </cell>
        </row>
        <row r="2779">
          <cell r="D2779" t="str">
            <v>311CPA_PA_071.M</v>
          </cell>
        </row>
        <row r="2780">
          <cell r="D2780" t="str">
            <v>213CPA_PA_071.M</v>
          </cell>
        </row>
        <row r="2781">
          <cell r="D2781" t="str">
            <v>911CPA_PA_071.M</v>
          </cell>
        </row>
        <row r="2782">
          <cell r="D2782" t="str">
            <v>193CPA_PA_071.M</v>
          </cell>
        </row>
        <row r="2783">
          <cell r="D2783" t="str">
            <v>122CPA_PA_071.M</v>
          </cell>
        </row>
        <row r="2784">
          <cell r="D2784" t="str">
            <v>912CPA_PA_071.M</v>
          </cell>
        </row>
        <row r="2785">
          <cell r="D2785" t="str">
            <v>313CPA_PA_071.M</v>
          </cell>
        </row>
        <row r="2786">
          <cell r="D2786" t="str">
            <v>419CPA_PA_071.M</v>
          </cell>
        </row>
        <row r="2787">
          <cell r="D2787" t="str">
            <v>513CPA_PA_071.M</v>
          </cell>
        </row>
        <row r="2788">
          <cell r="D2788" t="str">
            <v>316CPA_PA_071.M</v>
          </cell>
        </row>
        <row r="2789">
          <cell r="D2789" t="str">
            <v>913CPA_PA_071.M</v>
          </cell>
        </row>
        <row r="2790">
          <cell r="D2790" t="str">
            <v>124CPA_PA_071.M</v>
          </cell>
        </row>
        <row r="2791">
          <cell r="D2791" t="str">
            <v>339CPA_PA_071.M</v>
          </cell>
        </row>
        <row r="2792">
          <cell r="D2792" t="str">
            <v>638CPA_PA_071.M</v>
          </cell>
        </row>
        <row r="2793">
          <cell r="D2793" t="str">
            <v>514CPA_PA_071.M</v>
          </cell>
        </row>
        <row r="2794">
          <cell r="D2794" t="str">
            <v>218CPA_PA_071.M</v>
          </cell>
        </row>
        <row r="2795">
          <cell r="D2795" t="str">
            <v>963CPA_PA_071.M</v>
          </cell>
        </row>
        <row r="2796">
          <cell r="D2796" t="str">
            <v>616CPA_PA_071.M</v>
          </cell>
        </row>
        <row r="2797">
          <cell r="D2797" t="str">
            <v>223CPA_PA_071.M</v>
          </cell>
        </row>
        <row r="2798">
          <cell r="D2798" t="str">
            <v>516CPA_PA_071.M</v>
          </cell>
        </row>
        <row r="2799">
          <cell r="D2799" t="str">
            <v>918CPA_PA_071.M</v>
          </cell>
        </row>
        <row r="2800">
          <cell r="D2800" t="str">
            <v>748CPA_PA_071.M</v>
          </cell>
        </row>
        <row r="2801">
          <cell r="D2801" t="str">
            <v>618CPA_PA_071.M</v>
          </cell>
        </row>
        <row r="2802">
          <cell r="D2802" t="str">
            <v>522CPA_PA_071.M</v>
          </cell>
        </row>
        <row r="2803">
          <cell r="D2803" t="str">
            <v>622CPA_PA_071.M</v>
          </cell>
        </row>
        <row r="2804">
          <cell r="D2804" t="str">
            <v>156CPA_PA_071.M</v>
          </cell>
        </row>
        <row r="2805">
          <cell r="D2805" t="str">
            <v>624CPA_PA_071.M</v>
          </cell>
        </row>
        <row r="2806">
          <cell r="D2806" t="str">
            <v>626CPA_PA_071.M</v>
          </cell>
        </row>
        <row r="2807">
          <cell r="D2807" t="str">
            <v>628CPA_PA_071.M</v>
          </cell>
        </row>
        <row r="2808">
          <cell r="D2808" t="str">
            <v>228CPA_PA_071.M</v>
          </cell>
        </row>
        <row r="2809">
          <cell r="D2809" t="str">
            <v>924CPA_PA_071.M</v>
          </cell>
        </row>
        <row r="2810">
          <cell r="D2810" t="str">
            <v>233CPA_PA_071.M</v>
          </cell>
        </row>
        <row r="2811">
          <cell r="D2811" t="str">
            <v>632CPA_PA_071.M</v>
          </cell>
        </row>
        <row r="2812">
          <cell r="D2812" t="str">
            <v>636CPA_PA_071.M</v>
          </cell>
        </row>
        <row r="2813">
          <cell r="D2813" t="str">
            <v>634CPA_PA_071.M</v>
          </cell>
        </row>
        <row r="2814">
          <cell r="D2814" t="str">
            <v>238CPA_PA_071.M</v>
          </cell>
        </row>
        <row r="2815">
          <cell r="D2815" t="str">
            <v>662CPA_PA_071.M</v>
          </cell>
        </row>
        <row r="2816">
          <cell r="D2816" t="str">
            <v>960CPA_PA_071.M</v>
          </cell>
        </row>
        <row r="2817">
          <cell r="D2817" t="str">
            <v>423CPA_PA_071.M</v>
          </cell>
        </row>
        <row r="2818">
          <cell r="D2818" t="str">
            <v>935CPA_PA_071.M</v>
          </cell>
        </row>
        <row r="2819">
          <cell r="D2819" t="str">
            <v>128CPA_PA_071.M</v>
          </cell>
        </row>
        <row r="2820">
          <cell r="D2820" t="str">
            <v>611CPA_PA_071.M</v>
          </cell>
        </row>
        <row r="2821">
          <cell r="D2821" t="str">
            <v>321CPA_PA_071.M</v>
          </cell>
        </row>
        <row r="2822">
          <cell r="D2822" t="str">
            <v>243CPA_PA_071.M</v>
          </cell>
        </row>
        <row r="2823">
          <cell r="D2823" t="str">
            <v>309CPA_PA_071.M</v>
          </cell>
        </row>
        <row r="2824">
          <cell r="D2824" t="str">
            <v>248CPA_PA_071.M</v>
          </cell>
        </row>
        <row r="2825">
          <cell r="D2825" t="str">
            <v>469CPA_PA_071.M</v>
          </cell>
        </row>
        <row r="2826">
          <cell r="D2826" t="str">
            <v>253CPA_PA_071.M</v>
          </cell>
        </row>
        <row r="2827">
          <cell r="D2827" t="str">
            <v>642CPA_PA_071.M</v>
          </cell>
        </row>
        <row r="2828">
          <cell r="D2828" t="str">
            <v>643CPA_PA_071.M</v>
          </cell>
        </row>
        <row r="2829">
          <cell r="D2829" t="str">
            <v>939CPA_PA_071.M</v>
          </cell>
        </row>
        <row r="2830">
          <cell r="D2830" t="str">
            <v>644CPA_PA_071.M</v>
          </cell>
        </row>
        <row r="2831">
          <cell r="D2831" t="str">
            <v>163CPA_PA_071.M</v>
          </cell>
        </row>
        <row r="2832">
          <cell r="D2832" t="str">
            <v>819CPA_PA_071.M</v>
          </cell>
        </row>
        <row r="2833">
          <cell r="D2833" t="str">
            <v>172CPA_PA_071.M</v>
          </cell>
        </row>
        <row r="2834">
          <cell r="D2834" t="str">
            <v>132CPA_PA_071.M</v>
          </cell>
        </row>
        <row r="2835">
          <cell r="D2835" t="str">
            <v>646CPA_PA_071.M</v>
          </cell>
        </row>
        <row r="2836">
          <cell r="D2836" t="str">
            <v>648CPA_PA_071.M</v>
          </cell>
        </row>
        <row r="2837">
          <cell r="D2837" t="str">
            <v>915CPA_PA_071.M</v>
          </cell>
        </row>
        <row r="2838">
          <cell r="D2838" t="str">
            <v>134CPA_PA_071.M</v>
          </cell>
        </row>
        <row r="2839">
          <cell r="D2839" t="str">
            <v>652CPA_PA_071.M</v>
          </cell>
        </row>
        <row r="2840">
          <cell r="D2840" t="str">
            <v>174CPA_PA_071.M</v>
          </cell>
        </row>
        <row r="2841">
          <cell r="D2841" t="str">
            <v>328CPA_PA_071.M</v>
          </cell>
        </row>
        <row r="2842">
          <cell r="D2842" t="str">
            <v>258CPA_PA_071.M</v>
          </cell>
        </row>
        <row r="2843">
          <cell r="D2843" t="str">
            <v>656CPA_PA_071.M</v>
          </cell>
        </row>
        <row r="2844">
          <cell r="D2844" t="str">
            <v>654CPA_PA_071.M</v>
          </cell>
        </row>
        <row r="2845">
          <cell r="D2845" t="str">
            <v>336CPA_PA_071.M</v>
          </cell>
        </row>
        <row r="2846">
          <cell r="D2846" t="str">
            <v>263CPA_PA_071.M</v>
          </cell>
        </row>
        <row r="2847">
          <cell r="D2847" t="str">
            <v>268CPA_PA_071.M</v>
          </cell>
        </row>
        <row r="2848">
          <cell r="D2848" t="str">
            <v>532CPA_PA_071.M</v>
          </cell>
        </row>
        <row r="2849">
          <cell r="D2849" t="str">
            <v>944CPA_PA_071.M</v>
          </cell>
        </row>
        <row r="2850">
          <cell r="D2850" t="str">
            <v>176CPA_PA_071.M</v>
          </cell>
        </row>
        <row r="2851">
          <cell r="D2851" t="str">
            <v>534CPA_PA_071.M</v>
          </cell>
        </row>
        <row r="2852">
          <cell r="D2852" t="str">
            <v>536CPA_PA_071.M</v>
          </cell>
        </row>
        <row r="2853">
          <cell r="D2853" t="str">
            <v>429CPA_PA_071.M</v>
          </cell>
        </row>
        <row r="2854">
          <cell r="D2854" t="str">
            <v>433CPA_PA_071.M</v>
          </cell>
        </row>
        <row r="2855">
          <cell r="D2855" t="str">
            <v>178CPA_PA_071.M</v>
          </cell>
        </row>
        <row r="2856">
          <cell r="D2856" t="str">
            <v>436CPA_PA_071.M</v>
          </cell>
        </row>
        <row r="2857">
          <cell r="D2857" t="str">
            <v>136CPA_PA_071.M</v>
          </cell>
        </row>
        <row r="2858">
          <cell r="D2858" t="str">
            <v>343CPA_PA_071.M</v>
          </cell>
        </row>
        <row r="2859">
          <cell r="D2859" t="str">
            <v>158CPA_PA_071.M</v>
          </cell>
        </row>
        <row r="2860">
          <cell r="D2860" t="str">
            <v>439CPA_PA_071.M</v>
          </cell>
        </row>
        <row r="2861">
          <cell r="D2861" t="str">
            <v>916CPA_PA_071.M</v>
          </cell>
        </row>
        <row r="2862">
          <cell r="D2862" t="str">
            <v>664CPA_PA_071.M</v>
          </cell>
        </row>
        <row r="2863">
          <cell r="D2863" t="str">
            <v>826CPA_PA_071.M</v>
          </cell>
        </row>
        <row r="2864">
          <cell r="D2864" t="str">
            <v>542CPA_PA_071.M</v>
          </cell>
        </row>
        <row r="2865">
          <cell r="D2865" t="str">
            <v>967CPA_PA_071.M</v>
          </cell>
        </row>
        <row r="2866">
          <cell r="D2866" t="str">
            <v>443CPA_PA_071.M</v>
          </cell>
        </row>
        <row r="2867">
          <cell r="D2867" t="str">
            <v>917CPA_PA_071.M</v>
          </cell>
        </row>
        <row r="2868">
          <cell r="D2868" t="str">
            <v>544CPA_PA_071.M</v>
          </cell>
        </row>
        <row r="2869">
          <cell r="D2869" t="str">
            <v>941CPA_PA_071.M</v>
          </cell>
        </row>
        <row r="2870">
          <cell r="D2870" t="str">
            <v>446CPA_PA_071.M</v>
          </cell>
        </row>
        <row r="2871">
          <cell r="D2871" t="str">
            <v>666CPA_PA_071.M</v>
          </cell>
        </row>
        <row r="2872">
          <cell r="D2872" t="str">
            <v>668CPA_PA_071.M</v>
          </cell>
        </row>
        <row r="2873">
          <cell r="D2873" t="str">
            <v>672CPA_PA_071.M</v>
          </cell>
        </row>
        <row r="2874">
          <cell r="D2874" t="str">
            <v>946CPA_PA_071.M</v>
          </cell>
        </row>
        <row r="2875">
          <cell r="D2875" t="str">
            <v>137CPA_PA_071.M</v>
          </cell>
        </row>
        <row r="2876">
          <cell r="D2876" t="str">
            <v>546CPA_PA_071.M</v>
          </cell>
        </row>
        <row r="2877">
          <cell r="D2877" t="str">
            <v>962CPA_PA_071.M</v>
          </cell>
        </row>
        <row r="2878">
          <cell r="D2878" t="str">
            <v>674CPA_PA_071.M</v>
          </cell>
        </row>
        <row r="2879">
          <cell r="D2879" t="str">
            <v>676CPA_PA_071.M</v>
          </cell>
        </row>
        <row r="2880">
          <cell r="D2880" t="str">
            <v>548CPA_PA_071.M</v>
          </cell>
        </row>
        <row r="2881">
          <cell r="D2881" t="str">
            <v>556CPA_PA_071.M</v>
          </cell>
        </row>
        <row r="2882">
          <cell r="D2882" t="str">
            <v>678CPA_PA_071.M</v>
          </cell>
        </row>
        <row r="2883">
          <cell r="D2883" t="str">
            <v>181CPA_PA_071.M</v>
          </cell>
        </row>
        <row r="2884">
          <cell r="D2884" t="str">
            <v>867CPA_PA_071.M</v>
          </cell>
        </row>
        <row r="2885">
          <cell r="D2885" t="str">
            <v>682CPA_PA_071.M</v>
          </cell>
        </row>
        <row r="2886">
          <cell r="D2886" t="str">
            <v>684CPA_PA_071.M</v>
          </cell>
        </row>
        <row r="2887">
          <cell r="D2887" t="str">
            <v>273CPA_PA_071.M</v>
          </cell>
        </row>
        <row r="2888">
          <cell r="D2888" t="str">
            <v>868CPA_PA_071.M</v>
          </cell>
        </row>
        <row r="2889">
          <cell r="D2889" t="str">
            <v>921CPA_PA_071.M</v>
          </cell>
        </row>
        <row r="2890">
          <cell r="D2890" t="str">
            <v>948CPA_PA_071.M</v>
          </cell>
        </row>
        <row r="2891">
          <cell r="D2891" t="str">
            <v>943CPA_PA_071.M</v>
          </cell>
        </row>
        <row r="2892">
          <cell r="D2892" t="str">
            <v>351CPA_PA_071.M</v>
          </cell>
        </row>
        <row r="2893">
          <cell r="D2893" t="str">
            <v>686CPA_PA_071.M</v>
          </cell>
        </row>
        <row r="2894">
          <cell r="D2894" t="str">
            <v>688CPA_PA_071.M</v>
          </cell>
        </row>
        <row r="2895">
          <cell r="D2895" t="str">
            <v>518CPA_PA_071.M</v>
          </cell>
        </row>
        <row r="2896">
          <cell r="D2896" t="str">
            <v>728CPA_PA_071.M</v>
          </cell>
        </row>
        <row r="2897">
          <cell r="D2897" t="str">
            <v>836CPA_PA_071.M</v>
          </cell>
        </row>
        <row r="2898">
          <cell r="D2898" t="str">
            <v>558CPA_PA_071.M</v>
          </cell>
        </row>
        <row r="2899">
          <cell r="D2899" t="str">
            <v>138CPA_PA_071.M</v>
          </cell>
        </row>
        <row r="2900">
          <cell r="D2900" t="str">
            <v>353CPA_PA_071.M</v>
          </cell>
        </row>
        <row r="2901">
          <cell r="D2901" t="str">
            <v>196CPA_PA_071.M</v>
          </cell>
        </row>
        <row r="2902">
          <cell r="D2902" t="str">
            <v>278CPA_PA_071.M</v>
          </cell>
        </row>
        <row r="2903">
          <cell r="D2903" t="str">
            <v>692CPA_PA_071.M</v>
          </cell>
        </row>
        <row r="2904">
          <cell r="D2904" t="str">
            <v>694CPA_PA_071.M</v>
          </cell>
        </row>
        <row r="2905">
          <cell r="D2905" t="str">
            <v>142CPA_PA_071.M</v>
          </cell>
        </row>
        <row r="2906">
          <cell r="D2906" t="str">
            <v>449CPA_PA_071.M</v>
          </cell>
        </row>
        <row r="2907">
          <cell r="D2907" t="str">
            <v>564CPA_PA_071.M</v>
          </cell>
        </row>
        <row r="2908">
          <cell r="D2908" t="str">
            <v>565CPA_PA_071.M</v>
          </cell>
        </row>
        <row r="2909">
          <cell r="D2909" t="str">
            <v>283CPA_PA_071.M</v>
          </cell>
        </row>
        <row r="2910">
          <cell r="D2910" t="str">
            <v>853CPA_PA_071.M</v>
          </cell>
        </row>
        <row r="2911">
          <cell r="D2911" t="str">
            <v>288CPA_PA_071.M</v>
          </cell>
        </row>
        <row r="2912">
          <cell r="D2912" t="str">
            <v>293CPA_PA_071.M</v>
          </cell>
        </row>
        <row r="2913">
          <cell r="D2913" t="str">
            <v>566CPA_PA_071.M</v>
          </cell>
        </row>
        <row r="2914">
          <cell r="D2914" t="str">
            <v>964CPA_PA_071.M</v>
          </cell>
        </row>
        <row r="2915">
          <cell r="D2915" t="str">
            <v>182CPA_PA_071.M</v>
          </cell>
        </row>
        <row r="2916">
          <cell r="D2916" t="str">
            <v>359CPA_PA_071.M</v>
          </cell>
        </row>
        <row r="2917">
          <cell r="D2917" t="str">
            <v>453CPA_PA_071.M</v>
          </cell>
        </row>
        <row r="2918">
          <cell r="D2918" t="str">
            <v>968CPA_PA_071.M</v>
          </cell>
        </row>
        <row r="2919">
          <cell r="D2919" t="str">
            <v>922CPA_PA_071.M</v>
          </cell>
        </row>
        <row r="2920">
          <cell r="D2920" t="str">
            <v>714CPA_PA_071.M</v>
          </cell>
        </row>
        <row r="2921">
          <cell r="D2921" t="str">
            <v>862CPA_PA_071.M</v>
          </cell>
        </row>
        <row r="2922">
          <cell r="D2922" t="str">
            <v>135CPA_PA_071.M</v>
          </cell>
        </row>
        <row r="2923">
          <cell r="D2923" t="str">
            <v>716CPA_PA_071.M</v>
          </cell>
        </row>
        <row r="2924">
          <cell r="D2924" t="str">
            <v>456CPA_PA_071.M</v>
          </cell>
        </row>
        <row r="2925">
          <cell r="D2925" t="str">
            <v>722CPA_PA_071.M</v>
          </cell>
        </row>
        <row r="2926">
          <cell r="D2926" t="str">
            <v>942CPA_PA_071.M</v>
          </cell>
        </row>
        <row r="2927">
          <cell r="D2927" t="str">
            <v>718CPA_PA_071.M</v>
          </cell>
        </row>
        <row r="2928">
          <cell r="D2928" t="str">
            <v>724CPA_PA_071.M</v>
          </cell>
        </row>
        <row r="2929">
          <cell r="D2929" t="str">
            <v>576CPA_PA_071.M</v>
          </cell>
        </row>
        <row r="2930">
          <cell r="D2930" t="str">
            <v>936CPA_PA_071.M</v>
          </cell>
        </row>
        <row r="2931">
          <cell r="D2931" t="str">
            <v>961CPA_PA_071.M</v>
          </cell>
        </row>
        <row r="2932">
          <cell r="D2932" t="str">
            <v>813CPA_PA_071.M</v>
          </cell>
        </row>
        <row r="2933">
          <cell r="D2933" t="str">
            <v>726CPA_PA_071.M</v>
          </cell>
        </row>
        <row r="2934">
          <cell r="D2934" t="str">
            <v>199CPA_PA_071.M</v>
          </cell>
        </row>
        <row r="2935">
          <cell r="D2935" t="str">
            <v>733CPA_PA_071.M</v>
          </cell>
        </row>
        <row r="2936">
          <cell r="D2936" t="str">
            <v>184CPA_PA_071.M</v>
          </cell>
        </row>
        <row r="2937">
          <cell r="D2937" t="str">
            <v>524CPA_PA_071.M</v>
          </cell>
        </row>
        <row r="2938">
          <cell r="D2938" t="str">
            <v>361CPA_PA_071.M</v>
          </cell>
        </row>
        <row r="2939">
          <cell r="D2939" t="str">
            <v>362CPA_PA_071.M</v>
          </cell>
        </row>
        <row r="2940">
          <cell r="D2940" t="str">
            <v>364CPA_PA_071.M</v>
          </cell>
        </row>
        <row r="2941">
          <cell r="D2941" t="str">
            <v>732CPA_PA_071.M</v>
          </cell>
        </row>
        <row r="2942">
          <cell r="D2942" t="str">
            <v>366CPA_PA_071.M</v>
          </cell>
        </row>
        <row r="2943">
          <cell r="D2943" t="str">
            <v>734CPA_PA_071.M</v>
          </cell>
        </row>
        <row r="2944">
          <cell r="D2944" t="str">
            <v>144CPA_PA_071.M</v>
          </cell>
        </row>
        <row r="2945">
          <cell r="D2945" t="str">
            <v>146CPA_PA_071.M</v>
          </cell>
        </row>
        <row r="2946">
          <cell r="D2946" t="str">
            <v>463CPA_PA_071.M</v>
          </cell>
        </row>
        <row r="2947">
          <cell r="D2947" t="str">
            <v>528CPA_PA_071.M</v>
          </cell>
        </row>
        <row r="2948">
          <cell r="D2948" t="str">
            <v>923CPA_PA_071.M</v>
          </cell>
        </row>
        <row r="2949">
          <cell r="D2949" t="str">
            <v>738CPA_PA_071.M</v>
          </cell>
        </row>
        <row r="2950">
          <cell r="D2950" t="str">
            <v>578CPA_PA_071.M</v>
          </cell>
        </row>
        <row r="2951">
          <cell r="D2951" t="str">
            <v>537CPA_PA_071.M</v>
          </cell>
        </row>
        <row r="2952">
          <cell r="D2952" t="str">
            <v>742CPA_PA_071.M</v>
          </cell>
        </row>
        <row r="2953">
          <cell r="D2953" t="str">
            <v>866CPA_PA_071.M</v>
          </cell>
        </row>
        <row r="2954">
          <cell r="D2954" t="str">
            <v>369CPA_PA_071.M</v>
          </cell>
        </row>
        <row r="2955">
          <cell r="D2955" t="str">
            <v>744CPA_PA_071.M</v>
          </cell>
        </row>
        <row r="2956">
          <cell r="D2956" t="str">
            <v>186CPA_PA_071.M</v>
          </cell>
        </row>
        <row r="2957">
          <cell r="D2957" t="str">
            <v>925CPA_PA_071.M</v>
          </cell>
        </row>
        <row r="2958">
          <cell r="D2958" t="str">
            <v>869CPA_PA_071.M</v>
          </cell>
        </row>
        <row r="2959">
          <cell r="D2959" t="str">
            <v>746CPA_PA_071.M</v>
          </cell>
        </row>
        <row r="2960">
          <cell r="D2960" t="str">
            <v>926CPA_PA_071.M</v>
          </cell>
        </row>
        <row r="2961">
          <cell r="D2961" t="str">
            <v>466CPA_PA_071.M</v>
          </cell>
        </row>
        <row r="2962">
          <cell r="D2962" t="str">
            <v>112CPA_PA_071.M</v>
          </cell>
        </row>
        <row r="2963">
          <cell r="D2963" t="str">
            <v>111CPA_PA_071.M</v>
          </cell>
        </row>
        <row r="2964">
          <cell r="D2964" t="str">
            <v>298CPA_PA_071.M</v>
          </cell>
        </row>
        <row r="2965">
          <cell r="D2965" t="str">
            <v>927CPA_PA_071.M</v>
          </cell>
        </row>
        <row r="2966">
          <cell r="D2966" t="str">
            <v>846CPA_PA_071.M</v>
          </cell>
        </row>
        <row r="2967">
          <cell r="D2967" t="str">
            <v>299CPA_PA_071.M</v>
          </cell>
        </row>
        <row r="2968">
          <cell r="D2968" t="str">
            <v>582CPA_PA_071.M</v>
          </cell>
        </row>
        <row r="2969">
          <cell r="D2969" t="str">
            <v>474CPA_PA_071.M</v>
          </cell>
        </row>
        <row r="2970">
          <cell r="D2970" t="str">
            <v>754CPA_PA_071.M</v>
          </cell>
        </row>
        <row r="2971">
          <cell r="D2971" t="str">
            <v>698CPA_PA_071.M</v>
          </cell>
        </row>
        <row r="2972">
          <cell r="D2972" t="str">
            <v>512CPA_PA_080.M</v>
          </cell>
        </row>
        <row r="2973">
          <cell r="D2973" t="str">
            <v>914CPA_PA_080.M</v>
          </cell>
        </row>
        <row r="2974">
          <cell r="D2974" t="str">
            <v>612CPA_PA_080.M</v>
          </cell>
        </row>
        <row r="2975">
          <cell r="D2975" t="str">
            <v>614CPA_PA_080.M</v>
          </cell>
        </row>
        <row r="2976">
          <cell r="D2976" t="str">
            <v>312CPA_PA_080.M</v>
          </cell>
        </row>
        <row r="2977">
          <cell r="D2977" t="str">
            <v>311CPA_PA_080.M</v>
          </cell>
        </row>
        <row r="2978">
          <cell r="D2978" t="str">
            <v>213CPA_PA_080.M</v>
          </cell>
        </row>
        <row r="2979">
          <cell r="D2979" t="str">
            <v>911CPA_PA_080.M</v>
          </cell>
        </row>
        <row r="2980">
          <cell r="D2980" t="str">
            <v>193CPA_PA_080.M</v>
          </cell>
        </row>
        <row r="2981">
          <cell r="D2981" t="str">
            <v>122CPA_PA_080.M</v>
          </cell>
        </row>
        <row r="2982">
          <cell r="D2982" t="str">
            <v>912CPA_PA_080.M</v>
          </cell>
        </row>
        <row r="2983">
          <cell r="D2983" t="str">
            <v>313CPA_PA_080.M</v>
          </cell>
        </row>
        <row r="2984">
          <cell r="D2984" t="str">
            <v>419CPA_PA_080.M</v>
          </cell>
        </row>
        <row r="2985">
          <cell r="D2985" t="str">
            <v>513CPA_PA_080.M</v>
          </cell>
        </row>
        <row r="2986">
          <cell r="D2986" t="str">
            <v>316CPA_PA_080.M</v>
          </cell>
        </row>
        <row r="2987">
          <cell r="D2987" t="str">
            <v>913CPA_PA_080.M</v>
          </cell>
        </row>
        <row r="2988">
          <cell r="D2988" t="str">
            <v>124CPA_PA_080.M</v>
          </cell>
        </row>
        <row r="2989">
          <cell r="D2989" t="str">
            <v>339CPA_PA_080.M</v>
          </cell>
        </row>
        <row r="2990">
          <cell r="D2990" t="str">
            <v>638CPA_PA_080.M</v>
          </cell>
        </row>
        <row r="2991">
          <cell r="D2991" t="str">
            <v>514CPA_PA_080.M</v>
          </cell>
        </row>
        <row r="2992">
          <cell r="D2992" t="str">
            <v>218CPA_PA_080.M</v>
          </cell>
        </row>
        <row r="2993">
          <cell r="D2993" t="str">
            <v>963CPA_PA_080.M</v>
          </cell>
        </row>
        <row r="2994">
          <cell r="D2994" t="str">
            <v>616CPA_PA_080.M</v>
          </cell>
        </row>
        <row r="2995">
          <cell r="D2995" t="str">
            <v>223CPA_PA_080.M</v>
          </cell>
        </row>
        <row r="2996">
          <cell r="D2996" t="str">
            <v>516CPA_PA_080.M</v>
          </cell>
        </row>
        <row r="2997">
          <cell r="D2997" t="str">
            <v>918CPA_PA_080.M</v>
          </cell>
        </row>
        <row r="2998">
          <cell r="D2998" t="str">
            <v>748CPA_PA_080.M</v>
          </cell>
        </row>
        <row r="2999">
          <cell r="D2999" t="str">
            <v>618CPA_PA_080.M</v>
          </cell>
        </row>
        <row r="3000">
          <cell r="D3000" t="str">
            <v>522CPA_PA_080.M</v>
          </cell>
        </row>
        <row r="3001">
          <cell r="D3001" t="str">
            <v>622CPA_PA_080.M</v>
          </cell>
        </row>
        <row r="3002">
          <cell r="D3002" t="str">
            <v>156CPA_PA_080.M</v>
          </cell>
        </row>
        <row r="3003">
          <cell r="D3003" t="str">
            <v>624CPA_PA_080.M</v>
          </cell>
        </row>
        <row r="3004">
          <cell r="D3004" t="str">
            <v>626CPA_PA_080.M</v>
          </cell>
        </row>
        <row r="3005">
          <cell r="D3005" t="str">
            <v>628CPA_PA_080.M</v>
          </cell>
        </row>
        <row r="3006">
          <cell r="D3006" t="str">
            <v>228CPA_PA_080.M</v>
          </cell>
        </row>
        <row r="3007">
          <cell r="D3007" t="str">
            <v>924CPA_PA_080.M</v>
          </cell>
        </row>
        <row r="3008">
          <cell r="D3008" t="str">
            <v>233CPA_PA_080.M</v>
          </cell>
        </row>
        <row r="3009">
          <cell r="D3009" t="str">
            <v>632CPA_PA_080.M</v>
          </cell>
        </row>
        <row r="3010">
          <cell r="D3010" t="str">
            <v>636CPA_PA_080.M</v>
          </cell>
        </row>
        <row r="3011">
          <cell r="D3011" t="str">
            <v>634CPA_PA_080.M</v>
          </cell>
        </row>
        <row r="3012">
          <cell r="D3012" t="str">
            <v>238CPA_PA_080.M</v>
          </cell>
        </row>
        <row r="3013">
          <cell r="D3013" t="str">
            <v>662CPA_PA_080.M</v>
          </cell>
        </row>
        <row r="3014">
          <cell r="D3014" t="str">
            <v>960CPA_PA_080.M</v>
          </cell>
        </row>
        <row r="3015">
          <cell r="D3015" t="str">
            <v>423CPA_PA_080.M</v>
          </cell>
        </row>
        <row r="3016">
          <cell r="D3016" t="str">
            <v>935CPA_PA_080.M</v>
          </cell>
        </row>
        <row r="3017">
          <cell r="D3017" t="str">
            <v>128CPA_PA_080.M</v>
          </cell>
        </row>
        <row r="3018">
          <cell r="D3018" t="str">
            <v>611CPA_PA_080.M</v>
          </cell>
        </row>
        <row r="3019">
          <cell r="D3019" t="str">
            <v>321CPA_PA_080.M</v>
          </cell>
        </row>
        <row r="3020">
          <cell r="D3020" t="str">
            <v>243CPA_PA_080.M</v>
          </cell>
        </row>
        <row r="3021">
          <cell r="D3021" t="str">
            <v>309CPA_PA_080.M</v>
          </cell>
        </row>
        <row r="3022">
          <cell r="D3022" t="str">
            <v>248CPA_PA_080.M</v>
          </cell>
        </row>
        <row r="3023">
          <cell r="D3023" t="str">
            <v>469CPA_PA_080.M</v>
          </cell>
        </row>
        <row r="3024">
          <cell r="D3024" t="str">
            <v>253CPA_PA_080.M</v>
          </cell>
        </row>
        <row r="3025">
          <cell r="D3025" t="str">
            <v>642CPA_PA_080.M</v>
          </cell>
        </row>
        <row r="3026">
          <cell r="D3026" t="str">
            <v>643CPA_PA_080.M</v>
          </cell>
        </row>
        <row r="3027">
          <cell r="D3027" t="str">
            <v>939CPA_PA_080.M</v>
          </cell>
        </row>
        <row r="3028">
          <cell r="D3028" t="str">
            <v>644CPA_PA_080.M</v>
          </cell>
        </row>
        <row r="3029">
          <cell r="D3029" t="str">
            <v>163CPA_PA_080.M</v>
          </cell>
        </row>
        <row r="3030">
          <cell r="D3030" t="str">
            <v>819CPA_PA_080.M</v>
          </cell>
        </row>
        <row r="3031">
          <cell r="D3031" t="str">
            <v>172CPA_PA_080.M</v>
          </cell>
        </row>
        <row r="3032">
          <cell r="D3032" t="str">
            <v>132CPA_PA_080.M</v>
          </cell>
        </row>
        <row r="3033">
          <cell r="D3033" t="str">
            <v>646CPA_PA_080.M</v>
          </cell>
        </row>
        <row r="3034">
          <cell r="D3034" t="str">
            <v>648CPA_PA_080.M</v>
          </cell>
        </row>
        <row r="3035">
          <cell r="D3035" t="str">
            <v>915CPA_PA_080.M</v>
          </cell>
        </row>
        <row r="3036">
          <cell r="D3036" t="str">
            <v>134CPA_PA_080.M</v>
          </cell>
        </row>
        <row r="3037">
          <cell r="D3037" t="str">
            <v>652CPA_PA_080.M</v>
          </cell>
        </row>
        <row r="3038">
          <cell r="D3038" t="str">
            <v>174CPA_PA_080.M</v>
          </cell>
        </row>
        <row r="3039">
          <cell r="D3039" t="str">
            <v>328CPA_PA_080.M</v>
          </cell>
        </row>
        <row r="3040">
          <cell r="D3040" t="str">
            <v>258CPA_PA_080.M</v>
          </cell>
        </row>
        <row r="3041">
          <cell r="D3041" t="str">
            <v>656CPA_PA_080.M</v>
          </cell>
        </row>
        <row r="3042">
          <cell r="D3042" t="str">
            <v>654CPA_PA_080.M</v>
          </cell>
        </row>
        <row r="3043">
          <cell r="D3043" t="str">
            <v>336CPA_PA_080.M</v>
          </cell>
        </row>
        <row r="3044">
          <cell r="D3044" t="str">
            <v>263CPA_PA_080.M</v>
          </cell>
        </row>
        <row r="3045">
          <cell r="D3045" t="str">
            <v>268CPA_PA_080.M</v>
          </cell>
        </row>
        <row r="3046">
          <cell r="D3046" t="str">
            <v>532CPA_PA_080.M</v>
          </cell>
        </row>
        <row r="3047">
          <cell r="D3047" t="str">
            <v>944CPA_PA_080.M</v>
          </cell>
        </row>
        <row r="3048">
          <cell r="D3048" t="str">
            <v>176CPA_PA_080.M</v>
          </cell>
        </row>
        <row r="3049">
          <cell r="D3049" t="str">
            <v>534CPA_PA_080.M</v>
          </cell>
        </row>
        <row r="3050">
          <cell r="D3050" t="str">
            <v>536CPA_PA_080.M</v>
          </cell>
        </row>
        <row r="3051">
          <cell r="D3051" t="str">
            <v>429CPA_PA_080.M</v>
          </cell>
        </row>
        <row r="3052">
          <cell r="D3052" t="str">
            <v>433CPA_PA_080.M</v>
          </cell>
        </row>
        <row r="3053">
          <cell r="D3053" t="str">
            <v>178CPA_PA_080.M</v>
          </cell>
        </row>
        <row r="3054">
          <cell r="D3054" t="str">
            <v>436CPA_PA_080.M</v>
          </cell>
        </row>
        <row r="3055">
          <cell r="D3055" t="str">
            <v>136CPA_PA_080.M</v>
          </cell>
        </row>
        <row r="3056">
          <cell r="D3056" t="str">
            <v>343CPA_PA_080.M</v>
          </cell>
        </row>
        <row r="3057">
          <cell r="D3057" t="str">
            <v>158CPA_PA_080.M</v>
          </cell>
        </row>
        <row r="3058">
          <cell r="D3058" t="str">
            <v>439CPA_PA_080.M</v>
          </cell>
        </row>
        <row r="3059">
          <cell r="D3059" t="str">
            <v>916CPA_PA_080.M</v>
          </cell>
        </row>
        <row r="3060">
          <cell r="D3060" t="str">
            <v>664CPA_PA_080.M</v>
          </cell>
        </row>
        <row r="3061">
          <cell r="D3061" t="str">
            <v>826CPA_PA_080.M</v>
          </cell>
        </row>
        <row r="3062">
          <cell r="D3062" t="str">
            <v>542CPA_PA_080.M</v>
          </cell>
        </row>
        <row r="3063">
          <cell r="D3063" t="str">
            <v>967CPA_PA_080.M</v>
          </cell>
        </row>
        <row r="3064">
          <cell r="D3064" t="str">
            <v>443CPA_PA_080.M</v>
          </cell>
        </row>
        <row r="3065">
          <cell r="D3065" t="str">
            <v>917CPA_PA_080.M</v>
          </cell>
        </row>
        <row r="3066">
          <cell r="D3066" t="str">
            <v>544CPA_PA_080.M</v>
          </cell>
        </row>
        <row r="3067">
          <cell r="D3067" t="str">
            <v>941CPA_PA_080.M</v>
          </cell>
        </row>
        <row r="3068">
          <cell r="D3068" t="str">
            <v>446CPA_PA_080.M</v>
          </cell>
        </row>
        <row r="3069">
          <cell r="D3069" t="str">
            <v>666CPA_PA_080.M</v>
          </cell>
        </row>
        <row r="3070">
          <cell r="D3070" t="str">
            <v>668CPA_PA_080.M</v>
          </cell>
        </row>
        <row r="3071">
          <cell r="D3071" t="str">
            <v>672CPA_PA_080.M</v>
          </cell>
        </row>
        <row r="3072">
          <cell r="D3072" t="str">
            <v>946CPA_PA_080.M</v>
          </cell>
        </row>
        <row r="3073">
          <cell r="D3073" t="str">
            <v>137CPA_PA_080.M</v>
          </cell>
        </row>
        <row r="3074">
          <cell r="D3074" t="str">
            <v>546CPA_PA_080.M</v>
          </cell>
        </row>
        <row r="3075">
          <cell r="D3075" t="str">
            <v>962CPA_PA_080.M</v>
          </cell>
        </row>
        <row r="3076">
          <cell r="D3076" t="str">
            <v>674CPA_PA_080.M</v>
          </cell>
        </row>
        <row r="3077">
          <cell r="D3077" t="str">
            <v>676CPA_PA_080.M</v>
          </cell>
        </row>
        <row r="3078">
          <cell r="D3078" t="str">
            <v>548CPA_PA_080.M</v>
          </cell>
        </row>
        <row r="3079">
          <cell r="D3079" t="str">
            <v>556CPA_PA_080.M</v>
          </cell>
        </row>
        <row r="3080">
          <cell r="D3080" t="str">
            <v>678CPA_PA_080.M</v>
          </cell>
        </row>
        <row r="3081">
          <cell r="D3081" t="str">
            <v>181CPA_PA_080.M</v>
          </cell>
        </row>
        <row r="3082">
          <cell r="D3082" t="str">
            <v>867CPA_PA_080.M</v>
          </cell>
        </row>
        <row r="3083">
          <cell r="D3083" t="str">
            <v>682CPA_PA_080.M</v>
          </cell>
        </row>
        <row r="3084">
          <cell r="D3084" t="str">
            <v>684CPA_PA_080.M</v>
          </cell>
        </row>
        <row r="3085">
          <cell r="D3085" t="str">
            <v>273CPA_PA_080.M</v>
          </cell>
        </row>
        <row r="3086">
          <cell r="D3086" t="str">
            <v>868CPA_PA_080.M</v>
          </cell>
        </row>
        <row r="3087">
          <cell r="D3087" t="str">
            <v>921CPA_PA_080.M</v>
          </cell>
        </row>
        <row r="3088">
          <cell r="D3088" t="str">
            <v>948CPA_PA_080.M</v>
          </cell>
        </row>
        <row r="3089">
          <cell r="D3089" t="str">
            <v>943CPA_PA_080.M</v>
          </cell>
        </row>
        <row r="3090">
          <cell r="D3090" t="str">
            <v>351CPA_PA_080.M</v>
          </cell>
        </row>
        <row r="3091">
          <cell r="D3091" t="str">
            <v>686CPA_PA_080.M</v>
          </cell>
        </row>
        <row r="3092">
          <cell r="D3092" t="str">
            <v>688CPA_PA_080.M</v>
          </cell>
        </row>
        <row r="3093">
          <cell r="D3093" t="str">
            <v>518CPA_PA_080.M</v>
          </cell>
        </row>
        <row r="3094">
          <cell r="D3094" t="str">
            <v>728CPA_PA_080.M</v>
          </cell>
        </row>
        <row r="3095">
          <cell r="D3095" t="str">
            <v>836CPA_PA_080.M</v>
          </cell>
        </row>
        <row r="3096">
          <cell r="D3096" t="str">
            <v>558CPA_PA_080.M</v>
          </cell>
        </row>
        <row r="3097">
          <cell r="D3097" t="str">
            <v>138CPA_PA_080.M</v>
          </cell>
        </row>
        <row r="3098">
          <cell r="D3098" t="str">
            <v>353CPA_PA_080.M</v>
          </cell>
        </row>
        <row r="3099">
          <cell r="D3099" t="str">
            <v>196CPA_PA_080.M</v>
          </cell>
        </row>
        <row r="3100">
          <cell r="D3100" t="str">
            <v>278CPA_PA_080.M</v>
          </cell>
        </row>
        <row r="3101">
          <cell r="D3101" t="str">
            <v>692CPA_PA_080.M</v>
          </cell>
        </row>
        <row r="3102">
          <cell r="D3102" t="str">
            <v>694CPA_PA_080.M</v>
          </cell>
        </row>
        <row r="3103">
          <cell r="D3103" t="str">
            <v>142CPA_PA_080.M</v>
          </cell>
        </row>
        <row r="3104">
          <cell r="D3104" t="str">
            <v>449CPA_PA_080.M</v>
          </cell>
        </row>
        <row r="3105">
          <cell r="D3105" t="str">
            <v>564CPA_PA_080.M</v>
          </cell>
        </row>
        <row r="3106">
          <cell r="D3106" t="str">
            <v>565CPA_PA_080.M</v>
          </cell>
        </row>
        <row r="3107">
          <cell r="D3107" t="str">
            <v>283CPA_PA_080.M</v>
          </cell>
        </row>
        <row r="3108">
          <cell r="D3108" t="str">
            <v>853CPA_PA_080.M</v>
          </cell>
        </row>
        <row r="3109">
          <cell r="D3109" t="str">
            <v>288CPA_PA_080.M</v>
          </cell>
        </row>
        <row r="3110">
          <cell r="D3110" t="str">
            <v>293CPA_PA_080.M</v>
          </cell>
        </row>
        <row r="3111">
          <cell r="D3111" t="str">
            <v>566CPA_PA_080.M</v>
          </cell>
        </row>
        <row r="3112">
          <cell r="D3112" t="str">
            <v>964CPA_PA_080.M</v>
          </cell>
        </row>
        <row r="3113">
          <cell r="D3113" t="str">
            <v>182CPA_PA_080.M</v>
          </cell>
        </row>
        <row r="3114">
          <cell r="D3114" t="str">
            <v>359CPA_PA_080.M</v>
          </cell>
        </row>
        <row r="3115">
          <cell r="D3115" t="str">
            <v>453CPA_PA_080.M</v>
          </cell>
        </row>
        <row r="3116">
          <cell r="D3116" t="str">
            <v>968CPA_PA_080.M</v>
          </cell>
        </row>
        <row r="3117">
          <cell r="D3117" t="str">
            <v>922CPA_PA_080.M</v>
          </cell>
        </row>
        <row r="3118">
          <cell r="D3118" t="str">
            <v>714CPA_PA_080.M</v>
          </cell>
        </row>
        <row r="3119">
          <cell r="D3119" t="str">
            <v>862CPA_PA_080.M</v>
          </cell>
        </row>
        <row r="3120">
          <cell r="D3120" t="str">
            <v>135CPA_PA_080.M</v>
          </cell>
        </row>
        <row r="3121">
          <cell r="D3121" t="str">
            <v>716CPA_PA_080.M</v>
          </cell>
        </row>
        <row r="3122">
          <cell r="D3122" t="str">
            <v>456CPA_PA_080.M</v>
          </cell>
        </row>
        <row r="3123">
          <cell r="D3123" t="str">
            <v>722CPA_PA_080.M</v>
          </cell>
        </row>
        <row r="3124">
          <cell r="D3124" t="str">
            <v>942CPA_PA_080.M</v>
          </cell>
        </row>
        <row r="3125">
          <cell r="D3125" t="str">
            <v>718CPA_PA_080.M</v>
          </cell>
        </row>
        <row r="3126">
          <cell r="D3126" t="str">
            <v>724CPA_PA_080.M</v>
          </cell>
        </row>
        <row r="3127">
          <cell r="D3127" t="str">
            <v>576CPA_PA_080.M</v>
          </cell>
        </row>
        <row r="3128">
          <cell r="D3128" t="str">
            <v>936CPA_PA_080.M</v>
          </cell>
        </row>
        <row r="3129">
          <cell r="D3129" t="str">
            <v>961CPA_PA_080.M</v>
          </cell>
        </row>
        <row r="3130">
          <cell r="D3130" t="str">
            <v>813CPA_PA_080.M</v>
          </cell>
        </row>
        <row r="3131">
          <cell r="D3131" t="str">
            <v>726CPA_PA_080.M</v>
          </cell>
        </row>
        <row r="3132">
          <cell r="D3132" t="str">
            <v>199CPA_PA_080.M</v>
          </cell>
        </row>
        <row r="3133">
          <cell r="D3133" t="str">
            <v>733CPA_PA_080.M</v>
          </cell>
        </row>
        <row r="3134">
          <cell r="D3134" t="str">
            <v>184CPA_PA_080.M</v>
          </cell>
        </row>
        <row r="3135">
          <cell r="D3135" t="str">
            <v>524CPA_PA_080.M</v>
          </cell>
        </row>
        <row r="3136">
          <cell r="D3136" t="str">
            <v>361CPA_PA_080.M</v>
          </cell>
        </row>
        <row r="3137">
          <cell r="D3137" t="str">
            <v>362CPA_PA_080.M</v>
          </cell>
        </row>
        <row r="3138">
          <cell r="D3138" t="str">
            <v>364CPA_PA_080.M</v>
          </cell>
        </row>
        <row r="3139">
          <cell r="D3139" t="str">
            <v>732CPA_PA_080.M</v>
          </cell>
        </row>
        <row r="3140">
          <cell r="D3140" t="str">
            <v>366CPA_PA_080.M</v>
          </cell>
        </row>
        <row r="3141">
          <cell r="D3141" t="str">
            <v>734CPA_PA_080.M</v>
          </cell>
        </row>
        <row r="3142">
          <cell r="D3142" t="str">
            <v>144CPA_PA_080.M</v>
          </cell>
        </row>
        <row r="3143">
          <cell r="D3143" t="str">
            <v>146CPA_PA_080.M</v>
          </cell>
        </row>
        <row r="3144">
          <cell r="D3144" t="str">
            <v>463CPA_PA_080.M</v>
          </cell>
        </row>
        <row r="3145">
          <cell r="D3145" t="str">
            <v>528CPA_PA_080.M</v>
          </cell>
        </row>
        <row r="3146">
          <cell r="D3146" t="str">
            <v>923CPA_PA_080.M</v>
          </cell>
        </row>
        <row r="3147">
          <cell r="D3147" t="str">
            <v>738CPA_PA_080.M</v>
          </cell>
        </row>
        <row r="3148">
          <cell r="D3148" t="str">
            <v>578CPA_PA_080.M</v>
          </cell>
        </row>
        <row r="3149">
          <cell r="D3149" t="str">
            <v>537CPA_PA_080.M</v>
          </cell>
        </row>
        <row r="3150">
          <cell r="D3150" t="str">
            <v>742CPA_PA_080.M</v>
          </cell>
        </row>
        <row r="3151">
          <cell r="D3151" t="str">
            <v>866CPA_PA_080.M</v>
          </cell>
        </row>
        <row r="3152">
          <cell r="D3152" t="str">
            <v>369CPA_PA_080.M</v>
          </cell>
        </row>
        <row r="3153">
          <cell r="D3153" t="str">
            <v>744CPA_PA_080.M</v>
          </cell>
        </row>
        <row r="3154">
          <cell r="D3154" t="str">
            <v>186CPA_PA_080.M</v>
          </cell>
        </row>
        <row r="3155">
          <cell r="D3155" t="str">
            <v>925CPA_PA_080.M</v>
          </cell>
        </row>
        <row r="3156">
          <cell r="D3156" t="str">
            <v>869CPA_PA_080.M</v>
          </cell>
        </row>
        <row r="3157">
          <cell r="D3157" t="str">
            <v>746CPA_PA_080.M</v>
          </cell>
        </row>
        <row r="3158">
          <cell r="D3158" t="str">
            <v>926CPA_PA_080.M</v>
          </cell>
        </row>
        <row r="3159">
          <cell r="D3159" t="str">
            <v>466CPA_PA_080.M</v>
          </cell>
        </row>
        <row r="3160">
          <cell r="D3160" t="str">
            <v>112CPA_PA_080.M</v>
          </cell>
        </row>
        <row r="3161">
          <cell r="D3161" t="str">
            <v>111CPA_PA_080.M</v>
          </cell>
        </row>
        <row r="3162">
          <cell r="D3162" t="str">
            <v>298CPA_PA_080.M</v>
          </cell>
        </row>
        <row r="3163">
          <cell r="D3163" t="str">
            <v>927CPA_PA_080.M</v>
          </cell>
        </row>
        <row r="3164">
          <cell r="D3164" t="str">
            <v>846CPA_PA_080.M</v>
          </cell>
        </row>
        <row r="3165">
          <cell r="D3165" t="str">
            <v>299CPA_PA_080.M</v>
          </cell>
        </row>
        <row r="3166">
          <cell r="D3166" t="str">
            <v>582CPA_PA_080.M</v>
          </cell>
        </row>
        <row r="3167">
          <cell r="D3167" t="str">
            <v>474CPA_PA_080.M</v>
          </cell>
        </row>
        <row r="3168">
          <cell r="D3168" t="str">
            <v>754CPA_PA_080.M</v>
          </cell>
        </row>
        <row r="3169">
          <cell r="D3169" t="str">
            <v>698CPA_PA_080.M</v>
          </cell>
        </row>
        <row r="3170">
          <cell r="D3170" t="str">
            <v>512CPA_PA_081.M</v>
          </cell>
        </row>
        <row r="3171">
          <cell r="D3171" t="str">
            <v>914CPA_PA_081.M</v>
          </cell>
        </row>
        <row r="3172">
          <cell r="D3172" t="str">
            <v>612CPA_PA_081.M</v>
          </cell>
        </row>
        <row r="3173">
          <cell r="D3173" t="str">
            <v>614CPA_PA_081.M</v>
          </cell>
        </row>
        <row r="3174">
          <cell r="D3174" t="str">
            <v>312CPA_PA_081.M</v>
          </cell>
        </row>
        <row r="3175">
          <cell r="D3175" t="str">
            <v>311CPA_PA_081.M</v>
          </cell>
        </row>
        <row r="3176">
          <cell r="D3176" t="str">
            <v>213CPA_PA_081.M</v>
          </cell>
        </row>
        <row r="3177">
          <cell r="D3177" t="str">
            <v>911CPA_PA_081.M</v>
          </cell>
        </row>
        <row r="3178">
          <cell r="D3178" t="str">
            <v>193CPA_PA_081.M</v>
          </cell>
        </row>
        <row r="3179">
          <cell r="D3179" t="str">
            <v>122CPA_PA_081.M</v>
          </cell>
        </row>
        <row r="3180">
          <cell r="D3180" t="str">
            <v>912CPA_PA_081.M</v>
          </cell>
        </row>
        <row r="3181">
          <cell r="D3181" t="str">
            <v>313CPA_PA_081.M</v>
          </cell>
        </row>
        <row r="3182">
          <cell r="D3182" t="str">
            <v>419CPA_PA_081.M</v>
          </cell>
        </row>
        <row r="3183">
          <cell r="D3183" t="str">
            <v>513CPA_PA_081.M</v>
          </cell>
        </row>
        <row r="3184">
          <cell r="D3184" t="str">
            <v>316CPA_PA_081.M</v>
          </cell>
        </row>
        <row r="3185">
          <cell r="D3185" t="str">
            <v>913CPA_PA_081.M</v>
          </cell>
        </row>
        <row r="3186">
          <cell r="D3186" t="str">
            <v>124CPA_PA_081.M</v>
          </cell>
        </row>
        <row r="3187">
          <cell r="D3187" t="str">
            <v>339CPA_PA_081.M</v>
          </cell>
        </row>
        <row r="3188">
          <cell r="D3188" t="str">
            <v>638CPA_PA_081.M</v>
          </cell>
        </row>
        <row r="3189">
          <cell r="D3189" t="str">
            <v>514CPA_PA_081.M</v>
          </cell>
        </row>
        <row r="3190">
          <cell r="D3190" t="str">
            <v>218CPA_PA_081.M</v>
          </cell>
        </row>
        <row r="3191">
          <cell r="D3191" t="str">
            <v>963CPA_PA_081.M</v>
          </cell>
        </row>
        <row r="3192">
          <cell r="D3192" t="str">
            <v>616CPA_PA_081.M</v>
          </cell>
        </row>
        <row r="3193">
          <cell r="D3193" t="str">
            <v>223CPA_PA_081.M</v>
          </cell>
        </row>
        <row r="3194">
          <cell r="D3194" t="str">
            <v>516CPA_PA_081.M</v>
          </cell>
        </row>
        <row r="3195">
          <cell r="D3195" t="str">
            <v>918CPA_PA_081.M</v>
          </cell>
        </row>
        <row r="3196">
          <cell r="D3196" t="str">
            <v>748CPA_PA_081.M</v>
          </cell>
        </row>
        <row r="3197">
          <cell r="D3197" t="str">
            <v>618CPA_PA_081.M</v>
          </cell>
        </row>
        <row r="3198">
          <cell r="D3198" t="str">
            <v>522CPA_PA_081.M</v>
          </cell>
        </row>
        <row r="3199">
          <cell r="D3199" t="str">
            <v>622CPA_PA_081.M</v>
          </cell>
        </row>
        <row r="3200">
          <cell r="D3200" t="str">
            <v>156CPA_PA_081.M</v>
          </cell>
        </row>
        <row r="3201">
          <cell r="D3201" t="str">
            <v>624CPA_PA_081.M</v>
          </cell>
        </row>
        <row r="3202">
          <cell r="D3202" t="str">
            <v>626CPA_PA_081.M</v>
          </cell>
        </row>
        <row r="3203">
          <cell r="D3203" t="str">
            <v>628CPA_PA_081.M</v>
          </cell>
        </row>
        <row r="3204">
          <cell r="D3204" t="str">
            <v>228CPA_PA_081.M</v>
          </cell>
        </row>
        <row r="3205">
          <cell r="D3205" t="str">
            <v>924CPA_PA_081.M</v>
          </cell>
        </row>
        <row r="3206">
          <cell r="D3206" t="str">
            <v>233CPA_PA_081.M</v>
          </cell>
        </row>
        <row r="3207">
          <cell r="D3207" t="str">
            <v>632CPA_PA_081.M</v>
          </cell>
        </row>
        <row r="3208">
          <cell r="D3208" t="str">
            <v>636CPA_PA_081.M</v>
          </cell>
        </row>
        <row r="3209">
          <cell r="D3209" t="str">
            <v>634CPA_PA_081.M</v>
          </cell>
        </row>
        <row r="3210">
          <cell r="D3210" t="str">
            <v>238CPA_PA_081.M</v>
          </cell>
        </row>
        <row r="3211">
          <cell r="D3211" t="str">
            <v>662CPA_PA_081.M</v>
          </cell>
        </row>
        <row r="3212">
          <cell r="D3212" t="str">
            <v>960CPA_PA_081.M</v>
          </cell>
        </row>
        <row r="3213">
          <cell r="D3213" t="str">
            <v>423CPA_PA_081.M</v>
          </cell>
        </row>
        <row r="3214">
          <cell r="D3214" t="str">
            <v>935CPA_PA_081.M</v>
          </cell>
        </row>
        <row r="3215">
          <cell r="D3215" t="str">
            <v>128CPA_PA_081.M</v>
          </cell>
        </row>
        <row r="3216">
          <cell r="D3216" t="str">
            <v>611CPA_PA_081.M</v>
          </cell>
        </row>
        <row r="3217">
          <cell r="D3217" t="str">
            <v>321CPA_PA_081.M</v>
          </cell>
        </row>
        <row r="3218">
          <cell r="D3218" t="str">
            <v>243CPA_PA_081.M</v>
          </cell>
        </row>
        <row r="3219">
          <cell r="D3219" t="str">
            <v>309CPA_PA_081.M</v>
          </cell>
        </row>
        <row r="3220">
          <cell r="D3220" t="str">
            <v>248CPA_PA_081.M</v>
          </cell>
        </row>
        <row r="3221">
          <cell r="D3221" t="str">
            <v>469CPA_PA_081.M</v>
          </cell>
        </row>
        <row r="3222">
          <cell r="D3222" t="str">
            <v>253CPA_PA_081.M</v>
          </cell>
        </row>
        <row r="3223">
          <cell r="D3223" t="str">
            <v>642CPA_PA_081.M</v>
          </cell>
        </row>
        <row r="3224">
          <cell r="D3224" t="str">
            <v>643CPA_PA_081.M</v>
          </cell>
        </row>
        <row r="3225">
          <cell r="D3225" t="str">
            <v>939CPA_PA_081.M</v>
          </cell>
        </row>
        <row r="3226">
          <cell r="D3226" t="str">
            <v>644CPA_PA_081.M</v>
          </cell>
        </row>
        <row r="3227">
          <cell r="D3227" t="str">
            <v>163CPA_PA_081.M</v>
          </cell>
        </row>
        <row r="3228">
          <cell r="D3228" t="str">
            <v>819CPA_PA_081.M</v>
          </cell>
        </row>
        <row r="3229">
          <cell r="D3229" t="str">
            <v>172CPA_PA_081.M</v>
          </cell>
        </row>
        <row r="3230">
          <cell r="D3230" t="str">
            <v>132CPA_PA_081.M</v>
          </cell>
        </row>
        <row r="3231">
          <cell r="D3231" t="str">
            <v>646CPA_PA_081.M</v>
          </cell>
        </row>
        <row r="3232">
          <cell r="D3232" t="str">
            <v>648CPA_PA_081.M</v>
          </cell>
        </row>
        <row r="3233">
          <cell r="D3233" t="str">
            <v>915CPA_PA_081.M</v>
          </cell>
        </row>
        <row r="3234">
          <cell r="D3234" t="str">
            <v>134CPA_PA_081.M</v>
          </cell>
        </row>
        <row r="3235">
          <cell r="D3235" t="str">
            <v>652CPA_PA_081.M</v>
          </cell>
        </row>
        <row r="3236">
          <cell r="D3236" t="str">
            <v>174CPA_PA_081.M</v>
          </cell>
        </row>
        <row r="3237">
          <cell r="D3237" t="str">
            <v>328CPA_PA_081.M</v>
          </cell>
        </row>
        <row r="3238">
          <cell r="D3238" t="str">
            <v>258CPA_PA_081.M</v>
          </cell>
        </row>
        <row r="3239">
          <cell r="D3239" t="str">
            <v>656CPA_PA_081.M</v>
          </cell>
        </row>
        <row r="3240">
          <cell r="D3240" t="str">
            <v>654CPA_PA_081.M</v>
          </cell>
        </row>
        <row r="3241">
          <cell r="D3241" t="str">
            <v>336CPA_PA_081.M</v>
          </cell>
        </row>
        <row r="3242">
          <cell r="D3242" t="str">
            <v>263CPA_PA_081.M</v>
          </cell>
        </row>
        <row r="3243">
          <cell r="D3243" t="str">
            <v>268CPA_PA_081.M</v>
          </cell>
        </row>
        <row r="3244">
          <cell r="D3244" t="str">
            <v>532CPA_PA_081.M</v>
          </cell>
        </row>
        <row r="3245">
          <cell r="D3245" t="str">
            <v>944CPA_PA_081.M</v>
          </cell>
        </row>
        <row r="3246">
          <cell r="D3246" t="str">
            <v>176CPA_PA_081.M</v>
          </cell>
        </row>
        <row r="3247">
          <cell r="D3247" t="str">
            <v>534CPA_PA_081.M</v>
          </cell>
        </row>
        <row r="3248">
          <cell r="D3248" t="str">
            <v>536CPA_PA_081.M</v>
          </cell>
        </row>
        <row r="3249">
          <cell r="D3249" t="str">
            <v>429CPA_PA_081.M</v>
          </cell>
        </row>
        <row r="3250">
          <cell r="D3250" t="str">
            <v>433CPA_PA_081.M</v>
          </cell>
        </row>
        <row r="3251">
          <cell r="D3251" t="str">
            <v>178CPA_PA_081.M</v>
          </cell>
        </row>
        <row r="3252">
          <cell r="D3252" t="str">
            <v>436CPA_PA_081.M</v>
          </cell>
        </row>
        <row r="3253">
          <cell r="D3253" t="str">
            <v>136CPA_PA_081.M</v>
          </cell>
        </row>
        <row r="3254">
          <cell r="D3254" t="str">
            <v>343CPA_PA_081.M</v>
          </cell>
        </row>
        <row r="3255">
          <cell r="D3255" t="str">
            <v>158CPA_PA_081.M</v>
          </cell>
        </row>
        <row r="3256">
          <cell r="D3256" t="str">
            <v>439CPA_PA_081.M</v>
          </cell>
        </row>
        <row r="3257">
          <cell r="D3257" t="str">
            <v>916CPA_PA_081.M</v>
          </cell>
        </row>
        <row r="3258">
          <cell r="D3258" t="str">
            <v>664CPA_PA_081.M</v>
          </cell>
        </row>
        <row r="3259">
          <cell r="D3259" t="str">
            <v>826CPA_PA_081.M</v>
          </cell>
        </row>
        <row r="3260">
          <cell r="D3260" t="str">
            <v>542CPA_PA_081.M</v>
          </cell>
        </row>
        <row r="3261">
          <cell r="D3261" t="str">
            <v>967CPA_PA_081.M</v>
          </cell>
        </row>
        <row r="3262">
          <cell r="D3262" t="str">
            <v>443CPA_PA_081.M</v>
          </cell>
        </row>
        <row r="3263">
          <cell r="D3263" t="str">
            <v>917CPA_PA_081.M</v>
          </cell>
        </row>
        <row r="3264">
          <cell r="D3264" t="str">
            <v>544CPA_PA_081.M</v>
          </cell>
        </row>
        <row r="3265">
          <cell r="D3265" t="str">
            <v>941CPA_PA_081.M</v>
          </cell>
        </row>
        <row r="3266">
          <cell r="D3266" t="str">
            <v>446CPA_PA_081.M</v>
          </cell>
        </row>
        <row r="3267">
          <cell r="D3267" t="str">
            <v>666CPA_PA_081.M</v>
          </cell>
        </row>
        <row r="3268">
          <cell r="D3268" t="str">
            <v>668CPA_PA_081.M</v>
          </cell>
        </row>
        <row r="3269">
          <cell r="D3269" t="str">
            <v>672CPA_PA_081.M</v>
          </cell>
        </row>
        <row r="3270">
          <cell r="D3270" t="str">
            <v>946CPA_PA_081.M</v>
          </cell>
        </row>
        <row r="3271">
          <cell r="D3271" t="str">
            <v>137CPA_PA_081.M</v>
          </cell>
        </row>
        <row r="3272">
          <cell r="D3272" t="str">
            <v>546CPA_PA_081.M</v>
          </cell>
        </row>
        <row r="3273">
          <cell r="D3273" t="str">
            <v>962CPA_PA_081.M</v>
          </cell>
        </row>
        <row r="3274">
          <cell r="D3274" t="str">
            <v>674CPA_PA_081.M</v>
          </cell>
        </row>
        <row r="3275">
          <cell r="D3275" t="str">
            <v>676CPA_PA_081.M</v>
          </cell>
        </row>
        <row r="3276">
          <cell r="D3276" t="str">
            <v>548CPA_PA_081.M</v>
          </cell>
        </row>
        <row r="3277">
          <cell r="D3277" t="str">
            <v>556CPA_PA_081.M</v>
          </cell>
        </row>
        <row r="3278">
          <cell r="D3278" t="str">
            <v>678CPA_PA_081.M</v>
          </cell>
        </row>
        <row r="3279">
          <cell r="D3279" t="str">
            <v>181CPA_PA_081.M</v>
          </cell>
        </row>
        <row r="3280">
          <cell r="D3280" t="str">
            <v>867CPA_PA_081.M</v>
          </cell>
        </row>
        <row r="3281">
          <cell r="D3281" t="str">
            <v>682CPA_PA_081.M</v>
          </cell>
        </row>
        <row r="3282">
          <cell r="D3282" t="str">
            <v>684CPA_PA_081.M</v>
          </cell>
        </row>
        <row r="3283">
          <cell r="D3283" t="str">
            <v>273CPA_PA_081.M</v>
          </cell>
        </row>
        <row r="3284">
          <cell r="D3284" t="str">
            <v>868CPA_PA_081.M</v>
          </cell>
        </row>
        <row r="3285">
          <cell r="D3285" t="str">
            <v>921CPA_PA_081.M</v>
          </cell>
        </row>
        <row r="3286">
          <cell r="D3286" t="str">
            <v>948CPA_PA_081.M</v>
          </cell>
        </row>
        <row r="3287">
          <cell r="D3287" t="str">
            <v>943CPA_PA_081.M</v>
          </cell>
        </row>
        <row r="3288">
          <cell r="D3288" t="str">
            <v>351CPA_PA_081.M</v>
          </cell>
        </row>
        <row r="3289">
          <cell r="D3289" t="str">
            <v>686CPA_PA_081.M</v>
          </cell>
        </row>
        <row r="3290">
          <cell r="D3290" t="str">
            <v>688CPA_PA_081.M</v>
          </cell>
        </row>
        <row r="3291">
          <cell r="D3291" t="str">
            <v>518CPA_PA_081.M</v>
          </cell>
        </row>
        <row r="3292">
          <cell r="D3292" t="str">
            <v>728CPA_PA_081.M</v>
          </cell>
        </row>
        <row r="3293">
          <cell r="D3293" t="str">
            <v>836CPA_PA_081.M</v>
          </cell>
        </row>
        <row r="3294">
          <cell r="D3294" t="str">
            <v>558CPA_PA_081.M</v>
          </cell>
        </row>
        <row r="3295">
          <cell r="D3295" t="str">
            <v>138CPA_PA_081.M</v>
          </cell>
        </row>
        <row r="3296">
          <cell r="D3296" t="str">
            <v>353CPA_PA_081.M</v>
          </cell>
        </row>
        <row r="3297">
          <cell r="D3297" t="str">
            <v>196CPA_PA_081.M</v>
          </cell>
        </row>
        <row r="3298">
          <cell r="D3298" t="str">
            <v>278CPA_PA_081.M</v>
          </cell>
        </row>
        <row r="3299">
          <cell r="D3299" t="str">
            <v>692CPA_PA_081.M</v>
          </cell>
        </row>
        <row r="3300">
          <cell r="D3300" t="str">
            <v>694CPA_PA_081.M</v>
          </cell>
        </row>
        <row r="3301">
          <cell r="D3301" t="str">
            <v>142CPA_PA_081.M</v>
          </cell>
        </row>
        <row r="3302">
          <cell r="D3302" t="str">
            <v>449CPA_PA_081.M</v>
          </cell>
        </row>
        <row r="3303">
          <cell r="D3303" t="str">
            <v>564CPA_PA_081.M</v>
          </cell>
        </row>
        <row r="3304">
          <cell r="D3304" t="str">
            <v>565CPA_PA_081.M</v>
          </cell>
        </row>
        <row r="3305">
          <cell r="D3305" t="str">
            <v>283CPA_PA_081.M</v>
          </cell>
        </row>
        <row r="3306">
          <cell r="D3306" t="str">
            <v>853CPA_PA_081.M</v>
          </cell>
        </row>
        <row r="3307">
          <cell r="D3307" t="str">
            <v>288CPA_PA_081.M</v>
          </cell>
        </row>
        <row r="3308">
          <cell r="D3308" t="str">
            <v>293CPA_PA_081.M</v>
          </cell>
        </row>
        <row r="3309">
          <cell r="D3309" t="str">
            <v>566CPA_PA_081.M</v>
          </cell>
        </row>
        <row r="3310">
          <cell r="D3310" t="str">
            <v>964CPA_PA_081.M</v>
          </cell>
        </row>
        <row r="3311">
          <cell r="D3311" t="str">
            <v>182CPA_PA_081.M</v>
          </cell>
        </row>
        <row r="3312">
          <cell r="D3312" t="str">
            <v>359CPA_PA_081.M</v>
          </cell>
        </row>
        <row r="3313">
          <cell r="D3313" t="str">
            <v>453CPA_PA_081.M</v>
          </cell>
        </row>
        <row r="3314">
          <cell r="D3314" t="str">
            <v>968CPA_PA_081.M</v>
          </cell>
        </row>
        <row r="3315">
          <cell r="D3315" t="str">
            <v>922CPA_PA_081.M</v>
          </cell>
        </row>
        <row r="3316">
          <cell r="D3316" t="str">
            <v>714CPA_PA_081.M</v>
          </cell>
        </row>
        <row r="3317">
          <cell r="D3317" t="str">
            <v>862CPA_PA_081.M</v>
          </cell>
        </row>
        <row r="3318">
          <cell r="D3318" t="str">
            <v>135CPA_PA_081.M</v>
          </cell>
        </row>
        <row r="3319">
          <cell r="D3319" t="str">
            <v>716CPA_PA_081.M</v>
          </cell>
        </row>
        <row r="3320">
          <cell r="D3320" t="str">
            <v>456CPA_PA_081.M</v>
          </cell>
        </row>
        <row r="3321">
          <cell r="D3321" t="str">
            <v>722CPA_PA_081.M</v>
          </cell>
        </row>
        <row r="3322">
          <cell r="D3322" t="str">
            <v>942CPA_PA_081.M</v>
          </cell>
        </row>
        <row r="3323">
          <cell r="D3323" t="str">
            <v>718CPA_PA_081.M</v>
          </cell>
        </row>
        <row r="3324">
          <cell r="D3324" t="str">
            <v>724CPA_PA_081.M</v>
          </cell>
        </row>
        <row r="3325">
          <cell r="D3325" t="str">
            <v>576CPA_PA_081.M</v>
          </cell>
        </row>
        <row r="3326">
          <cell r="D3326" t="str">
            <v>936CPA_PA_081.M</v>
          </cell>
        </row>
        <row r="3327">
          <cell r="D3327" t="str">
            <v>961CPA_PA_081.M</v>
          </cell>
        </row>
        <row r="3328">
          <cell r="D3328" t="str">
            <v>813CPA_PA_081.M</v>
          </cell>
        </row>
        <row r="3329">
          <cell r="D3329" t="str">
            <v>726CPA_PA_081.M</v>
          </cell>
        </row>
        <row r="3330">
          <cell r="D3330" t="str">
            <v>199CPA_PA_081.M</v>
          </cell>
        </row>
        <row r="3331">
          <cell r="D3331" t="str">
            <v>733CPA_PA_081.M</v>
          </cell>
        </row>
        <row r="3332">
          <cell r="D3332" t="str">
            <v>184CPA_PA_081.M</v>
          </cell>
        </row>
        <row r="3333">
          <cell r="D3333" t="str">
            <v>524CPA_PA_081.M</v>
          </cell>
        </row>
        <row r="3334">
          <cell r="D3334" t="str">
            <v>361CPA_PA_081.M</v>
          </cell>
        </row>
        <row r="3335">
          <cell r="D3335" t="str">
            <v>362CPA_PA_081.M</v>
          </cell>
        </row>
        <row r="3336">
          <cell r="D3336" t="str">
            <v>364CPA_PA_081.M</v>
          </cell>
        </row>
        <row r="3337">
          <cell r="D3337" t="str">
            <v>732CPA_PA_081.M</v>
          </cell>
        </row>
        <row r="3338">
          <cell r="D3338" t="str">
            <v>366CPA_PA_081.M</v>
          </cell>
        </row>
        <row r="3339">
          <cell r="D3339" t="str">
            <v>734CPA_PA_081.M</v>
          </cell>
        </row>
        <row r="3340">
          <cell r="D3340" t="str">
            <v>144CPA_PA_081.M</v>
          </cell>
        </row>
        <row r="3341">
          <cell r="D3341" t="str">
            <v>146CPA_PA_081.M</v>
          </cell>
        </row>
        <row r="3342">
          <cell r="D3342" t="str">
            <v>463CPA_PA_081.M</v>
          </cell>
        </row>
        <row r="3343">
          <cell r="D3343" t="str">
            <v>528CPA_PA_081.M</v>
          </cell>
        </row>
        <row r="3344">
          <cell r="D3344" t="str">
            <v>923CPA_PA_081.M</v>
          </cell>
        </row>
        <row r="3345">
          <cell r="D3345" t="str">
            <v>738CPA_PA_081.M</v>
          </cell>
        </row>
        <row r="3346">
          <cell r="D3346" t="str">
            <v>578CPA_PA_081.M</v>
          </cell>
        </row>
        <row r="3347">
          <cell r="D3347" t="str">
            <v>537CPA_PA_081.M</v>
          </cell>
        </row>
        <row r="3348">
          <cell r="D3348" t="str">
            <v>742CPA_PA_081.M</v>
          </cell>
        </row>
        <row r="3349">
          <cell r="D3349" t="str">
            <v>866CPA_PA_081.M</v>
          </cell>
        </row>
        <row r="3350">
          <cell r="D3350" t="str">
            <v>369CPA_PA_081.M</v>
          </cell>
        </row>
        <row r="3351">
          <cell r="D3351" t="str">
            <v>744CPA_PA_081.M</v>
          </cell>
        </row>
        <row r="3352">
          <cell r="D3352" t="str">
            <v>186CPA_PA_081.M</v>
          </cell>
        </row>
        <row r="3353">
          <cell r="D3353" t="str">
            <v>925CPA_PA_081.M</v>
          </cell>
        </row>
        <row r="3354">
          <cell r="D3354" t="str">
            <v>869CPA_PA_081.M</v>
          </cell>
        </row>
        <row r="3355">
          <cell r="D3355" t="str">
            <v>746CPA_PA_081.M</v>
          </cell>
        </row>
        <row r="3356">
          <cell r="D3356" t="str">
            <v>926CPA_PA_081.M</v>
          </cell>
        </row>
        <row r="3357">
          <cell r="D3357" t="str">
            <v>466CPA_PA_081.M</v>
          </cell>
        </row>
        <row r="3358">
          <cell r="D3358" t="str">
            <v>112CPA_PA_081.M</v>
          </cell>
        </row>
        <row r="3359">
          <cell r="D3359" t="str">
            <v>111CPA_PA_081.M</v>
          </cell>
        </row>
        <row r="3360">
          <cell r="D3360" t="str">
            <v>298CPA_PA_081.M</v>
          </cell>
        </row>
        <row r="3361">
          <cell r="D3361" t="str">
            <v>927CPA_PA_081.M</v>
          </cell>
        </row>
        <row r="3362">
          <cell r="D3362" t="str">
            <v>846CPA_PA_081.M</v>
          </cell>
        </row>
        <row r="3363">
          <cell r="D3363" t="str">
            <v>299CPA_PA_081.M</v>
          </cell>
        </row>
        <row r="3364">
          <cell r="D3364" t="str">
            <v>582CPA_PA_081.M</v>
          </cell>
        </row>
        <row r="3365">
          <cell r="D3365" t="str">
            <v>474CPA_PA_081.M</v>
          </cell>
        </row>
        <row r="3366">
          <cell r="D3366" t="str">
            <v>754CPA_PA_081.M</v>
          </cell>
        </row>
        <row r="3367">
          <cell r="D3367" t="str">
            <v>698CPA_PA_081.M</v>
          </cell>
        </row>
        <row r="3368">
          <cell r="D3368" t="str">
            <v>512CPA_MB_010.M</v>
          </cell>
        </row>
        <row r="3369">
          <cell r="D3369" t="str">
            <v>914CPA_MB_010.M</v>
          </cell>
        </row>
        <row r="3370">
          <cell r="D3370" t="str">
            <v>612CPA_MB_010.M</v>
          </cell>
        </row>
        <row r="3371">
          <cell r="D3371" t="str">
            <v>614CPA_MB_010.M</v>
          </cell>
        </row>
        <row r="3372">
          <cell r="D3372" t="str">
            <v>312CPA_MB_010.M</v>
          </cell>
        </row>
        <row r="3373">
          <cell r="D3373" t="str">
            <v>311CPA_MB_010.M</v>
          </cell>
        </row>
        <row r="3374">
          <cell r="D3374" t="str">
            <v>213CPA_MB_010.M</v>
          </cell>
        </row>
        <row r="3375">
          <cell r="D3375" t="str">
            <v>911CPA_MB_010.M</v>
          </cell>
        </row>
        <row r="3376">
          <cell r="D3376" t="str">
            <v>193CPA_MB_010.M</v>
          </cell>
        </row>
        <row r="3377">
          <cell r="D3377" t="str">
            <v>122CPA_MB_010.M</v>
          </cell>
        </row>
        <row r="3378">
          <cell r="D3378" t="str">
            <v>912CPA_MB_010.M</v>
          </cell>
        </row>
        <row r="3379">
          <cell r="D3379" t="str">
            <v>313CPA_MB_010.M</v>
          </cell>
        </row>
        <row r="3380">
          <cell r="D3380" t="str">
            <v>419CPA_MB_010.M</v>
          </cell>
        </row>
        <row r="3381">
          <cell r="D3381" t="str">
            <v>513CPA_MB_010.M</v>
          </cell>
        </row>
        <row r="3382">
          <cell r="D3382" t="str">
            <v>316CPA_MB_010.M</v>
          </cell>
        </row>
        <row r="3383">
          <cell r="D3383" t="str">
            <v>913CPA_MB_010.M</v>
          </cell>
        </row>
        <row r="3384">
          <cell r="D3384" t="str">
            <v>124CPA_MB_010.M</v>
          </cell>
        </row>
        <row r="3385">
          <cell r="D3385" t="str">
            <v>339CPA_MB_010.M</v>
          </cell>
        </row>
        <row r="3386">
          <cell r="D3386" t="str">
            <v>638CPA_MB_010.M</v>
          </cell>
        </row>
        <row r="3387">
          <cell r="D3387" t="str">
            <v>514CPA_MB_010.M</v>
          </cell>
        </row>
        <row r="3388">
          <cell r="D3388" t="str">
            <v>218CPA_MB_010.M</v>
          </cell>
        </row>
        <row r="3389">
          <cell r="D3389" t="str">
            <v>963CPA_MB_010.M</v>
          </cell>
        </row>
        <row r="3390">
          <cell r="D3390" t="str">
            <v>616CPA_MB_010.M</v>
          </cell>
        </row>
        <row r="3391">
          <cell r="D3391" t="str">
            <v>223CPA_MB_010.M</v>
          </cell>
        </row>
        <row r="3392">
          <cell r="D3392" t="str">
            <v>516CPA_MB_010.M</v>
          </cell>
        </row>
        <row r="3393">
          <cell r="D3393" t="str">
            <v>918CPA_MB_010.M</v>
          </cell>
        </row>
        <row r="3394">
          <cell r="D3394" t="str">
            <v>748CPA_MB_010.M</v>
          </cell>
        </row>
        <row r="3395">
          <cell r="D3395" t="str">
            <v>618CPA_MB_010.M</v>
          </cell>
        </row>
        <row r="3396">
          <cell r="D3396" t="str">
            <v>522CPA_MB_010.M</v>
          </cell>
        </row>
        <row r="3397">
          <cell r="D3397" t="str">
            <v>622CPA_MB_010.M</v>
          </cell>
        </row>
        <row r="3398">
          <cell r="D3398" t="str">
            <v>156CPA_MB_010.M</v>
          </cell>
        </row>
        <row r="3399">
          <cell r="D3399" t="str">
            <v>624CPA_MB_010.M</v>
          </cell>
        </row>
        <row r="3400">
          <cell r="D3400" t="str">
            <v>626CPA_MB_010.M</v>
          </cell>
        </row>
        <row r="3401">
          <cell r="D3401" t="str">
            <v>628CPA_MB_010.M</v>
          </cell>
        </row>
        <row r="3402">
          <cell r="D3402" t="str">
            <v>228CPA_MB_010.M</v>
          </cell>
        </row>
        <row r="3403">
          <cell r="D3403" t="str">
            <v>924CPA_MB_010.M</v>
          </cell>
        </row>
        <row r="3404">
          <cell r="D3404" t="str">
            <v>233CPA_MB_010.M</v>
          </cell>
        </row>
        <row r="3405">
          <cell r="D3405" t="str">
            <v>632CPA_MB_010.M</v>
          </cell>
        </row>
        <row r="3406">
          <cell r="D3406" t="str">
            <v>636CPA_MB_010.M</v>
          </cell>
        </row>
        <row r="3407">
          <cell r="D3407" t="str">
            <v>634CPA_MB_010.M</v>
          </cell>
        </row>
        <row r="3408">
          <cell r="D3408" t="str">
            <v>238CPA_MB_010.M</v>
          </cell>
        </row>
        <row r="3409">
          <cell r="D3409" t="str">
            <v>662CPA_MB_010.M</v>
          </cell>
        </row>
        <row r="3410">
          <cell r="D3410" t="str">
            <v>960CPA_MB_010.M</v>
          </cell>
        </row>
        <row r="3411">
          <cell r="D3411" t="str">
            <v>423CPA_MB_010.M</v>
          </cell>
        </row>
        <row r="3412">
          <cell r="D3412" t="str">
            <v>935CPA_MB_010.M</v>
          </cell>
        </row>
        <row r="3413">
          <cell r="D3413" t="str">
            <v>128CPA_MB_010.M</v>
          </cell>
        </row>
        <row r="3414">
          <cell r="D3414" t="str">
            <v>611CPA_MB_010.M</v>
          </cell>
        </row>
        <row r="3415">
          <cell r="D3415" t="str">
            <v>321CPA_MB_010.M</v>
          </cell>
        </row>
        <row r="3416">
          <cell r="D3416" t="str">
            <v>243CPA_MB_010.M</v>
          </cell>
        </row>
        <row r="3417">
          <cell r="D3417" t="str">
            <v>309CPA_MB_010.M</v>
          </cell>
        </row>
        <row r="3418">
          <cell r="D3418" t="str">
            <v>248CPA_MB_010.M</v>
          </cell>
        </row>
        <row r="3419">
          <cell r="D3419" t="str">
            <v>469CPA_MB_010.M</v>
          </cell>
        </row>
        <row r="3420">
          <cell r="D3420" t="str">
            <v>253CPA_MB_010.M</v>
          </cell>
        </row>
        <row r="3421">
          <cell r="D3421" t="str">
            <v>642CPA_MB_010.M</v>
          </cell>
        </row>
        <row r="3422">
          <cell r="D3422" t="str">
            <v>643CPA_MB_010.M</v>
          </cell>
        </row>
        <row r="3423">
          <cell r="D3423" t="str">
            <v>939CPA_MB_010.M</v>
          </cell>
        </row>
        <row r="3424">
          <cell r="D3424" t="str">
            <v>644CPA_MB_010.M</v>
          </cell>
        </row>
        <row r="3425">
          <cell r="D3425" t="str">
            <v>163CPA_MB_010.M</v>
          </cell>
        </row>
        <row r="3426">
          <cell r="D3426" t="str">
            <v>819CPA_MB_010.M</v>
          </cell>
        </row>
        <row r="3427">
          <cell r="D3427" t="str">
            <v>172CPA_MB_010.M</v>
          </cell>
        </row>
        <row r="3428">
          <cell r="D3428" t="str">
            <v>132CPA_MB_010.M</v>
          </cell>
        </row>
        <row r="3429">
          <cell r="D3429" t="str">
            <v>646CPA_MB_010.M</v>
          </cell>
        </row>
        <row r="3430">
          <cell r="D3430" t="str">
            <v>648CPA_MB_010.M</v>
          </cell>
        </row>
        <row r="3431">
          <cell r="D3431" t="str">
            <v>915CPA_MB_010.M</v>
          </cell>
        </row>
        <row r="3432">
          <cell r="D3432" t="str">
            <v>134CPA_MB_010.M</v>
          </cell>
        </row>
        <row r="3433">
          <cell r="D3433" t="str">
            <v>652CPA_MB_010.M</v>
          </cell>
        </row>
        <row r="3434">
          <cell r="D3434" t="str">
            <v>174CPA_MB_010.M</v>
          </cell>
        </row>
        <row r="3435">
          <cell r="D3435" t="str">
            <v>328CPA_MB_010.M</v>
          </cell>
        </row>
        <row r="3436">
          <cell r="D3436" t="str">
            <v>258CPA_MB_010.M</v>
          </cell>
        </row>
        <row r="3437">
          <cell r="D3437" t="str">
            <v>656CPA_MB_010.M</v>
          </cell>
        </row>
        <row r="3438">
          <cell r="D3438" t="str">
            <v>654CPA_MB_010.M</v>
          </cell>
        </row>
        <row r="3439">
          <cell r="D3439" t="str">
            <v>336CPA_MB_010.M</v>
          </cell>
        </row>
        <row r="3440">
          <cell r="D3440" t="str">
            <v>263CPA_MB_010.M</v>
          </cell>
        </row>
        <row r="3441">
          <cell r="D3441" t="str">
            <v>268CPA_MB_010.M</v>
          </cell>
        </row>
        <row r="3442">
          <cell r="D3442" t="str">
            <v>532CPA_MB_010.M</v>
          </cell>
        </row>
        <row r="3443">
          <cell r="D3443" t="str">
            <v>944CPA_MB_010.M</v>
          </cell>
        </row>
        <row r="3444">
          <cell r="D3444" t="str">
            <v>176CPA_MB_010.M</v>
          </cell>
        </row>
        <row r="3445">
          <cell r="D3445" t="str">
            <v>534CPA_MB_010.M</v>
          </cell>
        </row>
        <row r="3446">
          <cell r="D3446" t="str">
            <v>536CPA_MB_010.M</v>
          </cell>
        </row>
        <row r="3447">
          <cell r="D3447" t="str">
            <v>429CPA_MB_010.M</v>
          </cell>
        </row>
        <row r="3448">
          <cell r="D3448" t="str">
            <v>433CPA_MB_010.M</v>
          </cell>
        </row>
        <row r="3449">
          <cell r="D3449" t="str">
            <v>178CPA_MB_010.M</v>
          </cell>
        </row>
        <row r="3450">
          <cell r="D3450" t="str">
            <v>436CPA_MB_010.M</v>
          </cell>
        </row>
        <row r="3451">
          <cell r="D3451" t="str">
            <v>136CPA_MB_010.M</v>
          </cell>
        </row>
        <row r="3452">
          <cell r="D3452" t="str">
            <v>343CPA_MB_010.M</v>
          </cell>
        </row>
        <row r="3453">
          <cell r="D3453" t="str">
            <v>158CPA_MB_010.M</v>
          </cell>
        </row>
        <row r="3454">
          <cell r="D3454" t="str">
            <v>439CPA_MB_010.M</v>
          </cell>
        </row>
        <row r="3455">
          <cell r="D3455" t="str">
            <v>916CPA_MB_010.M</v>
          </cell>
        </row>
        <row r="3456">
          <cell r="D3456" t="str">
            <v>664CPA_MB_010.M</v>
          </cell>
        </row>
        <row r="3457">
          <cell r="D3457" t="str">
            <v>826CPA_MB_010.M</v>
          </cell>
        </row>
        <row r="3458">
          <cell r="D3458" t="str">
            <v>542CPA_MB_010.M</v>
          </cell>
        </row>
        <row r="3459">
          <cell r="D3459" t="str">
            <v>967CPA_MB_010.M</v>
          </cell>
        </row>
        <row r="3460">
          <cell r="D3460" t="str">
            <v>443CPA_MB_010.M</v>
          </cell>
        </row>
        <row r="3461">
          <cell r="D3461" t="str">
            <v>917CPA_MB_010.M</v>
          </cell>
        </row>
        <row r="3462">
          <cell r="D3462" t="str">
            <v>544CPA_MB_010.M</v>
          </cell>
        </row>
        <row r="3463">
          <cell r="D3463" t="str">
            <v>941CPA_MB_010.M</v>
          </cell>
        </row>
        <row r="3464">
          <cell r="D3464" t="str">
            <v>446CPA_MB_010.M</v>
          </cell>
        </row>
        <row r="3465">
          <cell r="D3465" t="str">
            <v>666CPA_MB_010.M</v>
          </cell>
        </row>
        <row r="3466">
          <cell r="D3466" t="str">
            <v>668CPA_MB_010.M</v>
          </cell>
        </row>
        <row r="3467">
          <cell r="D3467" t="str">
            <v>672CPA_MB_010.M</v>
          </cell>
        </row>
        <row r="3468">
          <cell r="D3468" t="str">
            <v>946CPA_MB_010.M</v>
          </cell>
        </row>
        <row r="3469">
          <cell r="D3469" t="str">
            <v>137CPA_MB_010.M</v>
          </cell>
        </row>
        <row r="3470">
          <cell r="D3470" t="str">
            <v>546CPA_MB_010.M</v>
          </cell>
        </row>
        <row r="3471">
          <cell r="D3471" t="str">
            <v>962CPA_MB_010.M</v>
          </cell>
        </row>
        <row r="3472">
          <cell r="D3472" t="str">
            <v>674CPA_MB_010.M</v>
          </cell>
        </row>
        <row r="3473">
          <cell r="D3473" t="str">
            <v>676CPA_MB_010.M</v>
          </cell>
        </row>
        <row r="3474">
          <cell r="D3474" t="str">
            <v>548CPA_MB_010.M</v>
          </cell>
        </row>
        <row r="3475">
          <cell r="D3475" t="str">
            <v>556CPA_MB_010.M</v>
          </cell>
        </row>
        <row r="3476">
          <cell r="D3476" t="str">
            <v>678CPA_MB_010.M</v>
          </cell>
        </row>
        <row r="3477">
          <cell r="D3477" t="str">
            <v>181CPA_MB_010.M</v>
          </cell>
        </row>
        <row r="3478">
          <cell r="D3478" t="str">
            <v>867CPA_MB_010.M</v>
          </cell>
        </row>
        <row r="3479">
          <cell r="D3479" t="str">
            <v>682CPA_MB_010.M</v>
          </cell>
        </row>
        <row r="3480">
          <cell r="D3480" t="str">
            <v>684CPA_MB_010.M</v>
          </cell>
        </row>
        <row r="3481">
          <cell r="D3481" t="str">
            <v>273CPA_MB_010.M</v>
          </cell>
        </row>
        <row r="3482">
          <cell r="D3482" t="str">
            <v>868CPA_MB_010.M</v>
          </cell>
        </row>
        <row r="3483">
          <cell r="D3483" t="str">
            <v>921CPA_MB_010.M</v>
          </cell>
        </row>
        <row r="3484">
          <cell r="D3484" t="str">
            <v>948CPA_MB_010.M</v>
          </cell>
        </row>
        <row r="3485">
          <cell r="D3485" t="str">
            <v>943CPA_MB_010.M</v>
          </cell>
        </row>
        <row r="3486">
          <cell r="D3486" t="str">
            <v>351CPA_MB_010.M</v>
          </cell>
        </row>
        <row r="3487">
          <cell r="D3487" t="str">
            <v>686CPA_MB_010.M</v>
          </cell>
        </row>
        <row r="3488">
          <cell r="D3488" t="str">
            <v>688CPA_MB_010.M</v>
          </cell>
        </row>
        <row r="3489">
          <cell r="D3489" t="str">
            <v>518CPA_MB_010.M</v>
          </cell>
        </row>
        <row r="3490">
          <cell r="D3490" t="str">
            <v>728CPA_MB_010.M</v>
          </cell>
        </row>
        <row r="3491">
          <cell r="D3491" t="str">
            <v>836CPA_MB_010.M</v>
          </cell>
        </row>
        <row r="3492">
          <cell r="D3492" t="str">
            <v>558CPA_MB_010.M</v>
          </cell>
        </row>
        <row r="3493">
          <cell r="D3493" t="str">
            <v>138CPA_MB_010.M</v>
          </cell>
        </row>
        <row r="3494">
          <cell r="D3494" t="str">
            <v>353CPA_MB_010.M</v>
          </cell>
        </row>
        <row r="3495">
          <cell r="D3495" t="str">
            <v>196CPA_MB_010.M</v>
          </cell>
        </row>
        <row r="3496">
          <cell r="D3496" t="str">
            <v>278CPA_MB_010.M</v>
          </cell>
        </row>
        <row r="3497">
          <cell r="D3497" t="str">
            <v>692CPA_MB_010.M</v>
          </cell>
        </row>
        <row r="3498">
          <cell r="D3498" t="str">
            <v>694CPA_MB_010.M</v>
          </cell>
        </row>
        <row r="3499">
          <cell r="D3499" t="str">
            <v>142CPA_MB_010.M</v>
          </cell>
        </row>
        <row r="3500">
          <cell r="D3500" t="str">
            <v>449CPA_MB_010.M</v>
          </cell>
        </row>
        <row r="3501">
          <cell r="D3501" t="str">
            <v>564CPA_MB_010.M</v>
          </cell>
        </row>
        <row r="3502">
          <cell r="D3502" t="str">
            <v>565CPA_MB_010.M</v>
          </cell>
        </row>
        <row r="3503">
          <cell r="D3503" t="str">
            <v>283CPA_MB_010.M</v>
          </cell>
        </row>
        <row r="3504">
          <cell r="D3504" t="str">
            <v>853CPA_MB_010.M</v>
          </cell>
        </row>
        <row r="3505">
          <cell r="D3505" t="str">
            <v>288CPA_MB_010.M</v>
          </cell>
        </row>
        <row r="3506">
          <cell r="D3506" t="str">
            <v>293CPA_MB_010.M</v>
          </cell>
        </row>
        <row r="3507">
          <cell r="D3507" t="str">
            <v>566CPA_MB_010.M</v>
          </cell>
        </row>
        <row r="3508">
          <cell r="D3508" t="str">
            <v>964CPA_MB_010.M</v>
          </cell>
        </row>
        <row r="3509">
          <cell r="D3509" t="str">
            <v>182CPA_MB_010.M</v>
          </cell>
        </row>
        <row r="3510">
          <cell r="D3510" t="str">
            <v>359CPA_MB_010.M</v>
          </cell>
        </row>
        <row r="3511">
          <cell r="D3511" t="str">
            <v>453CPA_MB_010.M</v>
          </cell>
        </row>
        <row r="3512">
          <cell r="D3512" t="str">
            <v>968CPA_MB_010.M</v>
          </cell>
        </row>
        <row r="3513">
          <cell r="D3513" t="str">
            <v>922CPA_MB_010.M</v>
          </cell>
        </row>
        <row r="3514">
          <cell r="D3514" t="str">
            <v>714CPA_MB_010.M</v>
          </cell>
        </row>
        <row r="3515">
          <cell r="D3515" t="str">
            <v>862CPA_MB_010.M</v>
          </cell>
        </row>
        <row r="3516">
          <cell r="D3516" t="str">
            <v>135CPA_MB_010.M</v>
          </cell>
        </row>
        <row r="3517">
          <cell r="D3517" t="str">
            <v>716CPA_MB_010.M</v>
          </cell>
        </row>
        <row r="3518">
          <cell r="D3518" t="str">
            <v>456CPA_MB_010.M</v>
          </cell>
        </row>
        <row r="3519">
          <cell r="D3519" t="str">
            <v>722CPA_MB_010.M</v>
          </cell>
        </row>
        <row r="3520">
          <cell r="D3520" t="str">
            <v>942CPA_MB_010.M</v>
          </cell>
        </row>
        <row r="3521">
          <cell r="D3521" t="str">
            <v>718CPA_MB_010.M</v>
          </cell>
        </row>
        <row r="3522">
          <cell r="D3522" t="str">
            <v>724CPA_MB_010.M</v>
          </cell>
        </row>
        <row r="3523">
          <cell r="D3523" t="str">
            <v>576CPA_MB_010.M</v>
          </cell>
        </row>
        <row r="3524">
          <cell r="D3524" t="str">
            <v>936CPA_MB_010.M</v>
          </cell>
        </row>
        <row r="3525">
          <cell r="D3525" t="str">
            <v>961CPA_MB_010.M</v>
          </cell>
        </row>
        <row r="3526">
          <cell r="D3526" t="str">
            <v>813CPA_MB_010.M</v>
          </cell>
        </row>
        <row r="3527">
          <cell r="D3527" t="str">
            <v>726CPA_MB_010.M</v>
          </cell>
        </row>
        <row r="3528">
          <cell r="D3528" t="str">
            <v>199CPA_MB_010.M</v>
          </cell>
        </row>
        <row r="3529">
          <cell r="D3529" t="str">
            <v>733CPA_MB_010.M</v>
          </cell>
        </row>
        <row r="3530">
          <cell r="D3530" t="str">
            <v>184CPA_MB_010.M</v>
          </cell>
        </row>
        <row r="3531">
          <cell r="D3531" t="str">
            <v>524CPA_MB_010.M</v>
          </cell>
        </row>
        <row r="3532">
          <cell r="D3532" t="str">
            <v>361CPA_MB_010.M</v>
          </cell>
        </row>
        <row r="3533">
          <cell r="D3533" t="str">
            <v>362CPA_MB_010.M</v>
          </cell>
        </row>
        <row r="3534">
          <cell r="D3534" t="str">
            <v>364CPA_MB_010.M</v>
          </cell>
        </row>
        <row r="3535">
          <cell r="D3535" t="str">
            <v>732CPA_MB_010.M</v>
          </cell>
        </row>
        <row r="3536">
          <cell r="D3536" t="str">
            <v>366CPA_MB_010.M</v>
          </cell>
        </row>
        <row r="3537">
          <cell r="D3537" t="str">
            <v>734CPA_MB_010.M</v>
          </cell>
        </row>
        <row r="3538">
          <cell r="D3538" t="str">
            <v>144CPA_MB_010.M</v>
          </cell>
        </row>
        <row r="3539">
          <cell r="D3539" t="str">
            <v>146CPA_MB_010.M</v>
          </cell>
        </row>
        <row r="3540">
          <cell r="D3540" t="str">
            <v>463CPA_MB_010.M</v>
          </cell>
        </row>
        <row r="3541">
          <cell r="D3541" t="str">
            <v>528CPA_MB_010.M</v>
          </cell>
        </row>
        <row r="3542">
          <cell r="D3542" t="str">
            <v>923CPA_MB_010.M</v>
          </cell>
        </row>
        <row r="3543">
          <cell r="D3543" t="str">
            <v>738CPA_MB_010.M</v>
          </cell>
        </row>
        <row r="3544">
          <cell r="D3544" t="str">
            <v>578CPA_MB_010.M</v>
          </cell>
        </row>
        <row r="3545">
          <cell r="D3545" t="str">
            <v>537CPA_MB_010.M</v>
          </cell>
        </row>
        <row r="3546">
          <cell r="D3546" t="str">
            <v>742CPA_MB_010.M</v>
          </cell>
        </row>
        <row r="3547">
          <cell r="D3547" t="str">
            <v>866CPA_MB_010.M</v>
          </cell>
        </row>
        <row r="3548">
          <cell r="D3548" t="str">
            <v>369CPA_MB_010.M</v>
          </cell>
        </row>
        <row r="3549">
          <cell r="D3549" t="str">
            <v>744CPA_MB_010.M</v>
          </cell>
        </row>
        <row r="3550">
          <cell r="D3550" t="str">
            <v>186CPA_MB_010.M</v>
          </cell>
        </row>
        <row r="3551">
          <cell r="D3551" t="str">
            <v>925CPA_MB_010.M</v>
          </cell>
        </row>
        <row r="3552">
          <cell r="D3552" t="str">
            <v>869CPA_MB_010.M</v>
          </cell>
        </row>
        <row r="3553">
          <cell r="D3553" t="str">
            <v>746CPA_MB_010.M</v>
          </cell>
        </row>
        <row r="3554">
          <cell r="D3554" t="str">
            <v>926CPA_MB_010.M</v>
          </cell>
        </row>
        <row r="3555">
          <cell r="D3555" t="str">
            <v>466CPA_MB_010.M</v>
          </cell>
        </row>
        <row r="3556">
          <cell r="D3556" t="str">
            <v>112CPA_MB_010.M</v>
          </cell>
        </row>
        <row r="3557">
          <cell r="D3557" t="str">
            <v>111CPA_MB_010.M</v>
          </cell>
        </row>
        <row r="3558">
          <cell r="D3558" t="str">
            <v>298CPA_MB_010.M</v>
          </cell>
        </row>
        <row r="3559">
          <cell r="D3559" t="str">
            <v>927CPA_MB_010.M</v>
          </cell>
        </row>
        <row r="3560">
          <cell r="D3560" t="str">
            <v>846CPA_MB_010.M</v>
          </cell>
        </row>
        <row r="3561">
          <cell r="D3561" t="str">
            <v>299CPA_MB_010.M</v>
          </cell>
        </row>
        <row r="3562">
          <cell r="D3562" t="str">
            <v>582CPA_MB_010.M</v>
          </cell>
        </row>
        <row r="3563">
          <cell r="D3563" t="str">
            <v>474CPA_MB_010.M</v>
          </cell>
        </row>
        <row r="3564">
          <cell r="D3564" t="str">
            <v>754CPA_MB_010.M</v>
          </cell>
        </row>
        <row r="3565">
          <cell r="D3565" t="str">
            <v>698CPA_MB_010.M</v>
          </cell>
        </row>
        <row r="3566">
          <cell r="D3566" t="str">
            <v>512CPA_MB_011.M</v>
          </cell>
        </row>
        <row r="3567">
          <cell r="D3567" t="str">
            <v>914CPA_MB_011.M</v>
          </cell>
        </row>
        <row r="3568">
          <cell r="D3568" t="str">
            <v>612CPA_MB_011.M</v>
          </cell>
        </row>
        <row r="3569">
          <cell r="D3569" t="str">
            <v>614CPA_MB_011.M</v>
          </cell>
        </row>
        <row r="3570">
          <cell r="D3570" t="str">
            <v>312CPA_MB_011.M</v>
          </cell>
        </row>
        <row r="3571">
          <cell r="D3571" t="str">
            <v>311CPA_MB_011.M</v>
          </cell>
        </row>
        <row r="3572">
          <cell r="D3572" t="str">
            <v>213CPA_MB_011.M</v>
          </cell>
        </row>
        <row r="3573">
          <cell r="D3573" t="str">
            <v>911CPA_MB_011.M</v>
          </cell>
        </row>
        <row r="3574">
          <cell r="D3574" t="str">
            <v>193CPA_MB_011.M</v>
          </cell>
        </row>
        <row r="3575">
          <cell r="D3575" t="str">
            <v>122CPA_MB_011.M</v>
          </cell>
        </row>
        <row r="3576">
          <cell r="D3576" t="str">
            <v>912CPA_MB_011.M</v>
          </cell>
        </row>
        <row r="3577">
          <cell r="D3577" t="str">
            <v>313CPA_MB_011.M</v>
          </cell>
        </row>
        <row r="3578">
          <cell r="D3578" t="str">
            <v>419CPA_MB_011.M</v>
          </cell>
        </row>
        <row r="3579">
          <cell r="D3579" t="str">
            <v>513CPA_MB_011.M</v>
          </cell>
        </row>
        <row r="3580">
          <cell r="D3580" t="str">
            <v>316CPA_MB_011.M</v>
          </cell>
        </row>
        <row r="3581">
          <cell r="D3581" t="str">
            <v>913CPA_MB_011.M</v>
          </cell>
        </row>
        <row r="3582">
          <cell r="D3582" t="str">
            <v>124CPA_MB_011.M</v>
          </cell>
        </row>
        <row r="3583">
          <cell r="D3583" t="str">
            <v>339CPA_MB_011.M</v>
          </cell>
        </row>
        <row r="3584">
          <cell r="D3584" t="str">
            <v>638CPA_MB_011.M</v>
          </cell>
        </row>
        <row r="3585">
          <cell r="D3585" t="str">
            <v>514CPA_MB_011.M</v>
          </cell>
        </row>
        <row r="3586">
          <cell r="D3586" t="str">
            <v>218CPA_MB_011.M</v>
          </cell>
        </row>
        <row r="3587">
          <cell r="D3587" t="str">
            <v>963CPA_MB_011.M</v>
          </cell>
        </row>
        <row r="3588">
          <cell r="D3588" t="str">
            <v>616CPA_MB_011.M</v>
          </cell>
        </row>
        <row r="3589">
          <cell r="D3589" t="str">
            <v>223CPA_MB_011.M</v>
          </cell>
        </row>
        <row r="3590">
          <cell r="D3590" t="str">
            <v>516CPA_MB_011.M</v>
          </cell>
        </row>
        <row r="3591">
          <cell r="D3591" t="str">
            <v>918CPA_MB_011.M</v>
          </cell>
        </row>
        <row r="3592">
          <cell r="D3592" t="str">
            <v>748CPA_MB_011.M</v>
          </cell>
        </row>
        <row r="3593">
          <cell r="D3593" t="str">
            <v>618CPA_MB_011.M</v>
          </cell>
        </row>
        <row r="3594">
          <cell r="D3594" t="str">
            <v>522CPA_MB_011.M</v>
          </cell>
        </row>
        <row r="3595">
          <cell r="D3595" t="str">
            <v>622CPA_MB_011.M</v>
          </cell>
        </row>
        <row r="3596">
          <cell r="D3596" t="str">
            <v>156CPA_MB_011.M</v>
          </cell>
        </row>
        <row r="3597">
          <cell r="D3597" t="str">
            <v>624CPA_MB_011.M</v>
          </cell>
        </row>
        <row r="3598">
          <cell r="D3598" t="str">
            <v>626CPA_MB_011.M</v>
          </cell>
        </row>
        <row r="3599">
          <cell r="D3599" t="str">
            <v>628CPA_MB_011.M</v>
          </cell>
        </row>
        <row r="3600">
          <cell r="D3600" t="str">
            <v>228CPA_MB_011.M</v>
          </cell>
        </row>
        <row r="3601">
          <cell r="D3601" t="str">
            <v>924CPA_MB_011.M</v>
          </cell>
        </row>
        <row r="3602">
          <cell r="D3602" t="str">
            <v>233CPA_MB_011.M</v>
          </cell>
        </row>
        <row r="3603">
          <cell r="D3603" t="str">
            <v>632CPA_MB_011.M</v>
          </cell>
        </row>
        <row r="3604">
          <cell r="D3604" t="str">
            <v>636CPA_MB_011.M</v>
          </cell>
        </row>
        <row r="3605">
          <cell r="D3605" t="str">
            <v>634CPA_MB_011.M</v>
          </cell>
        </row>
        <row r="3606">
          <cell r="D3606" t="str">
            <v>238CPA_MB_011.M</v>
          </cell>
        </row>
        <row r="3607">
          <cell r="D3607" t="str">
            <v>662CPA_MB_011.M</v>
          </cell>
        </row>
        <row r="3608">
          <cell r="D3608" t="str">
            <v>960CPA_MB_011.M</v>
          </cell>
        </row>
        <row r="3609">
          <cell r="D3609" t="str">
            <v>423CPA_MB_011.M</v>
          </cell>
        </row>
        <row r="3610">
          <cell r="D3610" t="str">
            <v>935CPA_MB_011.M</v>
          </cell>
        </row>
        <row r="3611">
          <cell r="D3611" t="str">
            <v>128CPA_MB_011.M</v>
          </cell>
        </row>
        <row r="3612">
          <cell r="D3612" t="str">
            <v>611CPA_MB_011.M</v>
          </cell>
        </row>
        <row r="3613">
          <cell r="D3613" t="str">
            <v>321CPA_MB_011.M</v>
          </cell>
        </row>
        <row r="3614">
          <cell r="D3614" t="str">
            <v>243CPA_MB_011.M</v>
          </cell>
        </row>
        <row r="3615">
          <cell r="D3615" t="str">
            <v>309CPA_MB_011.M</v>
          </cell>
        </row>
        <row r="3616">
          <cell r="D3616" t="str">
            <v>248CPA_MB_011.M</v>
          </cell>
        </row>
        <row r="3617">
          <cell r="D3617" t="str">
            <v>469CPA_MB_011.M</v>
          </cell>
        </row>
        <row r="3618">
          <cell r="D3618" t="str">
            <v>253CPA_MB_011.M</v>
          </cell>
        </row>
        <row r="3619">
          <cell r="D3619" t="str">
            <v>642CPA_MB_011.M</v>
          </cell>
        </row>
        <row r="3620">
          <cell r="D3620" t="str">
            <v>643CPA_MB_011.M</v>
          </cell>
        </row>
        <row r="3621">
          <cell r="D3621" t="str">
            <v>939CPA_MB_011.M</v>
          </cell>
        </row>
        <row r="3622">
          <cell r="D3622" t="str">
            <v>644CPA_MB_011.M</v>
          </cell>
        </row>
        <row r="3623">
          <cell r="D3623" t="str">
            <v>163CPA_MB_011.M</v>
          </cell>
        </row>
        <row r="3624">
          <cell r="D3624" t="str">
            <v>819CPA_MB_011.M</v>
          </cell>
        </row>
        <row r="3625">
          <cell r="D3625" t="str">
            <v>172CPA_MB_011.M</v>
          </cell>
        </row>
        <row r="3626">
          <cell r="D3626" t="str">
            <v>132CPA_MB_011.M</v>
          </cell>
        </row>
        <row r="3627">
          <cell r="D3627" t="str">
            <v>646CPA_MB_011.M</v>
          </cell>
        </row>
        <row r="3628">
          <cell r="D3628" t="str">
            <v>648CPA_MB_011.M</v>
          </cell>
        </row>
        <row r="3629">
          <cell r="D3629" t="str">
            <v>915CPA_MB_011.M</v>
          </cell>
        </row>
        <row r="3630">
          <cell r="D3630" t="str">
            <v>134CPA_MB_011.M</v>
          </cell>
        </row>
        <row r="3631">
          <cell r="D3631" t="str">
            <v>652CPA_MB_011.M</v>
          </cell>
        </row>
        <row r="3632">
          <cell r="D3632" t="str">
            <v>174CPA_MB_011.M</v>
          </cell>
        </row>
        <row r="3633">
          <cell r="D3633" t="str">
            <v>328CPA_MB_011.M</v>
          </cell>
        </row>
        <row r="3634">
          <cell r="D3634" t="str">
            <v>258CPA_MB_011.M</v>
          </cell>
        </row>
        <row r="3635">
          <cell r="D3635" t="str">
            <v>656CPA_MB_011.M</v>
          </cell>
        </row>
        <row r="3636">
          <cell r="D3636" t="str">
            <v>654CPA_MB_011.M</v>
          </cell>
        </row>
        <row r="3637">
          <cell r="D3637" t="str">
            <v>336CPA_MB_011.M</v>
          </cell>
        </row>
        <row r="3638">
          <cell r="D3638" t="str">
            <v>263CPA_MB_011.M</v>
          </cell>
        </row>
        <row r="3639">
          <cell r="D3639" t="str">
            <v>268CPA_MB_011.M</v>
          </cell>
        </row>
        <row r="3640">
          <cell r="D3640" t="str">
            <v>532CPA_MB_011.M</v>
          </cell>
        </row>
        <row r="3641">
          <cell r="D3641" t="str">
            <v>944CPA_MB_011.M</v>
          </cell>
        </row>
        <row r="3642">
          <cell r="D3642" t="str">
            <v>176CPA_MB_011.M</v>
          </cell>
        </row>
        <row r="3643">
          <cell r="D3643" t="str">
            <v>534CPA_MB_011.M</v>
          </cell>
        </row>
        <row r="3644">
          <cell r="D3644" t="str">
            <v>536CPA_MB_011.M</v>
          </cell>
        </row>
        <row r="3645">
          <cell r="D3645" t="str">
            <v>429CPA_MB_011.M</v>
          </cell>
        </row>
        <row r="3646">
          <cell r="D3646" t="str">
            <v>433CPA_MB_011.M</v>
          </cell>
        </row>
        <row r="3647">
          <cell r="D3647" t="str">
            <v>178CPA_MB_011.M</v>
          </cell>
        </row>
        <row r="3648">
          <cell r="D3648" t="str">
            <v>436CPA_MB_011.M</v>
          </cell>
        </row>
        <row r="3649">
          <cell r="D3649" t="str">
            <v>136CPA_MB_011.M</v>
          </cell>
        </row>
        <row r="3650">
          <cell r="D3650" t="str">
            <v>343CPA_MB_011.M</v>
          </cell>
        </row>
        <row r="3651">
          <cell r="D3651" t="str">
            <v>158CPA_MB_011.M</v>
          </cell>
        </row>
        <row r="3652">
          <cell r="D3652" t="str">
            <v>439CPA_MB_011.M</v>
          </cell>
        </row>
        <row r="3653">
          <cell r="D3653" t="str">
            <v>916CPA_MB_011.M</v>
          </cell>
        </row>
        <row r="3654">
          <cell r="D3654" t="str">
            <v>664CPA_MB_011.M</v>
          </cell>
        </row>
        <row r="3655">
          <cell r="D3655" t="str">
            <v>826CPA_MB_011.M</v>
          </cell>
        </row>
        <row r="3656">
          <cell r="D3656" t="str">
            <v>542CPA_MB_011.M</v>
          </cell>
        </row>
        <row r="3657">
          <cell r="D3657" t="str">
            <v>967CPA_MB_011.M</v>
          </cell>
        </row>
        <row r="3658">
          <cell r="D3658" t="str">
            <v>443CPA_MB_011.M</v>
          </cell>
        </row>
        <row r="3659">
          <cell r="D3659" t="str">
            <v>917CPA_MB_011.M</v>
          </cell>
        </row>
        <row r="3660">
          <cell r="D3660" t="str">
            <v>544CPA_MB_011.M</v>
          </cell>
        </row>
        <row r="3661">
          <cell r="D3661" t="str">
            <v>941CPA_MB_011.M</v>
          </cell>
        </row>
        <row r="3662">
          <cell r="D3662" t="str">
            <v>446CPA_MB_011.M</v>
          </cell>
        </row>
        <row r="3663">
          <cell r="D3663" t="str">
            <v>666CPA_MB_011.M</v>
          </cell>
        </row>
        <row r="3664">
          <cell r="D3664" t="str">
            <v>668CPA_MB_011.M</v>
          </cell>
        </row>
        <row r="3665">
          <cell r="D3665" t="str">
            <v>672CPA_MB_011.M</v>
          </cell>
        </row>
        <row r="3666">
          <cell r="D3666" t="str">
            <v>946CPA_MB_011.M</v>
          </cell>
        </row>
        <row r="3667">
          <cell r="D3667" t="str">
            <v>137CPA_MB_011.M</v>
          </cell>
        </row>
        <row r="3668">
          <cell r="D3668" t="str">
            <v>546CPA_MB_011.M</v>
          </cell>
        </row>
        <row r="3669">
          <cell r="D3669" t="str">
            <v>962CPA_MB_011.M</v>
          </cell>
        </row>
        <row r="3670">
          <cell r="D3670" t="str">
            <v>674CPA_MB_011.M</v>
          </cell>
        </row>
        <row r="3671">
          <cell r="D3671" t="str">
            <v>676CPA_MB_011.M</v>
          </cell>
        </row>
        <row r="3672">
          <cell r="D3672" t="str">
            <v>548CPA_MB_011.M</v>
          </cell>
        </row>
        <row r="3673">
          <cell r="D3673" t="str">
            <v>556CPA_MB_011.M</v>
          </cell>
        </row>
        <row r="3674">
          <cell r="D3674" t="str">
            <v>678CPA_MB_011.M</v>
          </cell>
        </row>
        <row r="3675">
          <cell r="D3675" t="str">
            <v>181CPA_MB_011.M</v>
          </cell>
        </row>
        <row r="3676">
          <cell r="D3676" t="str">
            <v>867CPA_MB_011.M</v>
          </cell>
        </row>
        <row r="3677">
          <cell r="D3677" t="str">
            <v>682CPA_MB_011.M</v>
          </cell>
        </row>
        <row r="3678">
          <cell r="D3678" t="str">
            <v>684CPA_MB_011.M</v>
          </cell>
        </row>
        <row r="3679">
          <cell r="D3679" t="str">
            <v>273CPA_MB_011.M</v>
          </cell>
        </row>
        <row r="3680">
          <cell r="D3680" t="str">
            <v>868CPA_MB_011.M</v>
          </cell>
        </row>
        <row r="3681">
          <cell r="D3681" t="str">
            <v>921CPA_MB_011.M</v>
          </cell>
        </row>
        <row r="3682">
          <cell r="D3682" t="str">
            <v>948CPA_MB_011.M</v>
          </cell>
        </row>
        <row r="3683">
          <cell r="D3683" t="str">
            <v>943CPA_MB_011.M</v>
          </cell>
        </row>
        <row r="3684">
          <cell r="D3684" t="str">
            <v>351CPA_MB_011.M</v>
          </cell>
        </row>
        <row r="3685">
          <cell r="D3685" t="str">
            <v>686CPA_MB_011.M</v>
          </cell>
        </row>
        <row r="3686">
          <cell r="D3686" t="str">
            <v>688CPA_MB_011.M</v>
          </cell>
        </row>
        <row r="3687">
          <cell r="D3687" t="str">
            <v>518CPA_MB_011.M</v>
          </cell>
        </row>
        <row r="3688">
          <cell r="D3688" t="str">
            <v>728CPA_MB_011.M</v>
          </cell>
        </row>
        <row r="3689">
          <cell r="D3689" t="str">
            <v>836CPA_MB_011.M</v>
          </cell>
        </row>
        <row r="3690">
          <cell r="D3690" t="str">
            <v>558CPA_MB_011.M</v>
          </cell>
        </row>
        <row r="3691">
          <cell r="D3691" t="str">
            <v>138CPA_MB_011.M</v>
          </cell>
        </row>
        <row r="3692">
          <cell r="D3692" t="str">
            <v>353CPA_MB_011.M</v>
          </cell>
        </row>
        <row r="3693">
          <cell r="D3693" t="str">
            <v>196CPA_MB_011.M</v>
          </cell>
        </row>
        <row r="3694">
          <cell r="D3694" t="str">
            <v>278CPA_MB_011.M</v>
          </cell>
        </row>
        <row r="3695">
          <cell r="D3695" t="str">
            <v>692CPA_MB_011.M</v>
          </cell>
        </row>
        <row r="3696">
          <cell r="D3696" t="str">
            <v>694CPA_MB_011.M</v>
          </cell>
        </row>
        <row r="3697">
          <cell r="D3697" t="str">
            <v>142CPA_MB_011.M</v>
          </cell>
        </row>
        <row r="3698">
          <cell r="D3698" t="str">
            <v>449CPA_MB_011.M</v>
          </cell>
        </row>
        <row r="3699">
          <cell r="D3699" t="str">
            <v>564CPA_MB_011.M</v>
          </cell>
        </row>
        <row r="3700">
          <cell r="D3700" t="str">
            <v>565CPA_MB_011.M</v>
          </cell>
        </row>
        <row r="3701">
          <cell r="D3701" t="str">
            <v>283CPA_MB_011.M</v>
          </cell>
        </row>
        <row r="3702">
          <cell r="D3702" t="str">
            <v>853CPA_MB_011.M</v>
          </cell>
        </row>
        <row r="3703">
          <cell r="D3703" t="str">
            <v>288CPA_MB_011.M</v>
          </cell>
        </row>
        <row r="3704">
          <cell r="D3704" t="str">
            <v>293CPA_MB_011.M</v>
          </cell>
        </row>
        <row r="3705">
          <cell r="D3705" t="str">
            <v>566CPA_MB_011.M</v>
          </cell>
        </row>
        <row r="3706">
          <cell r="D3706" t="str">
            <v>964CPA_MB_011.M</v>
          </cell>
        </row>
        <row r="3707">
          <cell r="D3707" t="str">
            <v>182CPA_MB_011.M</v>
          </cell>
        </row>
        <row r="3708">
          <cell r="D3708" t="str">
            <v>359CPA_MB_011.M</v>
          </cell>
        </row>
        <row r="3709">
          <cell r="D3709" t="str">
            <v>453CPA_MB_011.M</v>
          </cell>
        </row>
        <row r="3710">
          <cell r="D3710" t="str">
            <v>968CPA_MB_011.M</v>
          </cell>
        </row>
        <row r="3711">
          <cell r="D3711" t="str">
            <v>922CPA_MB_011.M</v>
          </cell>
        </row>
        <row r="3712">
          <cell r="D3712" t="str">
            <v>714CPA_MB_011.M</v>
          </cell>
        </row>
        <row r="3713">
          <cell r="D3713" t="str">
            <v>862CPA_MB_011.M</v>
          </cell>
        </row>
        <row r="3714">
          <cell r="D3714" t="str">
            <v>135CPA_MB_011.M</v>
          </cell>
        </row>
        <row r="3715">
          <cell r="D3715" t="str">
            <v>716CPA_MB_011.M</v>
          </cell>
        </row>
        <row r="3716">
          <cell r="D3716" t="str">
            <v>456CPA_MB_011.M</v>
          </cell>
        </row>
        <row r="3717">
          <cell r="D3717" t="str">
            <v>722CPA_MB_011.M</v>
          </cell>
        </row>
        <row r="3718">
          <cell r="D3718" t="str">
            <v>942CPA_MB_011.M</v>
          </cell>
        </row>
        <row r="3719">
          <cell r="D3719" t="str">
            <v>718CPA_MB_011.M</v>
          </cell>
        </row>
        <row r="3720">
          <cell r="D3720" t="str">
            <v>724CPA_MB_011.M</v>
          </cell>
        </row>
        <row r="3721">
          <cell r="D3721" t="str">
            <v>576CPA_MB_011.M</v>
          </cell>
        </row>
        <row r="3722">
          <cell r="D3722" t="str">
            <v>936CPA_MB_011.M</v>
          </cell>
        </row>
        <row r="3723">
          <cell r="D3723" t="str">
            <v>961CPA_MB_011.M</v>
          </cell>
        </row>
        <row r="3724">
          <cell r="D3724" t="str">
            <v>813CPA_MB_011.M</v>
          </cell>
        </row>
        <row r="3725">
          <cell r="D3725" t="str">
            <v>726CPA_MB_011.M</v>
          </cell>
        </row>
        <row r="3726">
          <cell r="D3726" t="str">
            <v>199CPA_MB_011.M</v>
          </cell>
        </row>
        <row r="3727">
          <cell r="D3727" t="str">
            <v>733CPA_MB_011.M</v>
          </cell>
        </row>
        <row r="3728">
          <cell r="D3728" t="str">
            <v>184CPA_MB_011.M</v>
          </cell>
        </row>
        <row r="3729">
          <cell r="D3729" t="str">
            <v>524CPA_MB_011.M</v>
          </cell>
        </row>
        <row r="3730">
          <cell r="D3730" t="str">
            <v>361CPA_MB_011.M</v>
          </cell>
        </row>
        <row r="3731">
          <cell r="D3731" t="str">
            <v>362CPA_MB_011.M</v>
          </cell>
        </row>
        <row r="3732">
          <cell r="D3732" t="str">
            <v>364CPA_MB_011.M</v>
          </cell>
        </row>
        <row r="3733">
          <cell r="D3733" t="str">
            <v>732CPA_MB_011.M</v>
          </cell>
        </row>
        <row r="3734">
          <cell r="D3734" t="str">
            <v>366CPA_MB_011.M</v>
          </cell>
        </row>
        <row r="3735">
          <cell r="D3735" t="str">
            <v>734CPA_MB_011.M</v>
          </cell>
        </row>
        <row r="3736">
          <cell r="D3736" t="str">
            <v>144CPA_MB_011.M</v>
          </cell>
        </row>
        <row r="3737">
          <cell r="D3737" t="str">
            <v>146CPA_MB_011.M</v>
          </cell>
        </row>
        <row r="3738">
          <cell r="D3738" t="str">
            <v>463CPA_MB_011.M</v>
          </cell>
        </row>
        <row r="3739">
          <cell r="D3739" t="str">
            <v>528CPA_MB_011.M</v>
          </cell>
        </row>
        <row r="3740">
          <cell r="D3740" t="str">
            <v>923CPA_MB_011.M</v>
          </cell>
        </row>
        <row r="3741">
          <cell r="D3741" t="str">
            <v>738CPA_MB_011.M</v>
          </cell>
        </row>
        <row r="3742">
          <cell r="D3742" t="str">
            <v>578CPA_MB_011.M</v>
          </cell>
        </row>
        <row r="3743">
          <cell r="D3743" t="str">
            <v>537CPA_MB_011.M</v>
          </cell>
        </row>
        <row r="3744">
          <cell r="D3744" t="str">
            <v>742CPA_MB_011.M</v>
          </cell>
        </row>
        <row r="3745">
          <cell r="D3745" t="str">
            <v>866CPA_MB_011.M</v>
          </cell>
        </row>
        <row r="3746">
          <cell r="D3746" t="str">
            <v>369CPA_MB_011.M</v>
          </cell>
        </row>
        <row r="3747">
          <cell r="D3747" t="str">
            <v>744CPA_MB_011.M</v>
          </cell>
        </row>
        <row r="3748">
          <cell r="D3748" t="str">
            <v>186CPA_MB_011.M</v>
          </cell>
        </row>
        <row r="3749">
          <cell r="D3749" t="str">
            <v>925CPA_MB_011.M</v>
          </cell>
        </row>
        <row r="3750">
          <cell r="D3750" t="str">
            <v>869CPA_MB_011.M</v>
          </cell>
        </row>
        <row r="3751">
          <cell r="D3751" t="str">
            <v>746CPA_MB_011.M</v>
          </cell>
        </row>
        <row r="3752">
          <cell r="D3752" t="str">
            <v>926CPA_MB_011.M</v>
          </cell>
        </row>
        <row r="3753">
          <cell r="D3753" t="str">
            <v>466CPA_MB_011.M</v>
          </cell>
        </row>
        <row r="3754">
          <cell r="D3754" t="str">
            <v>112CPA_MB_011.M</v>
          </cell>
        </row>
        <row r="3755">
          <cell r="D3755" t="str">
            <v>111CPA_MB_011.M</v>
          </cell>
        </row>
        <row r="3756">
          <cell r="D3756" t="str">
            <v>298CPA_MB_011.M</v>
          </cell>
        </row>
        <row r="3757">
          <cell r="D3757" t="str">
            <v>927CPA_MB_011.M</v>
          </cell>
        </row>
        <row r="3758">
          <cell r="D3758" t="str">
            <v>846CPA_MB_011.M</v>
          </cell>
        </row>
        <row r="3759">
          <cell r="D3759" t="str">
            <v>299CPA_MB_011.M</v>
          </cell>
        </row>
        <row r="3760">
          <cell r="D3760" t="str">
            <v>582CPA_MB_011.M</v>
          </cell>
        </row>
        <row r="3761">
          <cell r="D3761" t="str">
            <v>474CPA_MB_011.M</v>
          </cell>
        </row>
        <row r="3762">
          <cell r="D3762" t="str">
            <v>754CPA_MB_011.M</v>
          </cell>
        </row>
        <row r="3763">
          <cell r="D3763" t="str">
            <v>698CPA_MB_011.M</v>
          </cell>
        </row>
        <row r="3764">
          <cell r="D3764" t="str">
            <v>512CPA_MB_020.M</v>
          </cell>
        </row>
        <row r="3765">
          <cell r="D3765" t="str">
            <v>914CPA_MB_020.M</v>
          </cell>
        </row>
        <row r="3766">
          <cell r="D3766" t="str">
            <v>612CPA_MB_020.M</v>
          </cell>
        </row>
        <row r="3767">
          <cell r="D3767" t="str">
            <v>614CPA_MB_020.M</v>
          </cell>
        </row>
        <row r="3768">
          <cell r="D3768" t="str">
            <v>312CPA_MB_020.M</v>
          </cell>
        </row>
        <row r="3769">
          <cell r="D3769" t="str">
            <v>311CPA_MB_020.M</v>
          </cell>
        </row>
        <row r="3770">
          <cell r="D3770" t="str">
            <v>213CPA_MB_020.M</v>
          </cell>
        </row>
        <row r="3771">
          <cell r="D3771" t="str">
            <v>911CPA_MB_020.M</v>
          </cell>
        </row>
        <row r="3772">
          <cell r="D3772" t="str">
            <v>193CPA_MB_020.M</v>
          </cell>
        </row>
        <row r="3773">
          <cell r="D3773" t="str">
            <v>122CPA_MB_020.M</v>
          </cell>
        </row>
        <row r="3774">
          <cell r="D3774" t="str">
            <v>912CPA_MB_020.M</v>
          </cell>
        </row>
        <row r="3775">
          <cell r="D3775" t="str">
            <v>313CPA_MB_020.M</v>
          </cell>
        </row>
        <row r="3776">
          <cell r="D3776" t="str">
            <v>419CPA_MB_020.M</v>
          </cell>
        </row>
        <row r="3777">
          <cell r="D3777" t="str">
            <v>513CPA_MB_020.M</v>
          </cell>
        </row>
        <row r="3778">
          <cell r="D3778" t="str">
            <v>316CPA_MB_020.M</v>
          </cell>
        </row>
        <row r="3779">
          <cell r="D3779" t="str">
            <v>913CPA_MB_020.M</v>
          </cell>
        </row>
        <row r="3780">
          <cell r="D3780" t="str">
            <v>124CPA_MB_020.M</v>
          </cell>
        </row>
        <row r="3781">
          <cell r="D3781" t="str">
            <v>339CPA_MB_020.M</v>
          </cell>
        </row>
        <row r="3782">
          <cell r="D3782" t="str">
            <v>638CPA_MB_020.M</v>
          </cell>
        </row>
        <row r="3783">
          <cell r="D3783" t="str">
            <v>514CPA_MB_020.M</v>
          </cell>
        </row>
        <row r="3784">
          <cell r="D3784" t="str">
            <v>218CPA_MB_020.M</v>
          </cell>
        </row>
        <row r="3785">
          <cell r="D3785" t="str">
            <v>963CPA_MB_020.M</v>
          </cell>
        </row>
        <row r="3786">
          <cell r="D3786" t="str">
            <v>616CPA_MB_020.M</v>
          </cell>
        </row>
        <row r="3787">
          <cell r="D3787" t="str">
            <v>223CPA_MB_020.M</v>
          </cell>
        </row>
        <row r="3788">
          <cell r="D3788" t="str">
            <v>516CPA_MB_020.M</v>
          </cell>
        </row>
        <row r="3789">
          <cell r="D3789" t="str">
            <v>918CPA_MB_020.M</v>
          </cell>
        </row>
        <row r="3790">
          <cell r="D3790" t="str">
            <v>748CPA_MB_020.M</v>
          </cell>
        </row>
        <row r="3791">
          <cell r="D3791" t="str">
            <v>618CPA_MB_020.M</v>
          </cell>
        </row>
        <row r="3792">
          <cell r="D3792" t="str">
            <v>522CPA_MB_020.M</v>
          </cell>
        </row>
        <row r="3793">
          <cell r="D3793" t="str">
            <v>622CPA_MB_020.M</v>
          </cell>
        </row>
        <row r="3794">
          <cell r="D3794" t="str">
            <v>156CPA_MB_020.M</v>
          </cell>
        </row>
        <row r="3795">
          <cell r="D3795" t="str">
            <v>624CPA_MB_020.M</v>
          </cell>
        </row>
        <row r="3796">
          <cell r="D3796" t="str">
            <v>626CPA_MB_020.M</v>
          </cell>
        </row>
        <row r="3797">
          <cell r="D3797" t="str">
            <v>628CPA_MB_020.M</v>
          </cell>
        </row>
        <row r="3798">
          <cell r="D3798" t="str">
            <v>228CPA_MB_020.M</v>
          </cell>
        </row>
        <row r="3799">
          <cell r="D3799" t="str">
            <v>924CPA_MB_020.M</v>
          </cell>
        </row>
        <row r="3800">
          <cell r="D3800" t="str">
            <v>233CPA_MB_020.M</v>
          </cell>
        </row>
        <row r="3801">
          <cell r="D3801" t="str">
            <v>632CPA_MB_020.M</v>
          </cell>
        </row>
        <row r="3802">
          <cell r="D3802" t="str">
            <v>636CPA_MB_020.M</v>
          </cell>
        </row>
        <row r="3803">
          <cell r="D3803" t="str">
            <v>634CPA_MB_020.M</v>
          </cell>
        </row>
        <row r="3804">
          <cell r="D3804" t="str">
            <v>238CPA_MB_020.M</v>
          </cell>
        </row>
        <row r="3805">
          <cell r="D3805" t="str">
            <v>662CPA_MB_020.M</v>
          </cell>
        </row>
        <row r="3806">
          <cell r="D3806" t="str">
            <v>960CPA_MB_020.M</v>
          </cell>
        </row>
        <row r="3807">
          <cell r="D3807" t="str">
            <v>423CPA_MB_020.M</v>
          </cell>
        </row>
        <row r="3808">
          <cell r="D3808" t="str">
            <v>935CPA_MB_020.M</v>
          </cell>
        </row>
        <row r="3809">
          <cell r="D3809" t="str">
            <v>128CPA_MB_020.M</v>
          </cell>
        </row>
        <row r="3810">
          <cell r="D3810" t="str">
            <v>611CPA_MB_020.M</v>
          </cell>
        </row>
        <row r="3811">
          <cell r="D3811" t="str">
            <v>321CPA_MB_020.M</v>
          </cell>
        </row>
        <row r="3812">
          <cell r="D3812" t="str">
            <v>243CPA_MB_020.M</v>
          </cell>
        </row>
        <row r="3813">
          <cell r="D3813" t="str">
            <v>309CPA_MB_020.M</v>
          </cell>
        </row>
        <row r="3814">
          <cell r="D3814" t="str">
            <v>248CPA_MB_020.M</v>
          </cell>
        </row>
        <row r="3815">
          <cell r="D3815" t="str">
            <v>469CPA_MB_020.M</v>
          </cell>
        </row>
        <row r="3816">
          <cell r="D3816" t="str">
            <v>253CPA_MB_020.M</v>
          </cell>
        </row>
        <row r="3817">
          <cell r="D3817" t="str">
            <v>642CPA_MB_020.M</v>
          </cell>
        </row>
        <row r="3818">
          <cell r="D3818" t="str">
            <v>643CPA_MB_020.M</v>
          </cell>
        </row>
        <row r="3819">
          <cell r="D3819" t="str">
            <v>939CPA_MB_020.M</v>
          </cell>
        </row>
        <row r="3820">
          <cell r="D3820" t="str">
            <v>644CPA_MB_020.M</v>
          </cell>
        </row>
        <row r="3821">
          <cell r="D3821" t="str">
            <v>163CPA_MB_020.M</v>
          </cell>
        </row>
        <row r="3822">
          <cell r="D3822" t="str">
            <v>819CPA_MB_020.M</v>
          </cell>
        </row>
        <row r="3823">
          <cell r="D3823" t="str">
            <v>172CPA_MB_020.M</v>
          </cell>
        </row>
        <row r="3824">
          <cell r="D3824" t="str">
            <v>132CPA_MB_020.M</v>
          </cell>
        </row>
        <row r="3825">
          <cell r="D3825" t="str">
            <v>646CPA_MB_020.M</v>
          </cell>
        </row>
        <row r="3826">
          <cell r="D3826" t="str">
            <v>648CPA_MB_020.M</v>
          </cell>
        </row>
        <row r="3827">
          <cell r="D3827" t="str">
            <v>915CPA_MB_020.M</v>
          </cell>
        </row>
        <row r="3828">
          <cell r="D3828" t="str">
            <v>134CPA_MB_020.M</v>
          </cell>
        </row>
        <row r="3829">
          <cell r="D3829" t="str">
            <v>652CPA_MB_020.M</v>
          </cell>
        </row>
        <row r="3830">
          <cell r="D3830" t="str">
            <v>174CPA_MB_020.M</v>
          </cell>
        </row>
        <row r="3831">
          <cell r="D3831" t="str">
            <v>328CPA_MB_020.M</v>
          </cell>
        </row>
        <row r="3832">
          <cell r="D3832" t="str">
            <v>258CPA_MB_020.M</v>
          </cell>
        </row>
        <row r="3833">
          <cell r="D3833" t="str">
            <v>656CPA_MB_020.M</v>
          </cell>
        </row>
        <row r="3834">
          <cell r="D3834" t="str">
            <v>654CPA_MB_020.M</v>
          </cell>
        </row>
        <row r="3835">
          <cell r="D3835" t="str">
            <v>336CPA_MB_020.M</v>
          </cell>
        </row>
        <row r="3836">
          <cell r="D3836" t="str">
            <v>263CPA_MB_020.M</v>
          </cell>
        </row>
        <row r="3837">
          <cell r="D3837" t="str">
            <v>268CPA_MB_020.M</v>
          </cell>
        </row>
        <row r="3838">
          <cell r="D3838" t="str">
            <v>532CPA_MB_020.M</v>
          </cell>
        </row>
        <row r="3839">
          <cell r="D3839" t="str">
            <v>944CPA_MB_020.M</v>
          </cell>
        </row>
        <row r="3840">
          <cell r="D3840" t="str">
            <v>176CPA_MB_020.M</v>
          </cell>
        </row>
        <row r="3841">
          <cell r="D3841" t="str">
            <v>534CPA_MB_020.M</v>
          </cell>
        </row>
        <row r="3842">
          <cell r="D3842" t="str">
            <v>536CPA_MB_020.M</v>
          </cell>
        </row>
        <row r="3843">
          <cell r="D3843" t="str">
            <v>429CPA_MB_020.M</v>
          </cell>
        </row>
        <row r="3844">
          <cell r="D3844" t="str">
            <v>433CPA_MB_020.M</v>
          </cell>
        </row>
        <row r="3845">
          <cell r="D3845" t="str">
            <v>178CPA_MB_020.M</v>
          </cell>
        </row>
        <row r="3846">
          <cell r="D3846" t="str">
            <v>436CPA_MB_020.M</v>
          </cell>
        </row>
        <row r="3847">
          <cell r="D3847" t="str">
            <v>136CPA_MB_020.M</v>
          </cell>
        </row>
        <row r="3848">
          <cell r="D3848" t="str">
            <v>343CPA_MB_020.M</v>
          </cell>
        </row>
        <row r="3849">
          <cell r="D3849" t="str">
            <v>158CPA_MB_020.M</v>
          </cell>
        </row>
        <row r="3850">
          <cell r="D3850" t="str">
            <v>439CPA_MB_020.M</v>
          </cell>
        </row>
        <row r="3851">
          <cell r="D3851" t="str">
            <v>916CPA_MB_020.M</v>
          </cell>
        </row>
        <row r="3852">
          <cell r="D3852" t="str">
            <v>664CPA_MB_020.M</v>
          </cell>
        </row>
        <row r="3853">
          <cell r="D3853" t="str">
            <v>826CPA_MB_020.M</v>
          </cell>
        </row>
        <row r="3854">
          <cell r="D3854" t="str">
            <v>542CPA_MB_020.M</v>
          </cell>
        </row>
        <row r="3855">
          <cell r="D3855" t="str">
            <v>967CPA_MB_020.M</v>
          </cell>
        </row>
        <row r="3856">
          <cell r="D3856" t="str">
            <v>443CPA_MB_020.M</v>
          </cell>
        </row>
        <row r="3857">
          <cell r="D3857" t="str">
            <v>917CPA_MB_020.M</v>
          </cell>
        </row>
        <row r="3858">
          <cell r="D3858" t="str">
            <v>544CPA_MB_020.M</v>
          </cell>
        </row>
        <row r="3859">
          <cell r="D3859" t="str">
            <v>941CPA_MB_020.M</v>
          </cell>
        </row>
        <row r="3860">
          <cell r="D3860" t="str">
            <v>446CPA_MB_020.M</v>
          </cell>
        </row>
        <row r="3861">
          <cell r="D3861" t="str">
            <v>666CPA_MB_020.M</v>
          </cell>
        </row>
        <row r="3862">
          <cell r="D3862" t="str">
            <v>668CPA_MB_020.M</v>
          </cell>
        </row>
        <row r="3863">
          <cell r="D3863" t="str">
            <v>672CPA_MB_020.M</v>
          </cell>
        </row>
        <row r="3864">
          <cell r="D3864" t="str">
            <v>946CPA_MB_020.M</v>
          </cell>
        </row>
        <row r="3865">
          <cell r="D3865" t="str">
            <v>137CPA_MB_020.M</v>
          </cell>
        </row>
        <row r="3866">
          <cell r="D3866" t="str">
            <v>546CPA_MB_020.M</v>
          </cell>
        </row>
        <row r="3867">
          <cell r="D3867" t="str">
            <v>962CPA_MB_020.M</v>
          </cell>
        </row>
        <row r="3868">
          <cell r="D3868" t="str">
            <v>674CPA_MB_020.M</v>
          </cell>
        </row>
        <row r="3869">
          <cell r="D3869" t="str">
            <v>676CPA_MB_020.M</v>
          </cell>
        </row>
        <row r="3870">
          <cell r="D3870" t="str">
            <v>548CPA_MB_020.M</v>
          </cell>
        </row>
        <row r="3871">
          <cell r="D3871" t="str">
            <v>556CPA_MB_020.M</v>
          </cell>
        </row>
        <row r="3872">
          <cell r="D3872" t="str">
            <v>678CPA_MB_020.M</v>
          </cell>
        </row>
        <row r="3873">
          <cell r="D3873" t="str">
            <v>181CPA_MB_020.M</v>
          </cell>
        </row>
        <row r="3874">
          <cell r="D3874" t="str">
            <v>867CPA_MB_020.M</v>
          </cell>
        </row>
        <row r="3875">
          <cell r="D3875" t="str">
            <v>682CPA_MB_020.M</v>
          </cell>
        </row>
        <row r="3876">
          <cell r="D3876" t="str">
            <v>684CPA_MB_020.M</v>
          </cell>
        </row>
        <row r="3877">
          <cell r="D3877" t="str">
            <v>273CPA_MB_020.M</v>
          </cell>
        </row>
        <row r="3878">
          <cell r="D3878" t="str">
            <v>868CPA_MB_020.M</v>
          </cell>
        </row>
        <row r="3879">
          <cell r="D3879" t="str">
            <v>921CPA_MB_020.M</v>
          </cell>
        </row>
        <row r="3880">
          <cell r="D3880" t="str">
            <v>948CPA_MB_020.M</v>
          </cell>
        </row>
        <row r="3881">
          <cell r="D3881" t="str">
            <v>943CPA_MB_020.M</v>
          </cell>
        </row>
        <row r="3882">
          <cell r="D3882" t="str">
            <v>351CPA_MB_020.M</v>
          </cell>
        </row>
        <row r="3883">
          <cell r="D3883" t="str">
            <v>686CPA_MB_020.M</v>
          </cell>
        </row>
        <row r="3884">
          <cell r="D3884" t="str">
            <v>688CPA_MB_020.M</v>
          </cell>
        </row>
        <row r="3885">
          <cell r="D3885" t="str">
            <v>518CPA_MB_020.M</v>
          </cell>
        </row>
        <row r="3886">
          <cell r="D3886" t="str">
            <v>728CPA_MB_020.M</v>
          </cell>
        </row>
        <row r="3887">
          <cell r="D3887" t="str">
            <v>836CPA_MB_020.M</v>
          </cell>
        </row>
        <row r="3888">
          <cell r="D3888" t="str">
            <v>558CPA_MB_020.M</v>
          </cell>
        </row>
        <row r="3889">
          <cell r="D3889" t="str">
            <v>138CPA_MB_020.M</v>
          </cell>
        </row>
        <row r="3890">
          <cell r="D3890" t="str">
            <v>353CPA_MB_020.M</v>
          </cell>
        </row>
        <row r="3891">
          <cell r="D3891" t="str">
            <v>196CPA_MB_020.M</v>
          </cell>
        </row>
        <row r="3892">
          <cell r="D3892" t="str">
            <v>278CPA_MB_020.M</v>
          </cell>
        </row>
        <row r="3893">
          <cell r="D3893" t="str">
            <v>692CPA_MB_020.M</v>
          </cell>
        </row>
        <row r="3894">
          <cell r="D3894" t="str">
            <v>694CPA_MB_020.M</v>
          </cell>
        </row>
        <row r="3895">
          <cell r="D3895" t="str">
            <v>142CPA_MB_020.M</v>
          </cell>
        </row>
        <row r="3896">
          <cell r="D3896" t="str">
            <v>449CPA_MB_020.M</v>
          </cell>
        </row>
        <row r="3897">
          <cell r="D3897" t="str">
            <v>564CPA_MB_020.M</v>
          </cell>
        </row>
        <row r="3898">
          <cell r="D3898" t="str">
            <v>565CPA_MB_020.M</v>
          </cell>
        </row>
        <row r="3899">
          <cell r="D3899" t="str">
            <v>283CPA_MB_020.M</v>
          </cell>
        </row>
        <row r="3900">
          <cell r="D3900" t="str">
            <v>853CPA_MB_020.M</v>
          </cell>
        </row>
        <row r="3901">
          <cell r="D3901" t="str">
            <v>288CPA_MB_020.M</v>
          </cell>
        </row>
        <row r="3902">
          <cell r="D3902" t="str">
            <v>293CPA_MB_020.M</v>
          </cell>
        </row>
        <row r="3903">
          <cell r="D3903" t="str">
            <v>566CPA_MB_020.M</v>
          </cell>
        </row>
        <row r="3904">
          <cell r="D3904" t="str">
            <v>964CPA_MB_020.M</v>
          </cell>
        </row>
        <row r="3905">
          <cell r="D3905" t="str">
            <v>182CPA_MB_020.M</v>
          </cell>
        </row>
        <row r="3906">
          <cell r="D3906" t="str">
            <v>359CPA_MB_020.M</v>
          </cell>
        </row>
        <row r="3907">
          <cell r="D3907" t="str">
            <v>453CPA_MB_020.M</v>
          </cell>
        </row>
        <row r="3908">
          <cell r="D3908" t="str">
            <v>968CPA_MB_020.M</v>
          </cell>
        </row>
        <row r="3909">
          <cell r="D3909" t="str">
            <v>922CPA_MB_020.M</v>
          </cell>
        </row>
        <row r="3910">
          <cell r="D3910" t="str">
            <v>714CPA_MB_020.M</v>
          </cell>
        </row>
        <row r="3911">
          <cell r="D3911" t="str">
            <v>862CPA_MB_020.M</v>
          </cell>
        </row>
        <row r="3912">
          <cell r="D3912" t="str">
            <v>135CPA_MB_020.M</v>
          </cell>
        </row>
        <row r="3913">
          <cell r="D3913" t="str">
            <v>716CPA_MB_020.M</v>
          </cell>
        </row>
        <row r="3914">
          <cell r="D3914" t="str">
            <v>456CPA_MB_020.M</v>
          </cell>
        </row>
        <row r="3915">
          <cell r="D3915" t="str">
            <v>722CPA_MB_020.M</v>
          </cell>
        </row>
        <row r="3916">
          <cell r="D3916" t="str">
            <v>942CPA_MB_020.M</v>
          </cell>
        </row>
        <row r="3917">
          <cell r="D3917" t="str">
            <v>718CPA_MB_020.M</v>
          </cell>
        </row>
        <row r="3918">
          <cell r="D3918" t="str">
            <v>724CPA_MB_020.M</v>
          </cell>
        </row>
        <row r="3919">
          <cell r="D3919" t="str">
            <v>576CPA_MB_020.M</v>
          </cell>
        </row>
        <row r="3920">
          <cell r="D3920" t="str">
            <v>936CPA_MB_020.M</v>
          </cell>
        </row>
        <row r="3921">
          <cell r="D3921" t="str">
            <v>961CPA_MB_020.M</v>
          </cell>
        </row>
        <row r="3922">
          <cell r="D3922" t="str">
            <v>813CPA_MB_020.M</v>
          </cell>
        </row>
        <row r="3923">
          <cell r="D3923" t="str">
            <v>726CPA_MB_020.M</v>
          </cell>
        </row>
        <row r="3924">
          <cell r="D3924" t="str">
            <v>199CPA_MB_020.M</v>
          </cell>
        </row>
        <row r="3925">
          <cell r="D3925" t="str">
            <v>733CPA_MB_020.M</v>
          </cell>
        </row>
        <row r="3926">
          <cell r="D3926" t="str">
            <v>184CPA_MB_020.M</v>
          </cell>
        </row>
        <row r="3927">
          <cell r="D3927" t="str">
            <v>524CPA_MB_020.M</v>
          </cell>
        </row>
        <row r="3928">
          <cell r="D3928" t="str">
            <v>361CPA_MB_020.M</v>
          </cell>
        </row>
        <row r="3929">
          <cell r="D3929" t="str">
            <v>362CPA_MB_020.M</v>
          </cell>
        </row>
        <row r="3930">
          <cell r="D3930" t="str">
            <v>364CPA_MB_020.M</v>
          </cell>
        </row>
        <row r="3931">
          <cell r="D3931" t="str">
            <v>732CPA_MB_020.M</v>
          </cell>
        </row>
        <row r="3932">
          <cell r="D3932" t="str">
            <v>366CPA_MB_020.M</v>
          </cell>
        </row>
        <row r="3933">
          <cell r="D3933" t="str">
            <v>734CPA_MB_020.M</v>
          </cell>
        </row>
        <row r="3934">
          <cell r="D3934" t="str">
            <v>144CPA_MB_020.M</v>
          </cell>
        </row>
        <row r="3935">
          <cell r="D3935" t="str">
            <v>146CPA_MB_020.M</v>
          </cell>
        </row>
        <row r="3936">
          <cell r="D3936" t="str">
            <v>463CPA_MB_020.M</v>
          </cell>
        </row>
        <row r="3937">
          <cell r="D3937" t="str">
            <v>528CPA_MB_020.M</v>
          </cell>
        </row>
        <row r="3938">
          <cell r="D3938" t="str">
            <v>923CPA_MB_020.M</v>
          </cell>
        </row>
        <row r="3939">
          <cell r="D3939" t="str">
            <v>738CPA_MB_020.M</v>
          </cell>
        </row>
        <row r="3940">
          <cell r="D3940" t="str">
            <v>578CPA_MB_020.M</v>
          </cell>
        </row>
        <row r="3941">
          <cell r="D3941" t="str">
            <v>537CPA_MB_020.M</v>
          </cell>
        </row>
        <row r="3942">
          <cell r="D3942" t="str">
            <v>742CPA_MB_020.M</v>
          </cell>
        </row>
        <row r="3943">
          <cell r="D3943" t="str">
            <v>866CPA_MB_020.M</v>
          </cell>
        </row>
        <row r="3944">
          <cell r="D3944" t="str">
            <v>369CPA_MB_020.M</v>
          </cell>
        </row>
        <row r="3945">
          <cell r="D3945" t="str">
            <v>744CPA_MB_020.M</v>
          </cell>
        </row>
        <row r="3946">
          <cell r="D3946" t="str">
            <v>186CPA_MB_020.M</v>
          </cell>
        </row>
        <row r="3947">
          <cell r="D3947" t="str">
            <v>925CPA_MB_020.M</v>
          </cell>
        </row>
        <row r="3948">
          <cell r="D3948" t="str">
            <v>869CPA_MB_020.M</v>
          </cell>
        </row>
        <row r="3949">
          <cell r="D3949" t="str">
            <v>746CPA_MB_020.M</v>
          </cell>
        </row>
        <row r="3950">
          <cell r="D3950" t="str">
            <v>926CPA_MB_020.M</v>
          </cell>
        </row>
        <row r="3951">
          <cell r="D3951" t="str">
            <v>466CPA_MB_020.M</v>
          </cell>
        </row>
        <row r="3952">
          <cell r="D3952" t="str">
            <v>112CPA_MB_020.M</v>
          </cell>
        </row>
        <row r="3953">
          <cell r="D3953" t="str">
            <v>111CPA_MB_020.M</v>
          </cell>
        </row>
        <row r="3954">
          <cell r="D3954" t="str">
            <v>298CPA_MB_020.M</v>
          </cell>
        </row>
        <row r="3955">
          <cell r="D3955" t="str">
            <v>927CPA_MB_020.M</v>
          </cell>
        </row>
        <row r="3956">
          <cell r="D3956" t="str">
            <v>846CPA_MB_020.M</v>
          </cell>
        </row>
        <row r="3957">
          <cell r="D3957" t="str">
            <v>299CPA_MB_020.M</v>
          </cell>
        </row>
        <row r="3958">
          <cell r="D3958" t="str">
            <v>582CPA_MB_020.M</v>
          </cell>
        </row>
        <row r="3959">
          <cell r="D3959" t="str">
            <v>474CPA_MB_020.M</v>
          </cell>
        </row>
        <row r="3960">
          <cell r="D3960" t="str">
            <v>754CPA_MB_020.M</v>
          </cell>
        </row>
        <row r="3961">
          <cell r="D3961" t="str">
            <v>698CPA_MB_020.M</v>
          </cell>
        </row>
        <row r="3962">
          <cell r="D3962" t="str">
            <v>512CPA_MB_021.M</v>
          </cell>
        </row>
        <row r="3963">
          <cell r="D3963" t="str">
            <v>914CPA_MB_021.M</v>
          </cell>
        </row>
        <row r="3964">
          <cell r="D3964" t="str">
            <v>612CPA_MB_021.M</v>
          </cell>
        </row>
        <row r="3965">
          <cell r="D3965" t="str">
            <v>614CPA_MB_021.M</v>
          </cell>
        </row>
        <row r="3966">
          <cell r="D3966" t="str">
            <v>312CPA_MB_021.M</v>
          </cell>
        </row>
        <row r="3967">
          <cell r="D3967" t="str">
            <v>311CPA_MB_021.M</v>
          </cell>
        </row>
        <row r="3968">
          <cell r="D3968" t="str">
            <v>213CPA_MB_021.M</v>
          </cell>
        </row>
        <row r="3969">
          <cell r="D3969" t="str">
            <v>911CPA_MB_021.M</v>
          </cell>
        </row>
        <row r="3970">
          <cell r="D3970" t="str">
            <v>193CPA_MB_021.M</v>
          </cell>
        </row>
        <row r="3971">
          <cell r="D3971" t="str">
            <v>122CPA_MB_021.M</v>
          </cell>
        </row>
        <row r="3972">
          <cell r="D3972" t="str">
            <v>912CPA_MB_021.M</v>
          </cell>
        </row>
        <row r="3973">
          <cell r="D3973" t="str">
            <v>313CPA_MB_021.M</v>
          </cell>
        </row>
        <row r="3974">
          <cell r="D3974" t="str">
            <v>419CPA_MB_021.M</v>
          </cell>
        </row>
        <row r="3975">
          <cell r="D3975" t="str">
            <v>513CPA_MB_021.M</v>
          </cell>
        </row>
        <row r="3976">
          <cell r="D3976" t="str">
            <v>316CPA_MB_021.M</v>
          </cell>
        </row>
        <row r="3977">
          <cell r="D3977" t="str">
            <v>913CPA_MB_021.M</v>
          </cell>
        </row>
        <row r="3978">
          <cell r="D3978" t="str">
            <v>124CPA_MB_021.M</v>
          </cell>
        </row>
        <row r="3979">
          <cell r="D3979" t="str">
            <v>339CPA_MB_021.M</v>
          </cell>
        </row>
        <row r="3980">
          <cell r="D3980" t="str">
            <v>638CPA_MB_021.M</v>
          </cell>
        </row>
        <row r="3981">
          <cell r="D3981" t="str">
            <v>514CPA_MB_021.M</v>
          </cell>
        </row>
        <row r="3982">
          <cell r="D3982" t="str">
            <v>218CPA_MB_021.M</v>
          </cell>
        </row>
        <row r="3983">
          <cell r="D3983" t="str">
            <v>963CPA_MB_021.M</v>
          </cell>
        </row>
        <row r="3984">
          <cell r="D3984" t="str">
            <v>616CPA_MB_021.M</v>
          </cell>
        </row>
        <row r="3985">
          <cell r="D3985" t="str">
            <v>223CPA_MB_021.M</v>
          </cell>
        </row>
        <row r="3986">
          <cell r="D3986" t="str">
            <v>516CPA_MB_021.M</v>
          </cell>
        </row>
        <row r="3987">
          <cell r="D3987" t="str">
            <v>918CPA_MB_021.M</v>
          </cell>
        </row>
        <row r="3988">
          <cell r="D3988" t="str">
            <v>748CPA_MB_021.M</v>
          </cell>
        </row>
        <row r="3989">
          <cell r="D3989" t="str">
            <v>618CPA_MB_021.M</v>
          </cell>
        </row>
        <row r="3990">
          <cell r="D3990" t="str">
            <v>522CPA_MB_021.M</v>
          </cell>
        </row>
        <row r="3991">
          <cell r="D3991" t="str">
            <v>622CPA_MB_021.M</v>
          </cell>
        </row>
        <row r="3992">
          <cell r="D3992" t="str">
            <v>156CPA_MB_021.M</v>
          </cell>
        </row>
        <row r="3993">
          <cell r="D3993" t="str">
            <v>624CPA_MB_021.M</v>
          </cell>
        </row>
        <row r="3994">
          <cell r="D3994" t="str">
            <v>626CPA_MB_021.M</v>
          </cell>
        </row>
        <row r="3995">
          <cell r="D3995" t="str">
            <v>628CPA_MB_021.M</v>
          </cell>
        </row>
        <row r="3996">
          <cell r="D3996" t="str">
            <v>228CPA_MB_021.M</v>
          </cell>
        </row>
        <row r="3997">
          <cell r="D3997" t="str">
            <v>924CPA_MB_021.M</v>
          </cell>
        </row>
        <row r="3998">
          <cell r="D3998" t="str">
            <v>233CPA_MB_021.M</v>
          </cell>
        </row>
        <row r="3999">
          <cell r="D3999" t="str">
            <v>632CPA_MB_021.M</v>
          </cell>
        </row>
        <row r="4000">
          <cell r="D4000" t="str">
            <v>636CPA_MB_021.M</v>
          </cell>
        </row>
        <row r="4001">
          <cell r="D4001" t="str">
            <v>634CPA_MB_021.M</v>
          </cell>
        </row>
        <row r="4002">
          <cell r="D4002" t="str">
            <v>238CPA_MB_021.M</v>
          </cell>
        </row>
        <row r="4003">
          <cell r="D4003" t="str">
            <v>662CPA_MB_021.M</v>
          </cell>
        </row>
        <row r="4004">
          <cell r="D4004" t="str">
            <v>960CPA_MB_021.M</v>
          </cell>
        </row>
        <row r="4005">
          <cell r="D4005" t="str">
            <v>423CPA_MB_021.M</v>
          </cell>
        </row>
        <row r="4006">
          <cell r="D4006" t="str">
            <v>935CPA_MB_021.M</v>
          </cell>
        </row>
        <row r="4007">
          <cell r="D4007" t="str">
            <v>128CPA_MB_021.M</v>
          </cell>
        </row>
        <row r="4008">
          <cell r="D4008" t="str">
            <v>611CPA_MB_021.M</v>
          </cell>
        </row>
        <row r="4009">
          <cell r="D4009" t="str">
            <v>321CPA_MB_021.M</v>
          </cell>
        </row>
        <row r="4010">
          <cell r="D4010" t="str">
            <v>243CPA_MB_021.M</v>
          </cell>
        </row>
        <row r="4011">
          <cell r="D4011" t="str">
            <v>309CPA_MB_021.M</v>
          </cell>
        </row>
        <row r="4012">
          <cell r="D4012" t="str">
            <v>248CPA_MB_021.M</v>
          </cell>
        </row>
        <row r="4013">
          <cell r="D4013" t="str">
            <v>469CPA_MB_021.M</v>
          </cell>
        </row>
        <row r="4014">
          <cell r="D4014" t="str">
            <v>253CPA_MB_021.M</v>
          </cell>
        </row>
        <row r="4015">
          <cell r="D4015" t="str">
            <v>642CPA_MB_021.M</v>
          </cell>
        </row>
        <row r="4016">
          <cell r="D4016" t="str">
            <v>643CPA_MB_021.M</v>
          </cell>
        </row>
        <row r="4017">
          <cell r="D4017" t="str">
            <v>939CPA_MB_021.M</v>
          </cell>
        </row>
        <row r="4018">
          <cell r="D4018" t="str">
            <v>644CPA_MB_021.M</v>
          </cell>
        </row>
        <row r="4019">
          <cell r="D4019" t="str">
            <v>163CPA_MB_021.M</v>
          </cell>
        </row>
        <row r="4020">
          <cell r="D4020" t="str">
            <v>819CPA_MB_021.M</v>
          </cell>
        </row>
        <row r="4021">
          <cell r="D4021" t="str">
            <v>172CPA_MB_021.M</v>
          </cell>
        </row>
        <row r="4022">
          <cell r="D4022" t="str">
            <v>132CPA_MB_021.M</v>
          </cell>
        </row>
        <row r="4023">
          <cell r="D4023" t="str">
            <v>646CPA_MB_021.M</v>
          </cell>
        </row>
        <row r="4024">
          <cell r="D4024" t="str">
            <v>648CPA_MB_021.M</v>
          </cell>
        </row>
        <row r="4025">
          <cell r="D4025" t="str">
            <v>915CPA_MB_021.M</v>
          </cell>
        </row>
        <row r="4026">
          <cell r="D4026" t="str">
            <v>134CPA_MB_021.M</v>
          </cell>
        </row>
        <row r="4027">
          <cell r="D4027" t="str">
            <v>652CPA_MB_021.M</v>
          </cell>
        </row>
        <row r="4028">
          <cell r="D4028" t="str">
            <v>174CPA_MB_021.M</v>
          </cell>
        </row>
        <row r="4029">
          <cell r="D4029" t="str">
            <v>328CPA_MB_021.M</v>
          </cell>
        </row>
        <row r="4030">
          <cell r="D4030" t="str">
            <v>258CPA_MB_021.M</v>
          </cell>
        </row>
        <row r="4031">
          <cell r="D4031" t="str">
            <v>656CPA_MB_021.M</v>
          </cell>
        </row>
        <row r="4032">
          <cell r="D4032" t="str">
            <v>654CPA_MB_021.M</v>
          </cell>
        </row>
        <row r="4033">
          <cell r="D4033" t="str">
            <v>336CPA_MB_021.M</v>
          </cell>
        </row>
        <row r="4034">
          <cell r="D4034" t="str">
            <v>263CPA_MB_021.M</v>
          </cell>
        </row>
        <row r="4035">
          <cell r="D4035" t="str">
            <v>268CPA_MB_021.M</v>
          </cell>
        </row>
        <row r="4036">
          <cell r="D4036" t="str">
            <v>532CPA_MB_021.M</v>
          </cell>
        </row>
        <row r="4037">
          <cell r="D4037" t="str">
            <v>944CPA_MB_021.M</v>
          </cell>
        </row>
        <row r="4038">
          <cell r="D4038" t="str">
            <v>176CPA_MB_021.M</v>
          </cell>
        </row>
        <row r="4039">
          <cell r="D4039" t="str">
            <v>534CPA_MB_021.M</v>
          </cell>
        </row>
        <row r="4040">
          <cell r="D4040" t="str">
            <v>536CPA_MB_021.M</v>
          </cell>
        </row>
        <row r="4041">
          <cell r="D4041" t="str">
            <v>429CPA_MB_021.M</v>
          </cell>
        </row>
        <row r="4042">
          <cell r="D4042" t="str">
            <v>433CPA_MB_021.M</v>
          </cell>
        </row>
        <row r="4043">
          <cell r="D4043" t="str">
            <v>178CPA_MB_021.M</v>
          </cell>
        </row>
        <row r="4044">
          <cell r="D4044" t="str">
            <v>436CPA_MB_021.M</v>
          </cell>
        </row>
        <row r="4045">
          <cell r="D4045" t="str">
            <v>136CPA_MB_021.M</v>
          </cell>
        </row>
        <row r="4046">
          <cell r="D4046" t="str">
            <v>343CPA_MB_021.M</v>
          </cell>
        </row>
        <row r="4047">
          <cell r="D4047" t="str">
            <v>158CPA_MB_021.M</v>
          </cell>
        </row>
        <row r="4048">
          <cell r="D4048" t="str">
            <v>439CPA_MB_021.M</v>
          </cell>
        </row>
        <row r="4049">
          <cell r="D4049" t="str">
            <v>916CPA_MB_021.M</v>
          </cell>
        </row>
        <row r="4050">
          <cell r="D4050" t="str">
            <v>664CPA_MB_021.M</v>
          </cell>
        </row>
        <row r="4051">
          <cell r="D4051" t="str">
            <v>826CPA_MB_021.M</v>
          </cell>
        </row>
        <row r="4052">
          <cell r="D4052" t="str">
            <v>542CPA_MB_021.M</v>
          </cell>
        </row>
        <row r="4053">
          <cell r="D4053" t="str">
            <v>967CPA_MB_021.M</v>
          </cell>
        </row>
        <row r="4054">
          <cell r="D4054" t="str">
            <v>443CPA_MB_021.M</v>
          </cell>
        </row>
        <row r="4055">
          <cell r="D4055" t="str">
            <v>917CPA_MB_021.M</v>
          </cell>
        </row>
        <row r="4056">
          <cell r="D4056" t="str">
            <v>544CPA_MB_021.M</v>
          </cell>
        </row>
        <row r="4057">
          <cell r="D4057" t="str">
            <v>941CPA_MB_021.M</v>
          </cell>
        </row>
        <row r="4058">
          <cell r="D4058" t="str">
            <v>446CPA_MB_021.M</v>
          </cell>
        </row>
        <row r="4059">
          <cell r="D4059" t="str">
            <v>666CPA_MB_021.M</v>
          </cell>
        </row>
        <row r="4060">
          <cell r="D4060" t="str">
            <v>668CPA_MB_021.M</v>
          </cell>
        </row>
        <row r="4061">
          <cell r="D4061" t="str">
            <v>672CPA_MB_021.M</v>
          </cell>
        </row>
        <row r="4062">
          <cell r="D4062" t="str">
            <v>946CPA_MB_021.M</v>
          </cell>
        </row>
        <row r="4063">
          <cell r="D4063" t="str">
            <v>137CPA_MB_021.M</v>
          </cell>
        </row>
        <row r="4064">
          <cell r="D4064" t="str">
            <v>546CPA_MB_021.M</v>
          </cell>
        </row>
        <row r="4065">
          <cell r="D4065" t="str">
            <v>962CPA_MB_021.M</v>
          </cell>
        </row>
        <row r="4066">
          <cell r="D4066" t="str">
            <v>674CPA_MB_021.M</v>
          </cell>
        </row>
        <row r="4067">
          <cell r="D4067" t="str">
            <v>676CPA_MB_021.M</v>
          </cell>
        </row>
        <row r="4068">
          <cell r="D4068" t="str">
            <v>548CPA_MB_021.M</v>
          </cell>
        </row>
        <row r="4069">
          <cell r="D4069" t="str">
            <v>556CPA_MB_021.M</v>
          </cell>
        </row>
        <row r="4070">
          <cell r="D4070" t="str">
            <v>678CPA_MB_021.M</v>
          </cell>
        </row>
        <row r="4071">
          <cell r="D4071" t="str">
            <v>181CPA_MB_021.M</v>
          </cell>
        </row>
        <row r="4072">
          <cell r="D4072" t="str">
            <v>867CPA_MB_021.M</v>
          </cell>
        </row>
        <row r="4073">
          <cell r="D4073" t="str">
            <v>682CPA_MB_021.M</v>
          </cell>
        </row>
        <row r="4074">
          <cell r="D4074" t="str">
            <v>684CPA_MB_021.M</v>
          </cell>
        </row>
        <row r="4075">
          <cell r="D4075" t="str">
            <v>273CPA_MB_021.M</v>
          </cell>
        </row>
        <row r="4076">
          <cell r="D4076" t="str">
            <v>868CPA_MB_021.M</v>
          </cell>
        </row>
        <row r="4077">
          <cell r="D4077" t="str">
            <v>921CPA_MB_021.M</v>
          </cell>
        </row>
        <row r="4078">
          <cell r="D4078" t="str">
            <v>948CPA_MB_021.M</v>
          </cell>
        </row>
        <row r="4079">
          <cell r="D4079" t="str">
            <v>943CPA_MB_021.M</v>
          </cell>
        </row>
        <row r="4080">
          <cell r="D4080" t="str">
            <v>351CPA_MB_021.M</v>
          </cell>
        </row>
        <row r="4081">
          <cell r="D4081" t="str">
            <v>686CPA_MB_021.M</v>
          </cell>
        </row>
        <row r="4082">
          <cell r="D4082" t="str">
            <v>688CPA_MB_021.M</v>
          </cell>
        </row>
        <row r="4083">
          <cell r="D4083" t="str">
            <v>518CPA_MB_021.M</v>
          </cell>
        </row>
        <row r="4084">
          <cell r="D4084" t="str">
            <v>728CPA_MB_021.M</v>
          </cell>
        </row>
        <row r="4085">
          <cell r="D4085" t="str">
            <v>836CPA_MB_021.M</v>
          </cell>
        </row>
        <row r="4086">
          <cell r="D4086" t="str">
            <v>558CPA_MB_021.M</v>
          </cell>
        </row>
        <row r="4087">
          <cell r="D4087" t="str">
            <v>138CPA_MB_021.M</v>
          </cell>
        </row>
        <row r="4088">
          <cell r="D4088" t="str">
            <v>353CPA_MB_021.M</v>
          </cell>
        </row>
        <row r="4089">
          <cell r="D4089" t="str">
            <v>196CPA_MB_021.M</v>
          </cell>
        </row>
        <row r="4090">
          <cell r="D4090" t="str">
            <v>278CPA_MB_021.M</v>
          </cell>
        </row>
        <row r="4091">
          <cell r="D4091" t="str">
            <v>692CPA_MB_021.M</v>
          </cell>
        </row>
        <row r="4092">
          <cell r="D4092" t="str">
            <v>694CPA_MB_021.M</v>
          </cell>
        </row>
        <row r="4093">
          <cell r="D4093" t="str">
            <v>142CPA_MB_021.M</v>
          </cell>
        </row>
        <row r="4094">
          <cell r="D4094" t="str">
            <v>449CPA_MB_021.M</v>
          </cell>
        </row>
        <row r="4095">
          <cell r="D4095" t="str">
            <v>564CPA_MB_021.M</v>
          </cell>
        </row>
        <row r="4096">
          <cell r="D4096" t="str">
            <v>565CPA_MB_021.M</v>
          </cell>
        </row>
        <row r="4097">
          <cell r="D4097" t="str">
            <v>283CPA_MB_021.M</v>
          </cell>
        </row>
        <row r="4098">
          <cell r="D4098" t="str">
            <v>853CPA_MB_021.M</v>
          </cell>
        </row>
        <row r="4099">
          <cell r="D4099" t="str">
            <v>288CPA_MB_021.M</v>
          </cell>
        </row>
        <row r="4100">
          <cell r="D4100" t="str">
            <v>293CPA_MB_021.M</v>
          </cell>
        </row>
        <row r="4101">
          <cell r="D4101" t="str">
            <v>566CPA_MB_021.M</v>
          </cell>
        </row>
        <row r="4102">
          <cell r="D4102" t="str">
            <v>964CPA_MB_021.M</v>
          </cell>
        </row>
        <row r="4103">
          <cell r="D4103" t="str">
            <v>182CPA_MB_021.M</v>
          </cell>
        </row>
        <row r="4104">
          <cell r="D4104" t="str">
            <v>359CPA_MB_021.M</v>
          </cell>
        </row>
        <row r="4105">
          <cell r="D4105" t="str">
            <v>453CPA_MB_021.M</v>
          </cell>
        </row>
        <row r="4106">
          <cell r="D4106" t="str">
            <v>968CPA_MB_021.M</v>
          </cell>
        </row>
        <row r="4107">
          <cell r="D4107" t="str">
            <v>922CPA_MB_021.M</v>
          </cell>
        </row>
        <row r="4108">
          <cell r="D4108" t="str">
            <v>714CPA_MB_021.M</v>
          </cell>
        </row>
        <row r="4109">
          <cell r="D4109" t="str">
            <v>862CPA_MB_021.M</v>
          </cell>
        </row>
        <row r="4110">
          <cell r="D4110" t="str">
            <v>135CPA_MB_021.M</v>
          </cell>
        </row>
        <row r="4111">
          <cell r="D4111" t="str">
            <v>716CPA_MB_021.M</v>
          </cell>
        </row>
        <row r="4112">
          <cell r="D4112" t="str">
            <v>456CPA_MB_021.M</v>
          </cell>
        </row>
        <row r="4113">
          <cell r="D4113" t="str">
            <v>722CPA_MB_021.M</v>
          </cell>
        </row>
        <row r="4114">
          <cell r="D4114" t="str">
            <v>942CPA_MB_021.M</v>
          </cell>
        </row>
        <row r="4115">
          <cell r="D4115" t="str">
            <v>718CPA_MB_021.M</v>
          </cell>
        </row>
        <row r="4116">
          <cell r="D4116" t="str">
            <v>724CPA_MB_021.M</v>
          </cell>
        </row>
        <row r="4117">
          <cell r="D4117" t="str">
            <v>576CPA_MB_021.M</v>
          </cell>
        </row>
        <row r="4118">
          <cell r="D4118" t="str">
            <v>936CPA_MB_021.M</v>
          </cell>
        </row>
        <row r="4119">
          <cell r="D4119" t="str">
            <v>961CPA_MB_021.M</v>
          </cell>
        </row>
        <row r="4120">
          <cell r="D4120" t="str">
            <v>813CPA_MB_021.M</v>
          </cell>
        </row>
        <row r="4121">
          <cell r="D4121" t="str">
            <v>726CPA_MB_021.M</v>
          </cell>
        </row>
        <row r="4122">
          <cell r="D4122" t="str">
            <v>199CPA_MB_021.M</v>
          </cell>
        </row>
        <row r="4123">
          <cell r="D4123" t="str">
            <v>733CPA_MB_021.M</v>
          </cell>
        </row>
        <row r="4124">
          <cell r="D4124" t="str">
            <v>184CPA_MB_021.M</v>
          </cell>
        </row>
        <row r="4125">
          <cell r="D4125" t="str">
            <v>524CPA_MB_021.M</v>
          </cell>
        </row>
        <row r="4126">
          <cell r="D4126" t="str">
            <v>361CPA_MB_021.M</v>
          </cell>
        </row>
        <row r="4127">
          <cell r="D4127" t="str">
            <v>362CPA_MB_021.M</v>
          </cell>
        </row>
        <row r="4128">
          <cell r="D4128" t="str">
            <v>364CPA_MB_021.M</v>
          </cell>
        </row>
        <row r="4129">
          <cell r="D4129" t="str">
            <v>732CPA_MB_021.M</v>
          </cell>
        </row>
        <row r="4130">
          <cell r="D4130" t="str">
            <v>366CPA_MB_021.M</v>
          </cell>
        </row>
        <row r="4131">
          <cell r="D4131" t="str">
            <v>734CPA_MB_021.M</v>
          </cell>
        </row>
        <row r="4132">
          <cell r="D4132" t="str">
            <v>144CPA_MB_021.M</v>
          </cell>
        </row>
        <row r="4133">
          <cell r="D4133" t="str">
            <v>146CPA_MB_021.M</v>
          </cell>
        </row>
        <row r="4134">
          <cell r="D4134" t="str">
            <v>463CPA_MB_021.M</v>
          </cell>
        </row>
        <row r="4135">
          <cell r="D4135" t="str">
            <v>528CPA_MB_021.M</v>
          </cell>
        </row>
        <row r="4136">
          <cell r="D4136" t="str">
            <v>923CPA_MB_021.M</v>
          </cell>
        </row>
        <row r="4137">
          <cell r="D4137" t="str">
            <v>738CPA_MB_021.M</v>
          </cell>
        </row>
        <row r="4138">
          <cell r="D4138" t="str">
            <v>578CPA_MB_021.M</v>
          </cell>
        </row>
        <row r="4139">
          <cell r="D4139" t="str">
            <v>537CPA_MB_021.M</v>
          </cell>
        </row>
        <row r="4140">
          <cell r="D4140" t="str">
            <v>742CPA_MB_021.M</v>
          </cell>
        </row>
        <row r="4141">
          <cell r="D4141" t="str">
            <v>866CPA_MB_021.M</v>
          </cell>
        </row>
        <row r="4142">
          <cell r="D4142" t="str">
            <v>369CPA_MB_021.M</v>
          </cell>
        </row>
        <row r="4143">
          <cell r="D4143" t="str">
            <v>744CPA_MB_021.M</v>
          </cell>
        </row>
        <row r="4144">
          <cell r="D4144" t="str">
            <v>186CPA_MB_021.M</v>
          </cell>
        </row>
        <row r="4145">
          <cell r="D4145" t="str">
            <v>925CPA_MB_021.M</v>
          </cell>
        </row>
        <row r="4146">
          <cell r="D4146" t="str">
            <v>869CPA_MB_021.M</v>
          </cell>
        </row>
        <row r="4147">
          <cell r="D4147" t="str">
            <v>746CPA_MB_021.M</v>
          </cell>
        </row>
        <row r="4148">
          <cell r="D4148" t="str">
            <v>926CPA_MB_021.M</v>
          </cell>
        </row>
        <row r="4149">
          <cell r="D4149" t="str">
            <v>466CPA_MB_021.M</v>
          </cell>
        </row>
        <row r="4150">
          <cell r="D4150" t="str">
            <v>112CPA_MB_021.M</v>
          </cell>
        </row>
        <row r="4151">
          <cell r="D4151" t="str">
            <v>111CPA_MB_021.M</v>
          </cell>
        </row>
        <row r="4152">
          <cell r="D4152" t="str">
            <v>298CPA_MB_021.M</v>
          </cell>
        </row>
        <row r="4153">
          <cell r="D4153" t="str">
            <v>927CPA_MB_021.M</v>
          </cell>
        </row>
        <row r="4154">
          <cell r="D4154" t="str">
            <v>846CPA_MB_021.M</v>
          </cell>
        </row>
        <row r="4155">
          <cell r="D4155" t="str">
            <v>299CPA_MB_021.M</v>
          </cell>
        </row>
        <row r="4156">
          <cell r="D4156" t="str">
            <v>582CPA_MB_021.M</v>
          </cell>
        </row>
        <row r="4157">
          <cell r="D4157" t="str">
            <v>474CPA_MB_021.M</v>
          </cell>
        </row>
        <row r="4158">
          <cell r="D4158" t="str">
            <v>754CPA_MB_021.M</v>
          </cell>
        </row>
        <row r="4159">
          <cell r="D4159" t="str">
            <v>698CPA_MB_021.M</v>
          </cell>
        </row>
        <row r="4160">
          <cell r="D4160" t="str">
            <v>512CPA_BS_010.M</v>
          </cell>
        </row>
        <row r="4161">
          <cell r="D4161" t="str">
            <v>914CPA_BS_010.M</v>
          </cell>
        </row>
        <row r="4162">
          <cell r="D4162" t="str">
            <v>612CPA_BS_010.M</v>
          </cell>
        </row>
        <row r="4163">
          <cell r="D4163" t="str">
            <v>614CPA_BS_010.M</v>
          </cell>
        </row>
        <row r="4164">
          <cell r="D4164" t="str">
            <v>312CPA_BS_010.M</v>
          </cell>
        </row>
        <row r="4165">
          <cell r="D4165" t="str">
            <v>311CPA_BS_010.M</v>
          </cell>
        </row>
        <row r="4166">
          <cell r="D4166" t="str">
            <v>213CPA_BS_010.M</v>
          </cell>
        </row>
        <row r="4167">
          <cell r="D4167" t="str">
            <v>911CPA_BS_010.M</v>
          </cell>
        </row>
        <row r="4168">
          <cell r="D4168" t="str">
            <v>193CPA_BS_010.M</v>
          </cell>
        </row>
        <row r="4169">
          <cell r="D4169" t="str">
            <v>122CPA_BS_010.M</v>
          </cell>
        </row>
        <row r="4170">
          <cell r="D4170" t="str">
            <v>912CPA_BS_010.M</v>
          </cell>
        </row>
        <row r="4171">
          <cell r="D4171" t="str">
            <v>313CPA_BS_010.M</v>
          </cell>
        </row>
        <row r="4172">
          <cell r="D4172" t="str">
            <v>419CPA_BS_010.M</v>
          </cell>
        </row>
        <row r="4173">
          <cell r="D4173" t="str">
            <v>513CPA_BS_010.M</v>
          </cell>
        </row>
        <row r="4174">
          <cell r="D4174" t="str">
            <v>316CPA_BS_010.M</v>
          </cell>
        </row>
        <row r="4175">
          <cell r="D4175" t="str">
            <v>913CPA_BS_010.M</v>
          </cell>
        </row>
        <row r="4176">
          <cell r="D4176" t="str">
            <v>124CPA_BS_010.M</v>
          </cell>
        </row>
        <row r="4177">
          <cell r="D4177" t="str">
            <v>339CPA_BS_010.M</v>
          </cell>
        </row>
        <row r="4178">
          <cell r="D4178" t="str">
            <v>638CPA_BS_010.M</v>
          </cell>
        </row>
        <row r="4179">
          <cell r="D4179" t="str">
            <v>514CPA_BS_010.M</v>
          </cell>
        </row>
        <row r="4180">
          <cell r="D4180" t="str">
            <v>218CPA_BS_010.M</v>
          </cell>
        </row>
        <row r="4181">
          <cell r="D4181" t="str">
            <v>963CPA_BS_010.M</v>
          </cell>
        </row>
        <row r="4182">
          <cell r="D4182" t="str">
            <v>616CPA_BS_010.M</v>
          </cell>
        </row>
        <row r="4183">
          <cell r="D4183" t="str">
            <v>223CPA_BS_010.M</v>
          </cell>
        </row>
        <row r="4184">
          <cell r="D4184" t="str">
            <v>516CPA_BS_010.M</v>
          </cell>
        </row>
        <row r="4185">
          <cell r="D4185" t="str">
            <v>918CPA_BS_010.M</v>
          </cell>
        </row>
        <row r="4186">
          <cell r="D4186" t="str">
            <v>748CPA_BS_010.M</v>
          </cell>
        </row>
        <row r="4187">
          <cell r="D4187" t="str">
            <v>618CPA_BS_010.M</v>
          </cell>
        </row>
        <row r="4188">
          <cell r="D4188" t="str">
            <v>522CPA_BS_010.M</v>
          </cell>
        </row>
        <row r="4189">
          <cell r="D4189" t="str">
            <v>622CPA_BS_010.M</v>
          </cell>
        </row>
        <row r="4190">
          <cell r="D4190" t="str">
            <v>156CPA_BS_010.M</v>
          </cell>
        </row>
        <row r="4191">
          <cell r="D4191" t="str">
            <v>624CPA_BS_010.M</v>
          </cell>
        </row>
        <row r="4192">
          <cell r="D4192" t="str">
            <v>626CPA_BS_010.M</v>
          </cell>
        </row>
        <row r="4193">
          <cell r="D4193" t="str">
            <v>628CPA_BS_010.M</v>
          </cell>
        </row>
        <row r="4194">
          <cell r="D4194" t="str">
            <v>228CPA_BS_010.M</v>
          </cell>
        </row>
        <row r="4195">
          <cell r="D4195" t="str">
            <v>924CPA_BS_010.M</v>
          </cell>
        </row>
        <row r="4196">
          <cell r="D4196" t="str">
            <v>233CPA_BS_010.M</v>
          </cell>
        </row>
        <row r="4197">
          <cell r="D4197" t="str">
            <v>632CPA_BS_010.M</v>
          </cell>
        </row>
        <row r="4198">
          <cell r="D4198" t="str">
            <v>636CPA_BS_010.M</v>
          </cell>
        </row>
        <row r="4199">
          <cell r="D4199" t="str">
            <v>634CPA_BS_010.M</v>
          </cell>
        </row>
        <row r="4200">
          <cell r="D4200" t="str">
            <v>238CPA_BS_010.M</v>
          </cell>
        </row>
        <row r="4201">
          <cell r="D4201" t="str">
            <v>662CPA_BS_010.M</v>
          </cell>
        </row>
        <row r="4202">
          <cell r="D4202" t="str">
            <v>960CPA_BS_010.M</v>
          </cell>
        </row>
        <row r="4203">
          <cell r="D4203" t="str">
            <v>423CPA_BS_010.M</v>
          </cell>
        </row>
        <row r="4204">
          <cell r="D4204" t="str">
            <v>935CPA_BS_010.M</v>
          </cell>
        </row>
        <row r="4205">
          <cell r="D4205" t="str">
            <v>128CPA_BS_010.M</v>
          </cell>
        </row>
        <row r="4206">
          <cell r="D4206" t="str">
            <v>611CPA_BS_010.M</v>
          </cell>
        </row>
        <row r="4207">
          <cell r="D4207" t="str">
            <v>321CPA_BS_010.M</v>
          </cell>
        </row>
        <row r="4208">
          <cell r="D4208" t="str">
            <v>243CPA_BS_010.M</v>
          </cell>
        </row>
        <row r="4209">
          <cell r="D4209" t="str">
            <v>309CPA_BS_010.M</v>
          </cell>
        </row>
        <row r="4210">
          <cell r="D4210" t="str">
            <v>248CPA_BS_010.M</v>
          </cell>
        </row>
        <row r="4211">
          <cell r="D4211" t="str">
            <v>469CPA_BS_010.M</v>
          </cell>
        </row>
        <row r="4212">
          <cell r="D4212" t="str">
            <v>253CPA_BS_010.M</v>
          </cell>
        </row>
        <row r="4213">
          <cell r="D4213" t="str">
            <v>642CPA_BS_010.M</v>
          </cell>
        </row>
        <row r="4214">
          <cell r="D4214" t="str">
            <v>643CPA_BS_010.M</v>
          </cell>
        </row>
        <row r="4215">
          <cell r="D4215" t="str">
            <v>939CPA_BS_010.M</v>
          </cell>
        </row>
        <row r="4216">
          <cell r="D4216" t="str">
            <v>644CPA_BS_010.M</v>
          </cell>
        </row>
        <row r="4217">
          <cell r="D4217" t="str">
            <v>163CPA_BS_010.M</v>
          </cell>
        </row>
        <row r="4218">
          <cell r="D4218" t="str">
            <v>819CPA_BS_010.M</v>
          </cell>
        </row>
        <row r="4219">
          <cell r="D4219" t="str">
            <v>172CPA_BS_010.M</v>
          </cell>
        </row>
        <row r="4220">
          <cell r="D4220" t="str">
            <v>132CPA_BS_010.M</v>
          </cell>
        </row>
        <row r="4221">
          <cell r="D4221" t="str">
            <v>646CPA_BS_010.M</v>
          </cell>
        </row>
        <row r="4222">
          <cell r="D4222" t="str">
            <v>648CPA_BS_010.M</v>
          </cell>
        </row>
        <row r="4223">
          <cell r="D4223" t="str">
            <v>915CPA_BS_010.M</v>
          </cell>
        </row>
        <row r="4224">
          <cell r="D4224" t="str">
            <v>134CPA_BS_010.M</v>
          </cell>
        </row>
        <row r="4225">
          <cell r="D4225" t="str">
            <v>652CPA_BS_010.M</v>
          </cell>
        </row>
        <row r="4226">
          <cell r="D4226" t="str">
            <v>174CPA_BS_010.M</v>
          </cell>
        </row>
        <row r="4227">
          <cell r="D4227" t="str">
            <v>328CPA_BS_010.M</v>
          </cell>
        </row>
        <row r="4228">
          <cell r="D4228" t="str">
            <v>258CPA_BS_010.M</v>
          </cell>
        </row>
        <row r="4229">
          <cell r="D4229" t="str">
            <v>656CPA_BS_010.M</v>
          </cell>
        </row>
        <row r="4230">
          <cell r="D4230" t="str">
            <v>654CPA_BS_010.M</v>
          </cell>
        </row>
        <row r="4231">
          <cell r="D4231" t="str">
            <v>336CPA_BS_010.M</v>
          </cell>
        </row>
        <row r="4232">
          <cell r="D4232" t="str">
            <v>263CPA_BS_010.M</v>
          </cell>
        </row>
        <row r="4233">
          <cell r="D4233" t="str">
            <v>268CPA_BS_010.M</v>
          </cell>
        </row>
        <row r="4234">
          <cell r="D4234" t="str">
            <v>532CPA_BS_010.M</v>
          </cell>
        </row>
        <row r="4235">
          <cell r="D4235" t="str">
            <v>944CPA_BS_010.M</v>
          </cell>
        </row>
        <row r="4236">
          <cell r="D4236" t="str">
            <v>176CPA_BS_010.M</v>
          </cell>
        </row>
        <row r="4237">
          <cell r="D4237" t="str">
            <v>534CPA_BS_010.M</v>
          </cell>
        </row>
        <row r="4238">
          <cell r="D4238" t="str">
            <v>536CPA_BS_010.M</v>
          </cell>
        </row>
        <row r="4239">
          <cell r="D4239" t="str">
            <v>429CPA_BS_010.M</v>
          </cell>
        </row>
        <row r="4240">
          <cell r="D4240" t="str">
            <v>433CPA_BS_010.M</v>
          </cell>
        </row>
        <row r="4241">
          <cell r="D4241" t="str">
            <v>178CPA_BS_010.M</v>
          </cell>
        </row>
        <row r="4242">
          <cell r="D4242" t="str">
            <v>436CPA_BS_010.M</v>
          </cell>
        </row>
        <row r="4243">
          <cell r="D4243" t="str">
            <v>136CPA_BS_010.M</v>
          </cell>
        </row>
        <row r="4244">
          <cell r="D4244" t="str">
            <v>343CPA_BS_010.M</v>
          </cell>
        </row>
        <row r="4245">
          <cell r="D4245" t="str">
            <v>158CPA_BS_010.M</v>
          </cell>
        </row>
        <row r="4246">
          <cell r="D4246" t="str">
            <v>439CPA_BS_010.M</v>
          </cell>
        </row>
        <row r="4247">
          <cell r="D4247" t="str">
            <v>916CPA_BS_010.M</v>
          </cell>
        </row>
        <row r="4248">
          <cell r="D4248" t="str">
            <v>664CPA_BS_010.M</v>
          </cell>
        </row>
        <row r="4249">
          <cell r="D4249" t="str">
            <v>826CPA_BS_010.M</v>
          </cell>
        </row>
        <row r="4250">
          <cell r="D4250" t="str">
            <v>542CPA_BS_010.M</v>
          </cell>
        </row>
        <row r="4251">
          <cell r="D4251" t="str">
            <v>967CPA_BS_010.M</v>
          </cell>
        </row>
        <row r="4252">
          <cell r="D4252" t="str">
            <v>443CPA_BS_010.M</v>
          </cell>
        </row>
        <row r="4253">
          <cell r="D4253" t="str">
            <v>917CPA_BS_010.M</v>
          </cell>
        </row>
        <row r="4254">
          <cell r="D4254" t="str">
            <v>544CPA_BS_010.M</v>
          </cell>
        </row>
        <row r="4255">
          <cell r="D4255" t="str">
            <v>941CPA_BS_010.M</v>
          </cell>
        </row>
        <row r="4256">
          <cell r="D4256" t="str">
            <v>446CPA_BS_010.M</v>
          </cell>
        </row>
        <row r="4257">
          <cell r="D4257" t="str">
            <v>666CPA_BS_010.M</v>
          </cell>
        </row>
        <row r="4258">
          <cell r="D4258" t="str">
            <v>668CPA_BS_010.M</v>
          </cell>
        </row>
        <row r="4259">
          <cell r="D4259" t="str">
            <v>672CPA_BS_010.M</v>
          </cell>
        </row>
        <row r="4260">
          <cell r="D4260" t="str">
            <v>946CPA_BS_010.M</v>
          </cell>
        </row>
        <row r="4261">
          <cell r="D4261" t="str">
            <v>137CPA_BS_010.M</v>
          </cell>
        </row>
        <row r="4262">
          <cell r="D4262" t="str">
            <v>546CPA_BS_010.M</v>
          </cell>
        </row>
        <row r="4263">
          <cell r="D4263" t="str">
            <v>962CPA_BS_010.M</v>
          </cell>
        </row>
        <row r="4264">
          <cell r="D4264" t="str">
            <v>674CPA_BS_010.M</v>
          </cell>
        </row>
        <row r="4265">
          <cell r="D4265" t="str">
            <v>676CPA_BS_010.M</v>
          </cell>
        </row>
        <row r="4266">
          <cell r="D4266" t="str">
            <v>548CPA_BS_010.M</v>
          </cell>
        </row>
        <row r="4267">
          <cell r="D4267" t="str">
            <v>556CPA_BS_010.M</v>
          </cell>
        </row>
        <row r="4268">
          <cell r="D4268" t="str">
            <v>678CPA_BS_010.M</v>
          </cell>
        </row>
        <row r="4269">
          <cell r="D4269" t="str">
            <v>181CPA_BS_010.M</v>
          </cell>
        </row>
        <row r="4270">
          <cell r="D4270" t="str">
            <v>867CPA_BS_010.M</v>
          </cell>
        </row>
        <row r="4271">
          <cell r="D4271" t="str">
            <v>682CPA_BS_010.M</v>
          </cell>
        </row>
        <row r="4272">
          <cell r="D4272" t="str">
            <v>684CPA_BS_010.M</v>
          </cell>
        </row>
        <row r="4273">
          <cell r="D4273" t="str">
            <v>273CPA_BS_010.M</v>
          </cell>
        </row>
        <row r="4274">
          <cell r="D4274" t="str">
            <v>868CPA_BS_010.M</v>
          </cell>
        </row>
        <row r="4275">
          <cell r="D4275" t="str">
            <v>921CPA_BS_010.M</v>
          </cell>
        </row>
        <row r="4276">
          <cell r="D4276" t="str">
            <v>948CPA_BS_010.M</v>
          </cell>
        </row>
        <row r="4277">
          <cell r="D4277" t="str">
            <v>943CPA_BS_010.M</v>
          </cell>
        </row>
        <row r="4278">
          <cell r="D4278" t="str">
            <v>351CPA_BS_010.M</v>
          </cell>
        </row>
        <row r="4279">
          <cell r="D4279" t="str">
            <v>686CPA_BS_010.M</v>
          </cell>
        </row>
        <row r="4280">
          <cell r="D4280" t="str">
            <v>688CPA_BS_010.M</v>
          </cell>
        </row>
        <row r="4281">
          <cell r="D4281" t="str">
            <v>518CPA_BS_010.M</v>
          </cell>
        </row>
        <row r="4282">
          <cell r="D4282" t="str">
            <v>728CPA_BS_010.M</v>
          </cell>
        </row>
        <row r="4283">
          <cell r="D4283" t="str">
            <v>836CPA_BS_010.M</v>
          </cell>
        </row>
        <row r="4284">
          <cell r="D4284" t="str">
            <v>558CPA_BS_010.M</v>
          </cell>
        </row>
        <row r="4285">
          <cell r="D4285" t="str">
            <v>138CPA_BS_010.M</v>
          </cell>
        </row>
        <row r="4286">
          <cell r="D4286" t="str">
            <v>353CPA_BS_010.M</v>
          </cell>
        </row>
        <row r="4287">
          <cell r="D4287" t="str">
            <v>196CPA_BS_010.M</v>
          </cell>
        </row>
        <row r="4288">
          <cell r="D4288" t="str">
            <v>278CPA_BS_010.M</v>
          </cell>
        </row>
        <row r="4289">
          <cell r="D4289" t="str">
            <v>692CPA_BS_010.M</v>
          </cell>
        </row>
        <row r="4290">
          <cell r="D4290" t="str">
            <v>694CPA_BS_010.M</v>
          </cell>
        </row>
        <row r="4291">
          <cell r="D4291" t="str">
            <v>142CPA_BS_010.M</v>
          </cell>
        </row>
        <row r="4292">
          <cell r="D4292" t="str">
            <v>449CPA_BS_010.M</v>
          </cell>
        </row>
        <row r="4293">
          <cell r="D4293" t="str">
            <v>564CPA_BS_010.M</v>
          </cell>
        </row>
        <row r="4294">
          <cell r="D4294" t="str">
            <v>565CPA_BS_010.M</v>
          </cell>
        </row>
        <row r="4295">
          <cell r="D4295" t="str">
            <v>283CPA_BS_010.M</v>
          </cell>
        </row>
        <row r="4296">
          <cell r="D4296" t="str">
            <v>853CPA_BS_010.M</v>
          </cell>
        </row>
        <row r="4297">
          <cell r="D4297" t="str">
            <v>288CPA_BS_010.M</v>
          </cell>
        </row>
        <row r="4298">
          <cell r="D4298" t="str">
            <v>293CPA_BS_010.M</v>
          </cell>
        </row>
        <row r="4299">
          <cell r="D4299" t="str">
            <v>566CPA_BS_010.M</v>
          </cell>
        </row>
        <row r="4300">
          <cell r="D4300" t="str">
            <v>964CPA_BS_010.M</v>
          </cell>
        </row>
        <row r="4301">
          <cell r="D4301" t="str">
            <v>182CPA_BS_010.M</v>
          </cell>
        </row>
        <row r="4302">
          <cell r="D4302" t="str">
            <v>359CPA_BS_010.M</v>
          </cell>
        </row>
        <row r="4303">
          <cell r="D4303" t="str">
            <v>453CPA_BS_010.M</v>
          </cell>
        </row>
        <row r="4304">
          <cell r="D4304" t="str">
            <v>968CPA_BS_010.M</v>
          </cell>
        </row>
        <row r="4305">
          <cell r="D4305" t="str">
            <v>922CPA_BS_010.M</v>
          </cell>
        </row>
        <row r="4306">
          <cell r="D4306" t="str">
            <v>714CPA_BS_010.M</v>
          </cell>
        </row>
        <row r="4307">
          <cell r="D4307" t="str">
            <v>862CPA_BS_010.M</v>
          </cell>
        </row>
        <row r="4308">
          <cell r="D4308" t="str">
            <v>135CPA_BS_010.M</v>
          </cell>
        </row>
        <row r="4309">
          <cell r="D4309" t="str">
            <v>716CPA_BS_010.M</v>
          </cell>
        </row>
        <row r="4310">
          <cell r="D4310" t="str">
            <v>456CPA_BS_010.M</v>
          </cell>
        </row>
        <row r="4311">
          <cell r="D4311" t="str">
            <v>722CPA_BS_010.M</v>
          </cell>
        </row>
        <row r="4312">
          <cell r="D4312" t="str">
            <v>942CPA_BS_010.M</v>
          </cell>
        </row>
        <row r="4313">
          <cell r="D4313" t="str">
            <v>718CPA_BS_010.M</v>
          </cell>
        </row>
        <row r="4314">
          <cell r="D4314" t="str">
            <v>724CPA_BS_010.M</v>
          </cell>
        </row>
        <row r="4315">
          <cell r="D4315" t="str">
            <v>576CPA_BS_010.M</v>
          </cell>
        </row>
        <row r="4316">
          <cell r="D4316" t="str">
            <v>936CPA_BS_010.M</v>
          </cell>
        </row>
        <row r="4317">
          <cell r="D4317" t="str">
            <v>961CPA_BS_010.M</v>
          </cell>
        </row>
        <row r="4318">
          <cell r="D4318" t="str">
            <v>813CPA_BS_010.M</v>
          </cell>
        </row>
        <row r="4319">
          <cell r="D4319" t="str">
            <v>726CPA_BS_010.M</v>
          </cell>
        </row>
        <row r="4320">
          <cell r="D4320" t="str">
            <v>199CPA_BS_010.M</v>
          </cell>
        </row>
        <row r="4321">
          <cell r="D4321" t="str">
            <v>733CPA_BS_010.M</v>
          </cell>
        </row>
        <row r="4322">
          <cell r="D4322" t="str">
            <v>184CPA_BS_010.M</v>
          </cell>
        </row>
        <row r="4323">
          <cell r="D4323" t="str">
            <v>524CPA_BS_010.M</v>
          </cell>
        </row>
        <row r="4324">
          <cell r="D4324" t="str">
            <v>361CPA_BS_010.M</v>
          </cell>
        </row>
        <row r="4325">
          <cell r="D4325" t="str">
            <v>362CPA_BS_010.M</v>
          </cell>
        </row>
        <row r="4326">
          <cell r="D4326" t="str">
            <v>364CPA_BS_010.M</v>
          </cell>
        </row>
        <row r="4327">
          <cell r="D4327" t="str">
            <v>732CPA_BS_010.M</v>
          </cell>
        </row>
        <row r="4328">
          <cell r="D4328" t="str">
            <v>366CPA_BS_010.M</v>
          </cell>
        </row>
        <row r="4329">
          <cell r="D4329" t="str">
            <v>734CPA_BS_010.M</v>
          </cell>
        </row>
        <row r="4330">
          <cell r="D4330" t="str">
            <v>144CPA_BS_010.M</v>
          </cell>
        </row>
        <row r="4331">
          <cell r="D4331" t="str">
            <v>146CPA_BS_010.M</v>
          </cell>
        </row>
        <row r="4332">
          <cell r="D4332" t="str">
            <v>463CPA_BS_010.M</v>
          </cell>
        </row>
        <row r="4333">
          <cell r="D4333" t="str">
            <v>528CPA_BS_010.M</v>
          </cell>
        </row>
        <row r="4334">
          <cell r="D4334" t="str">
            <v>923CPA_BS_010.M</v>
          </cell>
        </row>
        <row r="4335">
          <cell r="D4335" t="str">
            <v>738CPA_BS_010.M</v>
          </cell>
        </row>
        <row r="4336">
          <cell r="D4336" t="str">
            <v>578CPA_BS_010.M</v>
          </cell>
        </row>
        <row r="4337">
          <cell r="D4337" t="str">
            <v>537CPA_BS_010.M</v>
          </cell>
        </row>
        <row r="4338">
          <cell r="D4338" t="str">
            <v>742CPA_BS_010.M</v>
          </cell>
        </row>
        <row r="4339">
          <cell r="D4339" t="str">
            <v>866CPA_BS_010.M</v>
          </cell>
        </row>
        <row r="4340">
          <cell r="D4340" t="str">
            <v>369CPA_BS_010.M</v>
          </cell>
        </row>
        <row r="4341">
          <cell r="D4341" t="str">
            <v>744CPA_BS_010.M</v>
          </cell>
        </row>
        <row r="4342">
          <cell r="D4342" t="str">
            <v>186CPA_BS_010.M</v>
          </cell>
        </row>
        <row r="4343">
          <cell r="D4343" t="str">
            <v>925CPA_BS_010.M</v>
          </cell>
        </row>
        <row r="4344">
          <cell r="D4344" t="str">
            <v>869CPA_BS_010.M</v>
          </cell>
        </row>
        <row r="4345">
          <cell r="D4345" t="str">
            <v>746CPA_BS_010.M</v>
          </cell>
        </row>
        <row r="4346">
          <cell r="D4346" t="str">
            <v>926CPA_BS_010.M</v>
          </cell>
        </row>
        <row r="4347">
          <cell r="D4347" t="str">
            <v>466CPA_BS_010.M</v>
          </cell>
        </row>
        <row r="4348">
          <cell r="D4348" t="str">
            <v>112CPA_BS_010.M</v>
          </cell>
        </row>
        <row r="4349">
          <cell r="D4349" t="str">
            <v>111CPA_BS_010.M</v>
          </cell>
        </row>
        <row r="4350">
          <cell r="D4350" t="str">
            <v>298CPA_BS_010.M</v>
          </cell>
        </row>
        <row r="4351">
          <cell r="D4351" t="str">
            <v>927CPA_BS_010.M</v>
          </cell>
        </row>
        <row r="4352">
          <cell r="D4352" t="str">
            <v>846CPA_BS_010.M</v>
          </cell>
        </row>
        <row r="4353">
          <cell r="D4353" t="str">
            <v>299CPA_BS_010.M</v>
          </cell>
        </row>
        <row r="4354">
          <cell r="D4354" t="str">
            <v>582CPA_BS_010.M</v>
          </cell>
        </row>
        <row r="4355">
          <cell r="D4355" t="str">
            <v>474CPA_BS_010.M</v>
          </cell>
        </row>
        <row r="4356">
          <cell r="D4356" t="str">
            <v>754CPA_BS_010.M</v>
          </cell>
        </row>
        <row r="4357">
          <cell r="D4357" t="str">
            <v>698CPA_BS_010.M</v>
          </cell>
        </row>
        <row r="4358">
          <cell r="D4358" t="str">
            <v>512CPA_BS_011.M</v>
          </cell>
        </row>
        <row r="4359">
          <cell r="D4359" t="str">
            <v>914CPA_BS_011.M</v>
          </cell>
        </row>
        <row r="4360">
          <cell r="D4360" t="str">
            <v>612CPA_BS_011.M</v>
          </cell>
        </row>
        <row r="4361">
          <cell r="D4361" t="str">
            <v>614CPA_BS_011.M</v>
          </cell>
        </row>
        <row r="4362">
          <cell r="D4362" t="str">
            <v>312CPA_BS_011.M</v>
          </cell>
        </row>
        <row r="4363">
          <cell r="D4363" t="str">
            <v>311CPA_BS_011.M</v>
          </cell>
        </row>
        <row r="4364">
          <cell r="D4364" t="str">
            <v>213CPA_BS_011.M</v>
          </cell>
        </row>
        <row r="4365">
          <cell r="D4365" t="str">
            <v>911CPA_BS_011.M</v>
          </cell>
        </row>
        <row r="4366">
          <cell r="D4366" t="str">
            <v>193CPA_BS_011.M</v>
          </cell>
        </row>
        <row r="4367">
          <cell r="D4367" t="str">
            <v>122CPA_BS_011.M</v>
          </cell>
        </row>
        <row r="4368">
          <cell r="D4368" t="str">
            <v>912CPA_BS_011.M</v>
          </cell>
        </row>
        <row r="4369">
          <cell r="D4369" t="str">
            <v>313CPA_BS_011.M</v>
          </cell>
        </row>
        <row r="4370">
          <cell r="D4370" t="str">
            <v>419CPA_BS_011.M</v>
          </cell>
        </row>
        <row r="4371">
          <cell r="D4371" t="str">
            <v>513CPA_BS_011.M</v>
          </cell>
        </row>
        <row r="4372">
          <cell r="D4372" t="str">
            <v>316CPA_BS_011.M</v>
          </cell>
        </row>
        <row r="4373">
          <cell r="D4373" t="str">
            <v>913CPA_BS_011.M</v>
          </cell>
        </row>
        <row r="4374">
          <cell r="D4374" t="str">
            <v>124CPA_BS_011.M</v>
          </cell>
        </row>
        <row r="4375">
          <cell r="D4375" t="str">
            <v>339CPA_BS_011.M</v>
          </cell>
        </row>
        <row r="4376">
          <cell r="D4376" t="str">
            <v>638CPA_BS_011.M</v>
          </cell>
        </row>
        <row r="4377">
          <cell r="D4377" t="str">
            <v>514CPA_BS_011.M</v>
          </cell>
        </row>
        <row r="4378">
          <cell r="D4378" t="str">
            <v>218CPA_BS_011.M</v>
          </cell>
        </row>
        <row r="4379">
          <cell r="D4379" t="str">
            <v>963CPA_BS_011.M</v>
          </cell>
        </row>
        <row r="4380">
          <cell r="D4380" t="str">
            <v>616CPA_BS_011.M</v>
          </cell>
        </row>
        <row r="4381">
          <cell r="D4381" t="str">
            <v>223CPA_BS_011.M</v>
          </cell>
        </row>
        <row r="4382">
          <cell r="D4382" t="str">
            <v>516CPA_BS_011.M</v>
          </cell>
        </row>
        <row r="4383">
          <cell r="D4383" t="str">
            <v>918CPA_BS_011.M</v>
          </cell>
        </row>
        <row r="4384">
          <cell r="D4384" t="str">
            <v>748CPA_BS_011.M</v>
          </cell>
        </row>
        <row r="4385">
          <cell r="D4385" t="str">
            <v>618CPA_BS_011.M</v>
          </cell>
        </row>
        <row r="4386">
          <cell r="D4386" t="str">
            <v>522CPA_BS_011.M</v>
          </cell>
        </row>
        <row r="4387">
          <cell r="D4387" t="str">
            <v>622CPA_BS_011.M</v>
          </cell>
        </row>
        <row r="4388">
          <cell r="D4388" t="str">
            <v>156CPA_BS_011.M</v>
          </cell>
        </row>
        <row r="4389">
          <cell r="D4389" t="str">
            <v>624CPA_BS_011.M</v>
          </cell>
        </row>
        <row r="4390">
          <cell r="D4390" t="str">
            <v>626CPA_BS_011.M</v>
          </cell>
        </row>
        <row r="4391">
          <cell r="D4391" t="str">
            <v>628CPA_BS_011.M</v>
          </cell>
        </row>
        <row r="4392">
          <cell r="D4392" t="str">
            <v>228CPA_BS_011.M</v>
          </cell>
        </row>
        <row r="4393">
          <cell r="D4393" t="str">
            <v>924CPA_BS_011.M</v>
          </cell>
        </row>
        <row r="4394">
          <cell r="D4394" t="str">
            <v>233CPA_BS_011.M</v>
          </cell>
        </row>
        <row r="4395">
          <cell r="D4395" t="str">
            <v>632CPA_BS_011.M</v>
          </cell>
        </row>
        <row r="4396">
          <cell r="D4396" t="str">
            <v>636CPA_BS_011.M</v>
          </cell>
        </row>
        <row r="4397">
          <cell r="D4397" t="str">
            <v>634CPA_BS_011.M</v>
          </cell>
        </row>
        <row r="4398">
          <cell r="D4398" t="str">
            <v>238CPA_BS_011.M</v>
          </cell>
        </row>
        <row r="4399">
          <cell r="D4399" t="str">
            <v>662CPA_BS_011.M</v>
          </cell>
        </row>
        <row r="4400">
          <cell r="D4400" t="str">
            <v>960CPA_BS_011.M</v>
          </cell>
        </row>
        <row r="4401">
          <cell r="D4401" t="str">
            <v>423CPA_BS_011.M</v>
          </cell>
        </row>
        <row r="4402">
          <cell r="D4402" t="str">
            <v>935CPA_BS_011.M</v>
          </cell>
        </row>
        <row r="4403">
          <cell r="D4403" t="str">
            <v>128CPA_BS_011.M</v>
          </cell>
        </row>
        <row r="4404">
          <cell r="D4404" t="str">
            <v>611CPA_BS_011.M</v>
          </cell>
        </row>
        <row r="4405">
          <cell r="D4405" t="str">
            <v>321CPA_BS_011.M</v>
          </cell>
        </row>
        <row r="4406">
          <cell r="D4406" t="str">
            <v>243CPA_BS_011.M</v>
          </cell>
        </row>
        <row r="4407">
          <cell r="D4407" t="str">
            <v>309CPA_BS_011.M</v>
          </cell>
        </row>
        <row r="4408">
          <cell r="D4408" t="str">
            <v>248CPA_BS_011.M</v>
          </cell>
        </row>
        <row r="4409">
          <cell r="D4409" t="str">
            <v>469CPA_BS_011.M</v>
          </cell>
        </row>
        <row r="4410">
          <cell r="D4410" t="str">
            <v>253CPA_BS_011.M</v>
          </cell>
        </row>
        <row r="4411">
          <cell r="D4411" t="str">
            <v>642CPA_BS_011.M</v>
          </cell>
        </row>
        <row r="4412">
          <cell r="D4412" t="str">
            <v>643CPA_BS_011.M</v>
          </cell>
        </row>
        <row r="4413">
          <cell r="D4413" t="str">
            <v>939CPA_BS_011.M</v>
          </cell>
        </row>
        <row r="4414">
          <cell r="D4414" t="str">
            <v>644CPA_BS_011.M</v>
          </cell>
        </row>
        <row r="4415">
          <cell r="D4415" t="str">
            <v>163CPA_BS_011.M</v>
          </cell>
        </row>
        <row r="4416">
          <cell r="D4416" t="str">
            <v>819CPA_BS_011.M</v>
          </cell>
        </row>
        <row r="4417">
          <cell r="D4417" t="str">
            <v>172CPA_BS_011.M</v>
          </cell>
        </row>
        <row r="4418">
          <cell r="D4418" t="str">
            <v>132CPA_BS_011.M</v>
          </cell>
        </row>
        <row r="4419">
          <cell r="D4419" t="str">
            <v>646CPA_BS_011.M</v>
          </cell>
        </row>
        <row r="4420">
          <cell r="D4420" t="str">
            <v>648CPA_BS_011.M</v>
          </cell>
        </row>
        <row r="4421">
          <cell r="D4421" t="str">
            <v>915CPA_BS_011.M</v>
          </cell>
        </row>
        <row r="4422">
          <cell r="D4422" t="str">
            <v>134CPA_BS_011.M</v>
          </cell>
        </row>
        <row r="4423">
          <cell r="D4423" t="str">
            <v>652CPA_BS_011.M</v>
          </cell>
        </row>
        <row r="4424">
          <cell r="D4424" t="str">
            <v>174CPA_BS_011.M</v>
          </cell>
        </row>
        <row r="4425">
          <cell r="D4425" t="str">
            <v>328CPA_BS_011.M</v>
          </cell>
        </row>
        <row r="4426">
          <cell r="D4426" t="str">
            <v>258CPA_BS_011.M</v>
          </cell>
        </row>
        <row r="4427">
          <cell r="D4427" t="str">
            <v>656CPA_BS_011.M</v>
          </cell>
        </row>
        <row r="4428">
          <cell r="D4428" t="str">
            <v>654CPA_BS_011.M</v>
          </cell>
        </row>
        <row r="4429">
          <cell r="D4429" t="str">
            <v>336CPA_BS_011.M</v>
          </cell>
        </row>
        <row r="4430">
          <cell r="D4430" t="str">
            <v>263CPA_BS_011.M</v>
          </cell>
        </row>
        <row r="4431">
          <cell r="D4431" t="str">
            <v>268CPA_BS_011.M</v>
          </cell>
        </row>
        <row r="4432">
          <cell r="D4432" t="str">
            <v>532CPA_BS_011.M</v>
          </cell>
        </row>
        <row r="4433">
          <cell r="D4433" t="str">
            <v>944CPA_BS_011.M</v>
          </cell>
        </row>
        <row r="4434">
          <cell r="D4434" t="str">
            <v>176CPA_BS_011.M</v>
          </cell>
        </row>
        <row r="4435">
          <cell r="D4435" t="str">
            <v>534CPA_BS_011.M</v>
          </cell>
        </row>
        <row r="4436">
          <cell r="D4436" t="str">
            <v>536CPA_BS_011.M</v>
          </cell>
        </row>
        <row r="4437">
          <cell r="D4437" t="str">
            <v>429CPA_BS_011.M</v>
          </cell>
        </row>
        <row r="4438">
          <cell r="D4438" t="str">
            <v>433CPA_BS_011.M</v>
          </cell>
        </row>
        <row r="4439">
          <cell r="D4439" t="str">
            <v>178CPA_BS_011.M</v>
          </cell>
        </row>
        <row r="4440">
          <cell r="D4440" t="str">
            <v>436CPA_BS_011.M</v>
          </cell>
        </row>
        <row r="4441">
          <cell r="D4441" t="str">
            <v>136CPA_BS_011.M</v>
          </cell>
        </row>
        <row r="4442">
          <cell r="D4442" t="str">
            <v>343CPA_BS_011.M</v>
          </cell>
        </row>
        <row r="4443">
          <cell r="D4443" t="str">
            <v>158CPA_BS_011.M</v>
          </cell>
        </row>
        <row r="4444">
          <cell r="D4444" t="str">
            <v>439CPA_BS_011.M</v>
          </cell>
        </row>
        <row r="4445">
          <cell r="D4445" t="str">
            <v>916CPA_BS_011.M</v>
          </cell>
        </row>
        <row r="4446">
          <cell r="D4446" t="str">
            <v>664CPA_BS_011.M</v>
          </cell>
        </row>
        <row r="4447">
          <cell r="D4447" t="str">
            <v>826CPA_BS_011.M</v>
          </cell>
        </row>
        <row r="4448">
          <cell r="D4448" t="str">
            <v>542CPA_BS_011.M</v>
          </cell>
        </row>
        <row r="4449">
          <cell r="D4449" t="str">
            <v>967CPA_BS_011.M</v>
          </cell>
        </row>
        <row r="4450">
          <cell r="D4450" t="str">
            <v>443CPA_BS_011.M</v>
          </cell>
        </row>
        <row r="4451">
          <cell r="D4451" t="str">
            <v>917CPA_BS_011.M</v>
          </cell>
        </row>
        <row r="4452">
          <cell r="D4452" t="str">
            <v>544CPA_BS_011.M</v>
          </cell>
        </row>
        <row r="4453">
          <cell r="D4453" t="str">
            <v>941CPA_BS_011.M</v>
          </cell>
        </row>
        <row r="4454">
          <cell r="D4454" t="str">
            <v>446CPA_BS_011.M</v>
          </cell>
        </row>
        <row r="4455">
          <cell r="D4455" t="str">
            <v>666CPA_BS_011.M</v>
          </cell>
        </row>
        <row r="4456">
          <cell r="D4456" t="str">
            <v>668CPA_BS_011.M</v>
          </cell>
        </row>
        <row r="4457">
          <cell r="D4457" t="str">
            <v>672CPA_BS_011.M</v>
          </cell>
        </row>
        <row r="4458">
          <cell r="D4458" t="str">
            <v>946CPA_BS_011.M</v>
          </cell>
        </row>
        <row r="4459">
          <cell r="D4459" t="str">
            <v>137CPA_BS_011.M</v>
          </cell>
        </row>
        <row r="4460">
          <cell r="D4460" t="str">
            <v>546CPA_BS_011.M</v>
          </cell>
        </row>
        <row r="4461">
          <cell r="D4461" t="str">
            <v>962CPA_BS_011.M</v>
          </cell>
        </row>
        <row r="4462">
          <cell r="D4462" t="str">
            <v>674CPA_BS_011.M</v>
          </cell>
        </row>
        <row r="4463">
          <cell r="D4463" t="str">
            <v>676CPA_BS_011.M</v>
          </cell>
        </row>
        <row r="4464">
          <cell r="D4464" t="str">
            <v>548CPA_BS_011.M</v>
          </cell>
        </row>
        <row r="4465">
          <cell r="D4465" t="str">
            <v>556CPA_BS_011.M</v>
          </cell>
        </row>
        <row r="4466">
          <cell r="D4466" t="str">
            <v>678CPA_BS_011.M</v>
          </cell>
        </row>
        <row r="4467">
          <cell r="D4467" t="str">
            <v>181CPA_BS_011.M</v>
          </cell>
        </row>
        <row r="4468">
          <cell r="D4468" t="str">
            <v>867CPA_BS_011.M</v>
          </cell>
        </row>
        <row r="4469">
          <cell r="D4469" t="str">
            <v>682CPA_BS_011.M</v>
          </cell>
        </row>
        <row r="4470">
          <cell r="D4470" t="str">
            <v>684CPA_BS_011.M</v>
          </cell>
        </row>
        <row r="4471">
          <cell r="D4471" t="str">
            <v>273CPA_BS_011.M</v>
          </cell>
        </row>
        <row r="4472">
          <cell r="D4472" t="str">
            <v>868CPA_BS_011.M</v>
          </cell>
        </row>
        <row r="4473">
          <cell r="D4473" t="str">
            <v>921CPA_BS_011.M</v>
          </cell>
        </row>
        <row r="4474">
          <cell r="D4474" t="str">
            <v>948CPA_BS_011.M</v>
          </cell>
        </row>
        <row r="4475">
          <cell r="D4475" t="str">
            <v>943CPA_BS_011.M</v>
          </cell>
        </row>
        <row r="4476">
          <cell r="D4476" t="str">
            <v>351CPA_BS_011.M</v>
          </cell>
        </row>
        <row r="4477">
          <cell r="D4477" t="str">
            <v>686CPA_BS_011.M</v>
          </cell>
        </row>
        <row r="4478">
          <cell r="D4478" t="str">
            <v>688CPA_BS_011.M</v>
          </cell>
        </row>
        <row r="4479">
          <cell r="D4479" t="str">
            <v>518CPA_BS_011.M</v>
          </cell>
        </row>
        <row r="4480">
          <cell r="D4480" t="str">
            <v>728CPA_BS_011.M</v>
          </cell>
        </row>
        <row r="4481">
          <cell r="D4481" t="str">
            <v>836CPA_BS_011.M</v>
          </cell>
        </row>
        <row r="4482">
          <cell r="D4482" t="str">
            <v>558CPA_BS_011.M</v>
          </cell>
        </row>
        <row r="4483">
          <cell r="D4483" t="str">
            <v>138CPA_BS_011.M</v>
          </cell>
        </row>
        <row r="4484">
          <cell r="D4484" t="str">
            <v>353CPA_BS_011.M</v>
          </cell>
        </row>
        <row r="4485">
          <cell r="D4485" t="str">
            <v>196CPA_BS_011.M</v>
          </cell>
        </row>
        <row r="4486">
          <cell r="D4486" t="str">
            <v>278CPA_BS_011.M</v>
          </cell>
        </row>
        <row r="4487">
          <cell r="D4487" t="str">
            <v>692CPA_BS_011.M</v>
          </cell>
        </row>
        <row r="4488">
          <cell r="D4488" t="str">
            <v>694CPA_BS_011.M</v>
          </cell>
        </row>
        <row r="4489">
          <cell r="D4489" t="str">
            <v>142CPA_BS_011.M</v>
          </cell>
        </row>
        <row r="4490">
          <cell r="D4490" t="str">
            <v>449CPA_BS_011.M</v>
          </cell>
        </row>
        <row r="4491">
          <cell r="D4491" t="str">
            <v>564CPA_BS_011.M</v>
          </cell>
        </row>
        <row r="4492">
          <cell r="D4492" t="str">
            <v>565CPA_BS_011.M</v>
          </cell>
        </row>
        <row r="4493">
          <cell r="D4493" t="str">
            <v>283CPA_BS_011.M</v>
          </cell>
        </row>
        <row r="4494">
          <cell r="D4494" t="str">
            <v>853CPA_BS_011.M</v>
          </cell>
        </row>
        <row r="4495">
          <cell r="D4495" t="str">
            <v>288CPA_BS_011.M</v>
          </cell>
        </row>
        <row r="4496">
          <cell r="D4496" t="str">
            <v>293CPA_BS_011.M</v>
          </cell>
        </row>
        <row r="4497">
          <cell r="D4497" t="str">
            <v>566CPA_BS_011.M</v>
          </cell>
        </row>
        <row r="4498">
          <cell r="D4498" t="str">
            <v>964CPA_BS_011.M</v>
          </cell>
        </row>
        <row r="4499">
          <cell r="D4499" t="str">
            <v>182CPA_BS_011.M</v>
          </cell>
        </row>
        <row r="4500">
          <cell r="D4500" t="str">
            <v>359CPA_BS_011.M</v>
          </cell>
        </row>
        <row r="4501">
          <cell r="D4501" t="str">
            <v>453CPA_BS_011.M</v>
          </cell>
        </row>
        <row r="4502">
          <cell r="D4502" t="str">
            <v>968CPA_BS_011.M</v>
          </cell>
        </row>
        <row r="4503">
          <cell r="D4503" t="str">
            <v>922CPA_BS_011.M</v>
          </cell>
        </row>
        <row r="4504">
          <cell r="D4504" t="str">
            <v>714CPA_BS_011.M</v>
          </cell>
        </row>
        <row r="4505">
          <cell r="D4505" t="str">
            <v>862CPA_BS_011.M</v>
          </cell>
        </row>
        <row r="4506">
          <cell r="D4506" t="str">
            <v>135CPA_BS_011.M</v>
          </cell>
        </row>
        <row r="4507">
          <cell r="D4507" t="str">
            <v>716CPA_BS_011.M</v>
          </cell>
        </row>
        <row r="4508">
          <cell r="D4508" t="str">
            <v>456CPA_BS_011.M</v>
          </cell>
        </row>
        <row r="4509">
          <cell r="D4509" t="str">
            <v>722CPA_BS_011.M</v>
          </cell>
        </row>
        <row r="4510">
          <cell r="D4510" t="str">
            <v>942CPA_BS_011.M</v>
          </cell>
        </row>
        <row r="4511">
          <cell r="D4511" t="str">
            <v>718CPA_BS_011.M</v>
          </cell>
        </row>
        <row r="4512">
          <cell r="D4512" t="str">
            <v>724CPA_BS_011.M</v>
          </cell>
        </row>
        <row r="4513">
          <cell r="D4513" t="str">
            <v>576CPA_BS_011.M</v>
          </cell>
        </row>
        <row r="4514">
          <cell r="D4514" t="str">
            <v>936CPA_BS_011.M</v>
          </cell>
        </row>
        <row r="4515">
          <cell r="D4515" t="str">
            <v>961CPA_BS_011.M</v>
          </cell>
        </row>
        <row r="4516">
          <cell r="D4516" t="str">
            <v>813CPA_BS_011.M</v>
          </cell>
        </row>
        <row r="4517">
          <cell r="D4517" t="str">
            <v>726CPA_BS_011.M</v>
          </cell>
        </row>
        <row r="4518">
          <cell r="D4518" t="str">
            <v>199CPA_BS_011.M</v>
          </cell>
        </row>
        <row r="4519">
          <cell r="D4519" t="str">
            <v>733CPA_BS_011.M</v>
          </cell>
        </row>
        <row r="4520">
          <cell r="D4520" t="str">
            <v>184CPA_BS_011.M</v>
          </cell>
        </row>
        <row r="4521">
          <cell r="D4521" t="str">
            <v>524CPA_BS_011.M</v>
          </cell>
        </row>
        <row r="4522">
          <cell r="D4522" t="str">
            <v>361CPA_BS_011.M</v>
          </cell>
        </row>
        <row r="4523">
          <cell r="D4523" t="str">
            <v>362CPA_BS_011.M</v>
          </cell>
        </row>
        <row r="4524">
          <cell r="D4524" t="str">
            <v>364CPA_BS_011.M</v>
          </cell>
        </row>
        <row r="4525">
          <cell r="D4525" t="str">
            <v>732CPA_BS_011.M</v>
          </cell>
        </row>
        <row r="4526">
          <cell r="D4526" t="str">
            <v>366CPA_BS_011.M</v>
          </cell>
        </row>
        <row r="4527">
          <cell r="D4527" t="str">
            <v>734CPA_BS_011.M</v>
          </cell>
        </row>
        <row r="4528">
          <cell r="D4528" t="str">
            <v>144CPA_BS_011.M</v>
          </cell>
        </row>
        <row r="4529">
          <cell r="D4529" t="str">
            <v>146CPA_BS_011.M</v>
          </cell>
        </row>
        <row r="4530">
          <cell r="D4530" t="str">
            <v>463CPA_BS_011.M</v>
          </cell>
        </row>
        <row r="4531">
          <cell r="D4531" t="str">
            <v>528CPA_BS_011.M</v>
          </cell>
        </row>
        <row r="4532">
          <cell r="D4532" t="str">
            <v>923CPA_BS_011.M</v>
          </cell>
        </row>
        <row r="4533">
          <cell r="D4533" t="str">
            <v>738CPA_BS_011.M</v>
          </cell>
        </row>
        <row r="4534">
          <cell r="D4534" t="str">
            <v>578CPA_BS_011.M</v>
          </cell>
        </row>
        <row r="4535">
          <cell r="D4535" t="str">
            <v>537CPA_BS_011.M</v>
          </cell>
        </row>
        <row r="4536">
          <cell r="D4536" t="str">
            <v>742CPA_BS_011.M</v>
          </cell>
        </row>
        <row r="4537">
          <cell r="D4537" t="str">
            <v>866CPA_BS_011.M</v>
          </cell>
        </row>
        <row r="4538">
          <cell r="D4538" t="str">
            <v>369CPA_BS_011.M</v>
          </cell>
        </row>
        <row r="4539">
          <cell r="D4539" t="str">
            <v>744CPA_BS_011.M</v>
          </cell>
        </row>
        <row r="4540">
          <cell r="D4540" t="str">
            <v>186CPA_BS_011.M</v>
          </cell>
        </row>
        <row r="4541">
          <cell r="D4541" t="str">
            <v>925CPA_BS_011.M</v>
          </cell>
        </row>
        <row r="4542">
          <cell r="D4542" t="str">
            <v>869CPA_BS_011.M</v>
          </cell>
        </row>
        <row r="4543">
          <cell r="D4543" t="str">
            <v>746CPA_BS_011.M</v>
          </cell>
        </row>
        <row r="4544">
          <cell r="D4544" t="str">
            <v>926CPA_BS_011.M</v>
          </cell>
        </row>
        <row r="4545">
          <cell r="D4545" t="str">
            <v>466CPA_BS_011.M</v>
          </cell>
        </row>
        <row r="4546">
          <cell r="D4546" t="str">
            <v>112CPA_BS_011.M</v>
          </cell>
        </row>
        <row r="4547">
          <cell r="D4547" t="str">
            <v>111CPA_BS_011.M</v>
          </cell>
        </row>
        <row r="4548">
          <cell r="D4548" t="str">
            <v>298CPA_BS_011.M</v>
          </cell>
        </row>
        <row r="4549">
          <cell r="D4549" t="str">
            <v>927CPA_BS_011.M</v>
          </cell>
        </row>
        <row r="4550">
          <cell r="D4550" t="str">
            <v>846CPA_BS_011.M</v>
          </cell>
        </row>
        <row r="4551">
          <cell r="D4551" t="str">
            <v>299CPA_BS_011.M</v>
          </cell>
        </row>
        <row r="4552">
          <cell r="D4552" t="str">
            <v>582CPA_BS_011.M</v>
          </cell>
        </row>
        <row r="4553">
          <cell r="D4553" t="str">
            <v>474CPA_BS_011.M</v>
          </cell>
        </row>
        <row r="4554">
          <cell r="D4554" t="str">
            <v>754CPA_BS_011.M</v>
          </cell>
        </row>
        <row r="4555">
          <cell r="D4555" t="str">
            <v>698CPA_BS_011.M</v>
          </cell>
        </row>
        <row r="4556">
          <cell r="D4556" t="str">
            <v>512CPA_BS_020.M</v>
          </cell>
        </row>
        <row r="4557">
          <cell r="D4557" t="str">
            <v>914CPA_BS_020.M</v>
          </cell>
        </row>
        <row r="4558">
          <cell r="D4558" t="str">
            <v>612CPA_BS_020.M</v>
          </cell>
        </row>
        <row r="4559">
          <cell r="D4559" t="str">
            <v>614CPA_BS_020.M</v>
          </cell>
        </row>
        <row r="4560">
          <cell r="D4560" t="str">
            <v>312CPA_BS_020.M</v>
          </cell>
        </row>
        <row r="4561">
          <cell r="D4561" t="str">
            <v>311CPA_BS_020.M</v>
          </cell>
        </row>
        <row r="4562">
          <cell r="D4562" t="str">
            <v>213CPA_BS_020.M</v>
          </cell>
        </row>
        <row r="4563">
          <cell r="D4563" t="str">
            <v>911CPA_BS_020.M</v>
          </cell>
        </row>
        <row r="4564">
          <cell r="D4564" t="str">
            <v>193CPA_BS_020.M</v>
          </cell>
        </row>
        <row r="4565">
          <cell r="D4565" t="str">
            <v>122CPA_BS_020.M</v>
          </cell>
        </row>
        <row r="4566">
          <cell r="D4566" t="str">
            <v>912CPA_BS_020.M</v>
          </cell>
        </row>
        <row r="4567">
          <cell r="D4567" t="str">
            <v>313CPA_BS_020.M</v>
          </cell>
        </row>
        <row r="4568">
          <cell r="D4568" t="str">
            <v>419CPA_BS_020.M</v>
          </cell>
        </row>
        <row r="4569">
          <cell r="D4569" t="str">
            <v>513CPA_BS_020.M</v>
          </cell>
        </row>
        <row r="4570">
          <cell r="D4570" t="str">
            <v>316CPA_BS_020.M</v>
          </cell>
        </row>
        <row r="4571">
          <cell r="D4571" t="str">
            <v>913CPA_BS_020.M</v>
          </cell>
        </row>
        <row r="4572">
          <cell r="D4572" t="str">
            <v>124CPA_BS_020.M</v>
          </cell>
        </row>
        <row r="4573">
          <cell r="D4573" t="str">
            <v>339CPA_BS_020.M</v>
          </cell>
        </row>
        <row r="4574">
          <cell r="D4574" t="str">
            <v>638CPA_BS_020.M</v>
          </cell>
        </row>
        <row r="4575">
          <cell r="D4575" t="str">
            <v>514CPA_BS_020.M</v>
          </cell>
        </row>
        <row r="4576">
          <cell r="D4576" t="str">
            <v>218CPA_BS_020.M</v>
          </cell>
        </row>
        <row r="4577">
          <cell r="D4577" t="str">
            <v>963CPA_BS_020.M</v>
          </cell>
        </row>
        <row r="4578">
          <cell r="D4578" t="str">
            <v>616CPA_BS_020.M</v>
          </cell>
        </row>
        <row r="4579">
          <cell r="D4579" t="str">
            <v>223CPA_BS_020.M</v>
          </cell>
        </row>
        <row r="4580">
          <cell r="D4580" t="str">
            <v>516CPA_BS_020.M</v>
          </cell>
        </row>
        <row r="4581">
          <cell r="D4581" t="str">
            <v>918CPA_BS_020.M</v>
          </cell>
        </row>
        <row r="4582">
          <cell r="D4582" t="str">
            <v>748CPA_BS_020.M</v>
          </cell>
        </row>
        <row r="4583">
          <cell r="D4583" t="str">
            <v>618CPA_BS_020.M</v>
          </cell>
        </row>
        <row r="4584">
          <cell r="D4584" t="str">
            <v>522CPA_BS_020.M</v>
          </cell>
        </row>
        <row r="4585">
          <cell r="D4585" t="str">
            <v>622CPA_BS_020.M</v>
          </cell>
        </row>
        <row r="4586">
          <cell r="D4586" t="str">
            <v>156CPA_BS_020.M</v>
          </cell>
        </row>
        <row r="4587">
          <cell r="D4587" t="str">
            <v>624CPA_BS_020.M</v>
          </cell>
        </row>
        <row r="4588">
          <cell r="D4588" t="str">
            <v>626CPA_BS_020.M</v>
          </cell>
        </row>
        <row r="4589">
          <cell r="D4589" t="str">
            <v>628CPA_BS_020.M</v>
          </cell>
        </row>
        <row r="4590">
          <cell r="D4590" t="str">
            <v>228CPA_BS_020.M</v>
          </cell>
        </row>
        <row r="4591">
          <cell r="D4591" t="str">
            <v>924CPA_BS_020.M</v>
          </cell>
        </row>
        <row r="4592">
          <cell r="D4592" t="str">
            <v>233CPA_BS_020.M</v>
          </cell>
        </row>
        <row r="4593">
          <cell r="D4593" t="str">
            <v>632CPA_BS_020.M</v>
          </cell>
        </row>
        <row r="4594">
          <cell r="D4594" t="str">
            <v>636CPA_BS_020.M</v>
          </cell>
        </row>
        <row r="4595">
          <cell r="D4595" t="str">
            <v>634CPA_BS_020.M</v>
          </cell>
        </row>
        <row r="4596">
          <cell r="D4596" t="str">
            <v>238CPA_BS_020.M</v>
          </cell>
        </row>
        <row r="4597">
          <cell r="D4597" t="str">
            <v>662CPA_BS_020.M</v>
          </cell>
        </row>
        <row r="4598">
          <cell r="D4598" t="str">
            <v>960CPA_BS_020.M</v>
          </cell>
        </row>
        <row r="4599">
          <cell r="D4599" t="str">
            <v>423CPA_BS_020.M</v>
          </cell>
        </row>
        <row r="4600">
          <cell r="D4600" t="str">
            <v>935CPA_BS_020.M</v>
          </cell>
        </row>
        <row r="4601">
          <cell r="D4601" t="str">
            <v>128CPA_BS_020.M</v>
          </cell>
        </row>
        <row r="4602">
          <cell r="D4602" t="str">
            <v>611CPA_BS_020.M</v>
          </cell>
        </row>
        <row r="4603">
          <cell r="D4603" t="str">
            <v>321CPA_BS_020.M</v>
          </cell>
        </row>
        <row r="4604">
          <cell r="D4604" t="str">
            <v>243CPA_BS_020.M</v>
          </cell>
        </row>
        <row r="4605">
          <cell r="D4605" t="str">
            <v>309CPA_BS_020.M</v>
          </cell>
        </row>
        <row r="4606">
          <cell r="D4606" t="str">
            <v>248CPA_BS_020.M</v>
          </cell>
        </row>
        <row r="4607">
          <cell r="D4607" t="str">
            <v>469CPA_BS_020.M</v>
          </cell>
        </row>
        <row r="4608">
          <cell r="D4608" t="str">
            <v>253CPA_BS_020.M</v>
          </cell>
        </row>
        <row r="4609">
          <cell r="D4609" t="str">
            <v>642CPA_BS_020.M</v>
          </cell>
        </row>
        <row r="4610">
          <cell r="D4610" t="str">
            <v>643CPA_BS_020.M</v>
          </cell>
        </row>
        <row r="4611">
          <cell r="D4611" t="str">
            <v>939CPA_BS_020.M</v>
          </cell>
        </row>
        <row r="4612">
          <cell r="D4612" t="str">
            <v>644CPA_BS_020.M</v>
          </cell>
        </row>
        <row r="4613">
          <cell r="D4613" t="str">
            <v>163CPA_BS_020.M</v>
          </cell>
        </row>
        <row r="4614">
          <cell r="D4614" t="str">
            <v>819CPA_BS_020.M</v>
          </cell>
        </row>
        <row r="4615">
          <cell r="D4615" t="str">
            <v>172CPA_BS_020.M</v>
          </cell>
        </row>
        <row r="4616">
          <cell r="D4616" t="str">
            <v>132CPA_BS_020.M</v>
          </cell>
        </row>
        <row r="4617">
          <cell r="D4617" t="str">
            <v>646CPA_BS_020.M</v>
          </cell>
        </row>
        <row r="4618">
          <cell r="D4618" t="str">
            <v>648CPA_BS_020.M</v>
          </cell>
        </row>
        <row r="4619">
          <cell r="D4619" t="str">
            <v>915CPA_BS_020.M</v>
          </cell>
        </row>
        <row r="4620">
          <cell r="D4620" t="str">
            <v>134CPA_BS_020.M</v>
          </cell>
        </row>
        <row r="4621">
          <cell r="D4621" t="str">
            <v>652CPA_BS_020.M</v>
          </cell>
        </row>
        <row r="4622">
          <cell r="D4622" t="str">
            <v>174CPA_BS_020.M</v>
          </cell>
        </row>
        <row r="4623">
          <cell r="D4623" t="str">
            <v>328CPA_BS_020.M</v>
          </cell>
        </row>
        <row r="4624">
          <cell r="D4624" t="str">
            <v>258CPA_BS_020.M</v>
          </cell>
        </row>
        <row r="4625">
          <cell r="D4625" t="str">
            <v>656CPA_BS_020.M</v>
          </cell>
        </row>
        <row r="4626">
          <cell r="D4626" t="str">
            <v>654CPA_BS_020.M</v>
          </cell>
        </row>
        <row r="4627">
          <cell r="D4627" t="str">
            <v>336CPA_BS_020.M</v>
          </cell>
        </row>
        <row r="4628">
          <cell r="D4628" t="str">
            <v>263CPA_BS_020.M</v>
          </cell>
        </row>
        <row r="4629">
          <cell r="D4629" t="str">
            <v>268CPA_BS_020.M</v>
          </cell>
        </row>
        <row r="4630">
          <cell r="D4630" t="str">
            <v>532CPA_BS_020.M</v>
          </cell>
        </row>
        <row r="4631">
          <cell r="D4631" t="str">
            <v>944CPA_BS_020.M</v>
          </cell>
        </row>
        <row r="4632">
          <cell r="D4632" t="str">
            <v>176CPA_BS_020.M</v>
          </cell>
        </row>
        <row r="4633">
          <cell r="D4633" t="str">
            <v>534CPA_BS_020.M</v>
          </cell>
        </row>
        <row r="4634">
          <cell r="D4634" t="str">
            <v>536CPA_BS_020.M</v>
          </cell>
        </row>
        <row r="4635">
          <cell r="D4635" t="str">
            <v>429CPA_BS_020.M</v>
          </cell>
        </row>
        <row r="4636">
          <cell r="D4636" t="str">
            <v>433CPA_BS_020.M</v>
          </cell>
        </row>
        <row r="4637">
          <cell r="D4637" t="str">
            <v>178CPA_BS_020.M</v>
          </cell>
        </row>
        <row r="4638">
          <cell r="D4638" t="str">
            <v>436CPA_BS_020.M</v>
          </cell>
        </row>
        <row r="4639">
          <cell r="D4639" t="str">
            <v>136CPA_BS_020.M</v>
          </cell>
        </row>
        <row r="4640">
          <cell r="D4640" t="str">
            <v>343CPA_BS_020.M</v>
          </cell>
        </row>
        <row r="4641">
          <cell r="D4641" t="str">
            <v>158CPA_BS_020.M</v>
          </cell>
        </row>
        <row r="4642">
          <cell r="D4642" t="str">
            <v>439CPA_BS_020.M</v>
          </cell>
        </row>
        <row r="4643">
          <cell r="D4643" t="str">
            <v>916CPA_BS_020.M</v>
          </cell>
        </row>
        <row r="4644">
          <cell r="D4644" t="str">
            <v>664CPA_BS_020.M</v>
          </cell>
        </row>
        <row r="4645">
          <cell r="D4645" t="str">
            <v>826CPA_BS_020.M</v>
          </cell>
        </row>
        <row r="4646">
          <cell r="D4646" t="str">
            <v>542CPA_BS_020.M</v>
          </cell>
        </row>
        <row r="4647">
          <cell r="D4647" t="str">
            <v>967CPA_BS_020.M</v>
          </cell>
        </row>
        <row r="4648">
          <cell r="D4648" t="str">
            <v>443CPA_BS_020.M</v>
          </cell>
        </row>
        <row r="4649">
          <cell r="D4649" t="str">
            <v>917CPA_BS_020.M</v>
          </cell>
        </row>
        <row r="4650">
          <cell r="D4650" t="str">
            <v>544CPA_BS_020.M</v>
          </cell>
        </row>
        <row r="4651">
          <cell r="D4651" t="str">
            <v>941CPA_BS_020.M</v>
          </cell>
        </row>
        <row r="4652">
          <cell r="D4652" t="str">
            <v>446CPA_BS_020.M</v>
          </cell>
        </row>
        <row r="4653">
          <cell r="D4653" t="str">
            <v>666CPA_BS_020.M</v>
          </cell>
        </row>
        <row r="4654">
          <cell r="D4654" t="str">
            <v>668CPA_BS_020.M</v>
          </cell>
        </row>
        <row r="4655">
          <cell r="D4655" t="str">
            <v>672CPA_BS_020.M</v>
          </cell>
        </row>
        <row r="4656">
          <cell r="D4656" t="str">
            <v>946CPA_BS_020.M</v>
          </cell>
        </row>
        <row r="4657">
          <cell r="D4657" t="str">
            <v>137CPA_BS_020.M</v>
          </cell>
        </row>
        <row r="4658">
          <cell r="D4658" t="str">
            <v>546CPA_BS_020.M</v>
          </cell>
        </row>
        <row r="4659">
          <cell r="D4659" t="str">
            <v>962CPA_BS_020.M</v>
          </cell>
        </row>
        <row r="4660">
          <cell r="D4660" t="str">
            <v>674CPA_BS_020.M</v>
          </cell>
        </row>
        <row r="4661">
          <cell r="D4661" t="str">
            <v>676CPA_BS_020.M</v>
          </cell>
        </row>
        <row r="4662">
          <cell r="D4662" t="str">
            <v>548CPA_BS_020.M</v>
          </cell>
        </row>
        <row r="4663">
          <cell r="D4663" t="str">
            <v>556CPA_BS_020.M</v>
          </cell>
        </row>
        <row r="4664">
          <cell r="D4664" t="str">
            <v>678CPA_BS_020.M</v>
          </cell>
        </row>
        <row r="4665">
          <cell r="D4665" t="str">
            <v>181CPA_BS_020.M</v>
          </cell>
        </row>
        <row r="4666">
          <cell r="D4666" t="str">
            <v>867CPA_BS_020.M</v>
          </cell>
        </row>
        <row r="4667">
          <cell r="D4667" t="str">
            <v>682CPA_BS_020.M</v>
          </cell>
        </row>
        <row r="4668">
          <cell r="D4668" t="str">
            <v>684CPA_BS_020.M</v>
          </cell>
        </row>
        <row r="4669">
          <cell r="D4669" t="str">
            <v>273CPA_BS_020.M</v>
          </cell>
        </row>
        <row r="4670">
          <cell r="D4670" t="str">
            <v>868CPA_BS_020.M</v>
          </cell>
        </row>
        <row r="4671">
          <cell r="D4671" t="str">
            <v>921CPA_BS_020.M</v>
          </cell>
        </row>
        <row r="4672">
          <cell r="D4672" t="str">
            <v>948CPA_BS_020.M</v>
          </cell>
        </row>
        <row r="4673">
          <cell r="D4673" t="str">
            <v>943CPA_BS_020.M</v>
          </cell>
        </row>
        <row r="4674">
          <cell r="D4674" t="str">
            <v>351CPA_BS_020.M</v>
          </cell>
        </row>
        <row r="4675">
          <cell r="D4675" t="str">
            <v>686CPA_BS_020.M</v>
          </cell>
        </row>
        <row r="4676">
          <cell r="D4676" t="str">
            <v>688CPA_BS_020.M</v>
          </cell>
        </row>
        <row r="4677">
          <cell r="D4677" t="str">
            <v>518CPA_BS_020.M</v>
          </cell>
        </row>
        <row r="4678">
          <cell r="D4678" t="str">
            <v>728CPA_BS_020.M</v>
          </cell>
        </row>
        <row r="4679">
          <cell r="D4679" t="str">
            <v>836CPA_BS_020.M</v>
          </cell>
        </row>
        <row r="4680">
          <cell r="D4680" t="str">
            <v>558CPA_BS_020.M</v>
          </cell>
        </row>
        <row r="4681">
          <cell r="D4681" t="str">
            <v>138CPA_BS_020.M</v>
          </cell>
        </row>
        <row r="4682">
          <cell r="D4682" t="str">
            <v>353CPA_BS_020.M</v>
          </cell>
        </row>
        <row r="4683">
          <cell r="D4683" t="str">
            <v>196CPA_BS_020.M</v>
          </cell>
        </row>
        <row r="4684">
          <cell r="D4684" t="str">
            <v>278CPA_BS_020.M</v>
          </cell>
        </row>
        <row r="4685">
          <cell r="D4685" t="str">
            <v>692CPA_BS_020.M</v>
          </cell>
        </row>
        <row r="4686">
          <cell r="D4686" t="str">
            <v>694CPA_BS_020.M</v>
          </cell>
        </row>
        <row r="4687">
          <cell r="D4687" t="str">
            <v>142CPA_BS_020.M</v>
          </cell>
        </row>
        <row r="4688">
          <cell r="D4688" t="str">
            <v>449CPA_BS_020.M</v>
          </cell>
        </row>
        <row r="4689">
          <cell r="D4689" t="str">
            <v>564CPA_BS_020.M</v>
          </cell>
        </row>
        <row r="4690">
          <cell r="D4690" t="str">
            <v>565CPA_BS_020.M</v>
          </cell>
        </row>
        <row r="4691">
          <cell r="D4691" t="str">
            <v>283CPA_BS_020.M</v>
          </cell>
        </row>
        <row r="4692">
          <cell r="D4692" t="str">
            <v>853CPA_BS_020.M</v>
          </cell>
        </row>
        <row r="4693">
          <cell r="D4693" t="str">
            <v>288CPA_BS_020.M</v>
          </cell>
        </row>
        <row r="4694">
          <cell r="D4694" t="str">
            <v>293CPA_BS_020.M</v>
          </cell>
        </row>
        <row r="4695">
          <cell r="D4695" t="str">
            <v>566CPA_BS_020.M</v>
          </cell>
        </row>
        <row r="4696">
          <cell r="D4696" t="str">
            <v>964CPA_BS_020.M</v>
          </cell>
        </row>
        <row r="4697">
          <cell r="D4697" t="str">
            <v>182CPA_BS_020.M</v>
          </cell>
        </row>
        <row r="4698">
          <cell r="D4698" t="str">
            <v>359CPA_BS_020.M</v>
          </cell>
        </row>
        <row r="4699">
          <cell r="D4699" t="str">
            <v>453CPA_BS_020.M</v>
          </cell>
        </row>
        <row r="4700">
          <cell r="D4700" t="str">
            <v>968CPA_BS_020.M</v>
          </cell>
        </row>
        <row r="4701">
          <cell r="D4701" t="str">
            <v>922CPA_BS_020.M</v>
          </cell>
        </row>
        <row r="4702">
          <cell r="D4702" t="str">
            <v>714CPA_BS_020.M</v>
          </cell>
        </row>
        <row r="4703">
          <cell r="D4703" t="str">
            <v>862CPA_BS_020.M</v>
          </cell>
        </row>
        <row r="4704">
          <cell r="D4704" t="str">
            <v>135CPA_BS_020.M</v>
          </cell>
        </row>
        <row r="4705">
          <cell r="D4705" t="str">
            <v>716CPA_BS_020.M</v>
          </cell>
        </row>
        <row r="4706">
          <cell r="D4706" t="str">
            <v>456CPA_BS_020.M</v>
          </cell>
        </row>
        <row r="4707">
          <cell r="D4707" t="str">
            <v>722CPA_BS_020.M</v>
          </cell>
        </row>
        <row r="4708">
          <cell r="D4708" t="str">
            <v>942CPA_BS_020.M</v>
          </cell>
        </row>
        <row r="4709">
          <cell r="D4709" t="str">
            <v>718CPA_BS_020.M</v>
          </cell>
        </row>
        <row r="4710">
          <cell r="D4710" t="str">
            <v>724CPA_BS_020.M</v>
          </cell>
        </row>
        <row r="4711">
          <cell r="D4711" t="str">
            <v>576CPA_BS_020.M</v>
          </cell>
        </row>
        <row r="4712">
          <cell r="D4712" t="str">
            <v>936CPA_BS_020.M</v>
          </cell>
        </row>
        <row r="4713">
          <cell r="D4713" t="str">
            <v>961CPA_BS_020.M</v>
          </cell>
        </row>
        <row r="4714">
          <cell r="D4714" t="str">
            <v>813CPA_BS_020.M</v>
          </cell>
        </row>
        <row r="4715">
          <cell r="D4715" t="str">
            <v>726CPA_BS_020.M</v>
          </cell>
        </row>
        <row r="4716">
          <cell r="D4716" t="str">
            <v>199CPA_BS_020.M</v>
          </cell>
        </row>
        <row r="4717">
          <cell r="D4717" t="str">
            <v>733CPA_BS_020.M</v>
          </cell>
        </row>
        <row r="4718">
          <cell r="D4718" t="str">
            <v>184CPA_BS_020.M</v>
          </cell>
        </row>
        <row r="4719">
          <cell r="D4719" t="str">
            <v>524CPA_BS_020.M</v>
          </cell>
        </row>
        <row r="4720">
          <cell r="D4720" t="str">
            <v>361CPA_BS_020.M</v>
          </cell>
        </row>
        <row r="4721">
          <cell r="D4721" t="str">
            <v>362CPA_BS_020.M</v>
          </cell>
        </row>
        <row r="4722">
          <cell r="D4722" t="str">
            <v>364CPA_BS_020.M</v>
          </cell>
        </row>
        <row r="4723">
          <cell r="D4723" t="str">
            <v>732CPA_BS_020.M</v>
          </cell>
        </row>
        <row r="4724">
          <cell r="D4724" t="str">
            <v>366CPA_BS_020.M</v>
          </cell>
        </row>
        <row r="4725">
          <cell r="D4725" t="str">
            <v>734CPA_BS_020.M</v>
          </cell>
        </row>
        <row r="4726">
          <cell r="D4726" t="str">
            <v>144CPA_BS_020.M</v>
          </cell>
        </row>
        <row r="4727">
          <cell r="D4727" t="str">
            <v>146CPA_BS_020.M</v>
          </cell>
        </row>
        <row r="4728">
          <cell r="D4728" t="str">
            <v>463CPA_BS_020.M</v>
          </cell>
        </row>
        <row r="4729">
          <cell r="D4729" t="str">
            <v>528CPA_BS_020.M</v>
          </cell>
        </row>
        <row r="4730">
          <cell r="D4730" t="str">
            <v>923CPA_BS_020.M</v>
          </cell>
        </row>
        <row r="4731">
          <cell r="D4731" t="str">
            <v>738CPA_BS_020.M</v>
          </cell>
        </row>
        <row r="4732">
          <cell r="D4732" t="str">
            <v>578CPA_BS_020.M</v>
          </cell>
        </row>
        <row r="4733">
          <cell r="D4733" t="str">
            <v>537CPA_BS_020.M</v>
          </cell>
        </row>
        <row r="4734">
          <cell r="D4734" t="str">
            <v>742CPA_BS_020.M</v>
          </cell>
        </row>
        <row r="4735">
          <cell r="D4735" t="str">
            <v>866CPA_BS_020.M</v>
          </cell>
        </row>
        <row r="4736">
          <cell r="D4736" t="str">
            <v>369CPA_BS_020.M</v>
          </cell>
        </row>
        <row r="4737">
          <cell r="D4737" t="str">
            <v>744CPA_BS_020.M</v>
          </cell>
        </row>
        <row r="4738">
          <cell r="D4738" t="str">
            <v>186CPA_BS_020.M</v>
          </cell>
        </row>
        <row r="4739">
          <cell r="D4739" t="str">
            <v>925CPA_BS_020.M</v>
          </cell>
        </row>
        <row r="4740">
          <cell r="D4740" t="str">
            <v>869CPA_BS_020.M</v>
          </cell>
        </row>
        <row r="4741">
          <cell r="D4741" t="str">
            <v>746CPA_BS_020.M</v>
          </cell>
        </row>
        <row r="4742">
          <cell r="D4742" t="str">
            <v>926CPA_BS_020.M</v>
          </cell>
        </row>
        <row r="4743">
          <cell r="D4743" t="str">
            <v>466CPA_BS_020.M</v>
          </cell>
        </row>
        <row r="4744">
          <cell r="D4744" t="str">
            <v>112CPA_BS_020.M</v>
          </cell>
        </row>
        <row r="4745">
          <cell r="D4745" t="str">
            <v>111CPA_BS_020.M</v>
          </cell>
        </row>
        <row r="4746">
          <cell r="D4746" t="str">
            <v>298CPA_BS_020.M</v>
          </cell>
        </row>
        <row r="4747">
          <cell r="D4747" t="str">
            <v>927CPA_BS_020.M</v>
          </cell>
        </row>
        <row r="4748">
          <cell r="D4748" t="str">
            <v>846CPA_BS_020.M</v>
          </cell>
        </row>
        <row r="4749">
          <cell r="D4749" t="str">
            <v>299CPA_BS_020.M</v>
          </cell>
        </row>
        <row r="4750">
          <cell r="D4750" t="str">
            <v>582CPA_BS_020.M</v>
          </cell>
        </row>
        <row r="4751">
          <cell r="D4751" t="str">
            <v>474CPA_BS_020.M</v>
          </cell>
        </row>
        <row r="4752">
          <cell r="D4752" t="str">
            <v>754CPA_BS_020.M</v>
          </cell>
        </row>
        <row r="4753">
          <cell r="D4753" t="str">
            <v>698CPA_BS_020.M</v>
          </cell>
        </row>
        <row r="4754">
          <cell r="D4754" t="str">
            <v>512CPA_BS_021.M</v>
          </cell>
        </row>
        <row r="4755">
          <cell r="D4755" t="str">
            <v>914CPA_BS_021.M</v>
          </cell>
        </row>
        <row r="4756">
          <cell r="D4756" t="str">
            <v>612CPA_BS_021.M</v>
          </cell>
        </row>
        <row r="4757">
          <cell r="D4757" t="str">
            <v>614CPA_BS_021.M</v>
          </cell>
        </row>
        <row r="4758">
          <cell r="D4758" t="str">
            <v>312CPA_BS_021.M</v>
          </cell>
        </row>
        <row r="4759">
          <cell r="D4759" t="str">
            <v>311CPA_BS_021.M</v>
          </cell>
        </row>
        <row r="4760">
          <cell r="D4760" t="str">
            <v>213CPA_BS_021.M</v>
          </cell>
        </row>
        <row r="4761">
          <cell r="D4761" t="str">
            <v>911CPA_BS_021.M</v>
          </cell>
        </row>
        <row r="4762">
          <cell r="D4762" t="str">
            <v>193CPA_BS_021.M</v>
          </cell>
        </row>
        <row r="4763">
          <cell r="D4763" t="str">
            <v>122CPA_BS_021.M</v>
          </cell>
        </row>
        <row r="4764">
          <cell r="D4764" t="str">
            <v>912CPA_BS_021.M</v>
          </cell>
        </row>
        <row r="4765">
          <cell r="D4765" t="str">
            <v>313CPA_BS_021.M</v>
          </cell>
        </row>
        <row r="4766">
          <cell r="D4766" t="str">
            <v>419CPA_BS_021.M</v>
          </cell>
        </row>
        <row r="4767">
          <cell r="D4767" t="str">
            <v>513CPA_BS_021.M</v>
          </cell>
        </row>
        <row r="4768">
          <cell r="D4768" t="str">
            <v>316CPA_BS_021.M</v>
          </cell>
        </row>
        <row r="4769">
          <cell r="D4769" t="str">
            <v>913CPA_BS_021.M</v>
          </cell>
        </row>
        <row r="4770">
          <cell r="D4770" t="str">
            <v>124CPA_BS_021.M</v>
          </cell>
        </row>
        <row r="4771">
          <cell r="D4771" t="str">
            <v>339CPA_BS_021.M</v>
          </cell>
        </row>
        <row r="4772">
          <cell r="D4772" t="str">
            <v>638CPA_BS_021.M</v>
          </cell>
        </row>
        <row r="4773">
          <cell r="D4773" t="str">
            <v>514CPA_BS_021.M</v>
          </cell>
        </row>
        <row r="4774">
          <cell r="D4774" t="str">
            <v>218CPA_BS_021.M</v>
          </cell>
        </row>
        <row r="4775">
          <cell r="D4775" t="str">
            <v>963CPA_BS_021.M</v>
          </cell>
        </row>
        <row r="4776">
          <cell r="D4776" t="str">
            <v>616CPA_BS_021.M</v>
          </cell>
        </row>
        <row r="4777">
          <cell r="D4777" t="str">
            <v>223CPA_BS_021.M</v>
          </cell>
        </row>
        <row r="4778">
          <cell r="D4778" t="str">
            <v>516CPA_BS_021.M</v>
          </cell>
        </row>
        <row r="4779">
          <cell r="D4779" t="str">
            <v>918CPA_BS_021.M</v>
          </cell>
        </row>
        <row r="4780">
          <cell r="D4780" t="str">
            <v>748CPA_BS_021.M</v>
          </cell>
        </row>
        <row r="4781">
          <cell r="D4781" t="str">
            <v>618CPA_BS_021.M</v>
          </cell>
        </row>
        <row r="4782">
          <cell r="D4782" t="str">
            <v>522CPA_BS_021.M</v>
          </cell>
        </row>
        <row r="4783">
          <cell r="D4783" t="str">
            <v>622CPA_BS_021.M</v>
          </cell>
        </row>
        <row r="4784">
          <cell r="D4784" t="str">
            <v>156CPA_BS_021.M</v>
          </cell>
        </row>
        <row r="4785">
          <cell r="D4785" t="str">
            <v>624CPA_BS_021.M</v>
          </cell>
        </row>
        <row r="4786">
          <cell r="D4786" t="str">
            <v>626CPA_BS_021.M</v>
          </cell>
        </row>
        <row r="4787">
          <cell r="D4787" t="str">
            <v>628CPA_BS_021.M</v>
          </cell>
        </row>
        <row r="4788">
          <cell r="D4788" t="str">
            <v>228CPA_BS_021.M</v>
          </cell>
        </row>
        <row r="4789">
          <cell r="D4789" t="str">
            <v>924CPA_BS_021.M</v>
          </cell>
        </row>
        <row r="4790">
          <cell r="D4790" t="str">
            <v>233CPA_BS_021.M</v>
          </cell>
        </row>
        <row r="4791">
          <cell r="D4791" t="str">
            <v>632CPA_BS_021.M</v>
          </cell>
        </row>
        <row r="4792">
          <cell r="D4792" t="str">
            <v>636CPA_BS_021.M</v>
          </cell>
        </row>
        <row r="4793">
          <cell r="D4793" t="str">
            <v>634CPA_BS_021.M</v>
          </cell>
        </row>
        <row r="4794">
          <cell r="D4794" t="str">
            <v>238CPA_BS_021.M</v>
          </cell>
        </row>
        <row r="4795">
          <cell r="D4795" t="str">
            <v>662CPA_BS_021.M</v>
          </cell>
        </row>
        <row r="4796">
          <cell r="D4796" t="str">
            <v>960CPA_BS_021.M</v>
          </cell>
        </row>
        <row r="4797">
          <cell r="D4797" t="str">
            <v>423CPA_BS_021.M</v>
          </cell>
        </row>
        <row r="4798">
          <cell r="D4798" t="str">
            <v>935CPA_BS_021.M</v>
          </cell>
        </row>
        <row r="4799">
          <cell r="D4799" t="str">
            <v>128CPA_BS_021.M</v>
          </cell>
        </row>
        <row r="4800">
          <cell r="D4800" t="str">
            <v>611CPA_BS_021.M</v>
          </cell>
        </row>
        <row r="4801">
          <cell r="D4801" t="str">
            <v>321CPA_BS_021.M</v>
          </cell>
        </row>
        <row r="4802">
          <cell r="D4802" t="str">
            <v>243CPA_BS_021.M</v>
          </cell>
        </row>
        <row r="4803">
          <cell r="D4803" t="str">
            <v>309CPA_BS_021.M</v>
          </cell>
        </row>
        <row r="4804">
          <cell r="D4804" t="str">
            <v>248CPA_BS_021.M</v>
          </cell>
        </row>
        <row r="4805">
          <cell r="D4805" t="str">
            <v>469CPA_BS_021.M</v>
          </cell>
        </row>
        <row r="4806">
          <cell r="D4806" t="str">
            <v>253CPA_BS_021.M</v>
          </cell>
        </row>
        <row r="4807">
          <cell r="D4807" t="str">
            <v>642CPA_BS_021.M</v>
          </cell>
        </row>
        <row r="4808">
          <cell r="D4808" t="str">
            <v>643CPA_BS_021.M</v>
          </cell>
        </row>
        <row r="4809">
          <cell r="D4809" t="str">
            <v>939CPA_BS_021.M</v>
          </cell>
        </row>
        <row r="4810">
          <cell r="D4810" t="str">
            <v>644CPA_BS_021.M</v>
          </cell>
        </row>
        <row r="4811">
          <cell r="D4811" t="str">
            <v>163CPA_BS_021.M</v>
          </cell>
        </row>
        <row r="4812">
          <cell r="D4812" t="str">
            <v>819CPA_BS_021.M</v>
          </cell>
        </row>
        <row r="4813">
          <cell r="D4813" t="str">
            <v>172CPA_BS_021.M</v>
          </cell>
        </row>
        <row r="4814">
          <cell r="D4814" t="str">
            <v>132CPA_BS_021.M</v>
          </cell>
        </row>
        <row r="4815">
          <cell r="D4815" t="str">
            <v>646CPA_BS_021.M</v>
          </cell>
        </row>
        <row r="4816">
          <cell r="D4816" t="str">
            <v>648CPA_BS_021.M</v>
          </cell>
        </row>
        <row r="4817">
          <cell r="D4817" t="str">
            <v>915CPA_BS_021.M</v>
          </cell>
        </row>
        <row r="4818">
          <cell r="D4818" t="str">
            <v>134CPA_BS_021.M</v>
          </cell>
        </row>
        <row r="4819">
          <cell r="D4819" t="str">
            <v>652CPA_BS_021.M</v>
          </cell>
        </row>
        <row r="4820">
          <cell r="D4820" t="str">
            <v>174CPA_BS_021.M</v>
          </cell>
        </row>
        <row r="4821">
          <cell r="D4821" t="str">
            <v>328CPA_BS_021.M</v>
          </cell>
        </row>
        <row r="4822">
          <cell r="D4822" t="str">
            <v>258CPA_BS_021.M</v>
          </cell>
        </row>
        <row r="4823">
          <cell r="D4823" t="str">
            <v>656CPA_BS_021.M</v>
          </cell>
        </row>
        <row r="4824">
          <cell r="D4824" t="str">
            <v>654CPA_BS_021.M</v>
          </cell>
        </row>
        <row r="4825">
          <cell r="D4825" t="str">
            <v>336CPA_BS_021.M</v>
          </cell>
        </row>
        <row r="4826">
          <cell r="D4826" t="str">
            <v>263CPA_BS_021.M</v>
          </cell>
        </row>
        <row r="4827">
          <cell r="D4827" t="str">
            <v>268CPA_BS_021.M</v>
          </cell>
        </row>
        <row r="4828">
          <cell r="D4828" t="str">
            <v>532CPA_BS_021.M</v>
          </cell>
        </row>
        <row r="4829">
          <cell r="D4829" t="str">
            <v>944CPA_BS_021.M</v>
          </cell>
        </row>
        <row r="4830">
          <cell r="D4830" t="str">
            <v>176CPA_BS_021.M</v>
          </cell>
        </row>
        <row r="4831">
          <cell r="D4831" t="str">
            <v>534CPA_BS_021.M</v>
          </cell>
        </row>
        <row r="4832">
          <cell r="D4832" t="str">
            <v>536CPA_BS_021.M</v>
          </cell>
        </row>
        <row r="4833">
          <cell r="D4833" t="str">
            <v>429CPA_BS_021.M</v>
          </cell>
        </row>
        <row r="4834">
          <cell r="D4834" t="str">
            <v>433CPA_BS_021.M</v>
          </cell>
        </row>
        <row r="4835">
          <cell r="D4835" t="str">
            <v>178CPA_BS_021.M</v>
          </cell>
        </row>
        <row r="4836">
          <cell r="D4836" t="str">
            <v>436CPA_BS_021.M</v>
          </cell>
        </row>
        <row r="4837">
          <cell r="D4837" t="str">
            <v>136CPA_BS_021.M</v>
          </cell>
        </row>
        <row r="4838">
          <cell r="D4838" t="str">
            <v>343CPA_BS_021.M</v>
          </cell>
        </row>
        <row r="4839">
          <cell r="D4839" t="str">
            <v>158CPA_BS_021.M</v>
          </cell>
        </row>
        <row r="4840">
          <cell r="D4840" t="str">
            <v>439CPA_BS_021.M</v>
          </cell>
        </row>
        <row r="4841">
          <cell r="D4841" t="str">
            <v>916CPA_BS_021.M</v>
          </cell>
        </row>
        <row r="4842">
          <cell r="D4842" t="str">
            <v>664CPA_BS_021.M</v>
          </cell>
        </row>
        <row r="4843">
          <cell r="D4843" t="str">
            <v>826CPA_BS_021.M</v>
          </cell>
        </row>
        <row r="4844">
          <cell r="D4844" t="str">
            <v>542CPA_BS_021.M</v>
          </cell>
        </row>
        <row r="4845">
          <cell r="D4845" t="str">
            <v>967CPA_BS_021.M</v>
          </cell>
        </row>
        <row r="4846">
          <cell r="D4846" t="str">
            <v>443CPA_BS_021.M</v>
          </cell>
        </row>
        <row r="4847">
          <cell r="D4847" t="str">
            <v>917CPA_BS_021.M</v>
          </cell>
        </row>
        <row r="4848">
          <cell r="D4848" t="str">
            <v>544CPA_BS_021.M</v>
          </cell>
        </row>
        <row r="4849">
          <cell r="D4849" t="str">
            <v>941CPA_BS_021.M</v>
          </cell>
        </row>
        <row r="4850">
          <cell r="D4850" t="str">
            <v>446CPA_BS_021.M</v>
          </cell>
        </row>
        <row r="4851">
          <cell r="D4851" t="str">
            <v>666CPA_BS_021.M</v>
          </cell>
        </row>
        <row r="4852">
          <cell r="D4852" t="str">
            <v>668CPA_BS_021.M</v>
          </cell>
        </row>
        <row r="4853">
          <cell r="D4853" t="str">
            <v>672CPA_BS_021.M</v>
          </cell>
        </row>
        <row r="4854">
          <cell r="D4854" t="str">
            <v>946CPA_BS_021.M</v>
          </cell>
        </row>
        <row r="4855">
          <cell r="D4855" t="str">
            <v>137CPA_BS_021.M</v>
          </cell>
        </row>
        <row r="4856">
          <cell r="D4856" t="str">
            <v>546CPA_BS_021.M</v>
          </cell>
        </row>
        <row r="4857">
          <cell r="D4857" t="str">
            <v>962CPA_BS_021.M</v>
          </cell>
        </row>
        <row r="4858">
          <cell r="D4858" t="str">
            <v>674CPA_BS_021.M</v>
          </cell>
        </row>
        <row r="4859">
          <cell r="D4859" t="str">
            <v>676CPA_BS_021.M</v>
          </cell>
        </row>
        <row r="4860">
          <cell r="D4860" t="str">
            <v>548CPA_BS_021.M</v>
          </cell>
        </row>
        <row r="4861">
          <cell r="D4861" t="str">
            <v>556CPA_BS_021.M</v>
          </cell>
        </row>
        <row r="4862">
          <cell r="D4862" t="str">
            <v>678CPA_BS_021.M</v>
          </cell>
        </row>
        <row r="4863">
          <cell r="D4863" t="str">
            <v>181CPA_BS_021.M</v>
          </cell>
        </row>
        <row r="4864">
          <cell r="D4864" t="str">
            <v>867CPA_BS_021.M</v>
          </cell>
        </row>
        <row r="4865">
          <cell r="D4865" t="str">
            <v>682CPA_BS_021.M</v>
          </cell>
        </row>
        <row r="4866">
          <cell r="D4866" t="str">
            <v>684CPA_BS_021.M</v>
          </cell>
        </row>
        <row r="4867">
          <cell r="D4867" t="str">
            <v>273CPA_BS_021.M</v>
          </cell>
        </row>
        <row r="4868">
          <cell r="D4868" t="str">
            <v>868CPA_BS_021.M</v>
          </cell>
        </row>
        <row r="4869">
          <cell r="D4869" t="str">
            <v>921CPA_BS_021.M</v>
          </cell>
        </row>
        <row r="4870">
          <cell r="D4870" t="str">
            <v>948CPA_BS_021.M</v>
          </cell>
        </row>
        <row r="4871">
          <cell r="D4871" t="str">
            <v>943CPA_BS_021.M</v>
          </cell>
        </row>
        <row r="4872">
          <cell r="D4872" t="str">
            <v>351CPA_BS_021.M</v>
          </cell>
        </row>
        <row r="4873">
          <cell r="D4873" t="str">
            <v>686CPA_BS_021.M</v>
          </cell>
        </row>
        <row r="4874">
          <cell r="D4874" t="str">
            <v>688CPA_BS_021.M</v>
          </cell>
        </row>
        <row r="4875">
          <cell r="D4875" t="str">
            <v>518CPA_BS_021.M</v>
          </cell>
        </row>
        <row r="4876">
          <cell r="D4876" t="str">
            <v>728CPA_BS_021.M</v>
          </cell>
        </row>
        <row r="4877">
          <cell r="D4877" t="str">
            <v>836CPA_BS_021.M</v>
          </cell>
        </row>
        <row r="4878">
          <cell r="D4878" t="str">
            <v>558CPA_BS_021.M</v>
          </cell>
        </row>
        <row r="4879">
          <cell r="D4879" t="str">
            <v>138CPA_BS_021.M</v>
          </cell>
        </row>
        <row r="4880">
          <cell r="D4880" t="str">
            <v>353CPA_BS_021.M</v>
          </cell>
        </row>
        <row r="4881">
          <cell r="D4881" t="str">
            <v>196CPA_BS_021.M</v>
          </cell>
        </row>
        <row r="4882">
          <cell r="D4882" t="str">
            <v>278CPA_BS_021.M</v>
          </cell>
        </row>
        <row r="4883">
          <cell r="D4883" t="str">
            <v>692CPA_BS_021.M</v>
          </cell>
        </row>
        <row r="4884">
          <cell r="D4884" t="str">
            <v>694CPA_BS_021.M</v>
          </cell>
        </row>
        <row r="4885">
          <cell r="D4885" t="str">
            <v>142CPA_BS_021.M</v>
          </cell>
        </row>
        <row r="4886">
          <cell r="D4886" t="str">
            <v>449CPA_BS_021.M</v>
          </cell>
        </row>
        <row r="4887">
          <cell r="D4887" t="str">
            <v>564CPA_BS_021.M</v>
          </cell>
        </row>
        <row r="4888">
          <cell r="D4888" t="str">
            <v>565CPA_BS_021.M</v>
          </cell>
        </row>
        <row r="4889">
          <cell r="D4889" t="str">
            <v>283CPA_BS_021.M</v>
          </cell>
        </row>
        <row r="4890">
          <cell r="D4890" t="str">
            <v>853CPA_BS_021.M</v>
          </cell>
        </row>
        <row r="4891">
          <cell r="D4891" t="str">
            <v>288CPA_BS_021.M</v>
          </cell>
        </row>
        <row r="4892">
          <cell r="D4892" t="str">
            <v>293CPA_BS_021.M</v>
          </cell>
        </row>
        <row r="4893">
          <cell r="D4893" t="str">
            <v>566CPA_BS_021.M</v>
          </cell>
        </row>
        <row r="4894">
          <cell r="D4894" t="str">
            <v>964CPA_BS_021.M</v>
          </cell>
        </row>
        <row r="4895">
          <cell r="D4895" t="str">
            <v>182CPA_BS_021.M</v>
          </cell>
        </row>
        <row r="4896">
          <cell r="D4896" t="str">
            <v>359CPA_BS_021.M</v>
          </cell>
        </row>
        <row r="4897">
          <cell r="D4897" t="str">
            <v>453CPA_BS_021.M</v>
          </cell>
        </row>
        <row r="4898">
          <cell r="D4898" t="str">
            <v>968CPA_BS_021.M</v>
          </cell>
        </row>
        <row r="4899">
          <cell r="D4899" t="str">
            <v>922CPA_BS_021.M</v>
          </cell>
        </row>
        <row r="4900">
          <cell r="D4900" t="str">
            <v>714CPA_BS_021.M</v>
          </cell>
        </row>
        <row r="4901">
          <cell r="D4901" t="str">
            <v>862CPA_BS_021.M</v>
          </cell>
        </row>
        <row r="4902">
          <cell r="D4902" t="str">
            <v>135CPA_BS_021.M</v>
          </cell>
        </row>
        <row r="4903">
          <cell r="D4903" t="str">
            <v>716CPA_BS_021.M</v>
          </cell>
        </row>
        <row r="4904">
          <cell r="D4904" t="str">
            <v>456CPA_BS_021.M</v>
          </cell>
        </row>
        <row r="4905">
          <cell r="D4905" t="str">
            <v>722CPA_BS_021.M</v>
          </cell>
        </row>
        <row r="4906">
          <cell r="D4906" t="str">
            <v>942CPA_BS_021.M</v>
          </cell>
        </row>
        <row r="4907">
          <cell r="D4907" t="str">
            <v>718CPA_BS_021.M</v>
          </cell>
        </row>
        <row r="4908">
          <cell r="D4908" t="str">
            <v>724CPA_BS_021.M</v>
          </cell>
        </row>
        <row r="4909">
          <cell r="D4909" t="str">
            <v>576CPA_BS_021.M</v>
          </cell>
        </row>
        <row r="4910">
          <cell r="D4910" t="str">
            <v>936CPA_BS_021.M</v>
          </cell>
        </row>
        <row r="4911">
          <cell r="D4911" t="str">
            <v>961CPA_BS_021.M</v>
          </cell>
        </row>
        <row r="4912">
          <cell r="D4912" t="str">
            <v>813CPA_BS_021.M</v>
          </cell>
        </row>
        <row r="4913">
          <cell r="D4913" t="str">
            <v>726CPA_BS_021.M</v>
          </cell>
        </row>
        <row r="4914">
          <cell r="D4914" t="str">
            <v>199CPA_BS_021.M</v>
          </cell>
        </row>
        <row r="4915">
          <cell r="D4915" t="str">
            <v>733CPA_BS_021.M</v>
          </cell>
        </row>
        <row r="4916">
          <cell r="D4916" t="str">
            <v>184CPA_BS_021.M</v>
          </cell>
        </row>
        <row r="4917">
          <cell r="D4917" t="str">
            <v>524CPA_BS_021.M</v>
          </cell>
        </row>
        <row r="4918">
          <cell r="D4918" t="str">
            <v>361CPA_BS_021.M</v>
          </cell>
        </row>
        <row r="4919">
          <cell r="D4919" t="str">
            <v>362CPA_BS_021.M</v>
          </cell>
        </row>
        <row r="4920">
          <cell r="D4920" t="str">
            <v>364CPA_BS_021.M</v>
          </cell>
        </row>
        <row r="4921">
          <cell r="D4921" t="str">
            <v>732CPA_BS_021.M</v>
          </cell>
        </row>
        <row r="4922">
          <cell r="D4922" t="str">
            <v>366CPA_BS_021.M</v>
          </cell>
        </row>
        <row r="4923">
          <cell r="D4923" t="str">
            <v>734CPA_BS_021.M</v>
          </cell>
        </row>
        <row r="4924">
          <cell r="D4924" t="str">
            <v>144CPA_BS_021.M</v>
          </cell>
        </row>
        <row r="4925">
          <cell r="D4925" t="str">
            <v>146CPA_BS_021.M</v>
          </cell>
        </row>
        <row r="4926">
          <cell r="D4926" t="str">
            <v>463CPA_BS_021.M</v>
          </cell>
        </row>
        <row r="4927">
          <cell r="D4927" t="str">
            <v>528CPA_BS_021.M</v>
          </cell>
        </row>
        <row r="4928">
          <cell r="D4928" t="str">
            <v>923CPA_BS_021.M</v>
          </cell>
        </row>
        <row r="4929">
          <cell r="D4929" t="str">
            <v>738CPA_BS_021.M</v>
          </cell>
        </row>
        <row r="4930">
          <cell r="D4930" t="str">
            <v>578CPA_BS_021.M</v>
          </cell>
        </row>
        <row r="4931">
          <cell r="D4931" t="str">
            <v>537CPA_BS_021.M</v>
          </cell>
        </row>
        <row r="4932">
          <cell r="D4932" t="str">
            <v>742CPA_BS_021.M</v>
          </cell>
        </row>
        <row r="4933">
          <cell r="D4933" t="str">
            <v>866CPA_BS_021.M</v>
          </cell>
        </row>
        <row r="4934">
          <cell r="D4934" t="str">
            <v>369CPA_BS_021.M</v>
          </cell>
        </row>
        <row r="4935">
          <cell r="D4935" t="str">
            <v>744CPA_BS_021.M</v>
          </cell>
        </row>
        <row r="4936">
          <cell r="D4936" t="str">
            <v>186CPA_BS_021.M</v>
          </cell>
        </row>
        <row r="4937">
          <cell r="D4937" t="str">
            <v>925CPA_BS_021.M</v>
          </cell>
        </row>
        <row r="4938">
          <cell r="D4938" t="str">
            <v>869CPA_BS_021.M</v>
          </cell>
        </row>
        <row r="4939">
          <cell r="D4939" t="str">
            <v>746CPA_BS_021.M</v>
          </cell>
        </row>
        <row r="4940">
          <cell r="D4940" t="str">
            <v>926CPA_BS_021.M</v>
          </cell>
        </row>
        <row r="4941">
          <cell r="D4941" t="str">
            <v>466CPA_BS_021.M</v>
          </cell>
        </row>
        <row r="4942">
          <cell r="D4942" t="str">
            <v>112CPA_BS_021.M</v>
          </cell>
        </row>
        <row r="4943">
          <cell r="D4943" t="str">
            <v>111CPA_BS_021.M</v>
          </cell>
        </row>
        <row r="4944">
          <cell r="D4944" t="str">
            <v>298CPA_BS_021.M</v>
          </cell>
        </row>
        <row r="4945">
          <cell r="D4945" t="str">
            <v>927CPA_BS_021.M</v>
          </cell>
        </row>
        <row r="4946">
          <cell r="D4946" t="str">
            <v>846CPA_BS_021.M</v>
          </cell>
        </row>
        <row r="4947">
          <cell r="D4947" t="str">
            <v>299CPA_BS_021.M</v>
          </cell>
        </row>
        <row r="4948">
          <cell r="D4948" t="str">
            <v>582CPA_BS_021.M</v>
          </cell>
        </row>
        <row r="4949">
          <cell r="D4949" t="str">
            <v>474CPA_BS_021.M</v>
          </cell>
        </row>
        <row r="4950">
          <cell r="D4950" t="str">
            <v>754CPA_BS_021.M</v>
          </cell>
        </row>
        <row r="4951">
          <cell r="D4951" t="str">
            <v>698CPA_BS_021.M</v>
          </cell>
        </row>
        <row r="4952">
          <cell r="D4952" t="str">
            <v>512CPA_BS_030.M</v>
          </cell>
        </row>
        <row r="4953">
          <cell r="D4953" t="str">
            <v>914CPA_BS_030.M</v>
          </cell>
        </row>
        <row r="4954">
          <cell r="D4954" t="str">
            <v>612CPA_BS_030.M</v>
          </cell>
        </row>
        <row r="4955">
          <cell r="D4955" t="str">
            <v>614CPA_BS_030.M</v>
          </cell>
        </row>
        <row r="4956">
          <cell r="D4956" t="str">
            <v>312CPA_BS_030.M</v>
          </cell>
        </row>
        <row r="4957">
          <cell r="D4957" t="str">
            <v>311CPA_BS_030.M</v>
          </cell>
        </row>
        <row r="4958">
          <cell r="D4958" t="str">
            <v>213CPA_BS_030.M</v>
          </cell>
        </row>
        <row r="4959">
          <cell r="D4959" t="str">
            <v>911CPA_BS_030.M</v>
          </cell>
        </row>
        <row r="4960">
          <cell r="D4960" t="str">
            <v>193CPA_BS_030.M</v>
          </cell>
        </row>
        <row r="4961">
          <cell r="D4961" t="str">
            <v>122CPA_BS_030.M</v>
          </cell>
        </row>
        <row r="4962">
          <cell r="D4962" t="str">
            <v>912CPA_BS_030.M</v>
          </cell>
        </row>
        <row r="4963">
          <cell r="D4963" t="str">
            <v>313CPA_BS_030.M</v>
          </cell>
        </row>
        <row r="4964">
          <cell r="D4964" t="str">
            <v>419CPA_BS_030.M</v>
          </cell>
        </row>
        <row r="4965">
          <cell r="D4965" t="str">
            <v>513CPA_BS_030.M</v>
          </cell>
        </row>
        <row r="4966">
          <cell r="D4966" t="str">
            <v>316CPA_BS_030.M</v>
          </cell>
        </row>
        <row r="4967">
          <cell r="D4967" t="str">
            <v>913CPA_BS_030.M</v>
          </cell>
        </row>
        <row r="4968">
          <cell r="D4968" t="str">
            <v>124CPA_BS_030.M</v>
          </cell>
        </row>
        <row r="4969">
          <cell r="D4969" t="str">
            <v>339CPA_BS_030.M</v>
          </cell>
        </row>
        <row r="4970">
          <cell r="D4970" t="str">
            <v>638CPA_BS_030.M</v>
          </cell>
        </row>
        <row r="4971">
          <cell r="D4971" t="str">
            <v>514CPA_BS_030.M</v>
          </cell>
        </row>
        <row r="4972">
          <cell r="D4972" t="str">
            <v>218CPA_BS_030.M</v>
          </cell>
        </row>
        <row r="4973">
          <cell r="D4973" t="str">
            <v>963CPA_BS_030.M</v>
          </cell>
        </row>
        <row r="4974">
          <cell r="D4974" t="str">
            <v>616CPA_BS_030.M</v>
          </cell>
        </row>
        <row r="4975">
          <cell r="D4975" t="str">
            <v>223CPA_BS_030.M</v>
          </cell>
        </row>
        <row r="4976">
          <cell r="D4976" t="str">
            <v>516CPA_BS_030.M</v>
          </cell>
        </row>
        <row r="4977">
          <cell r="D4977" t="str">
            <v>918CPA_BS_030.M</v>
          </cell>
        </row>
        <row r="4978">
          <cell r="D4978" t="str">
            <v>748CPA_BS_030.M</v>
          </cell>
        </row>
        <row r="4979">
          <cell r="D4979" t="str">
            <v>618CPA_BS_030.M</v>
          </cell>
        </row>
        <row r="4980">
          <cell r="D4980" t="str">
            <v>522CPA_BS_030.M</v>
          </cell>
        </row>
        <row r="4981">
          <cell r="D4981" t="str">
            <v>622CPA_BS_030.M</v>
          </cell>
        </row>
        <row r="4982">
          <cell r="D4982" t="str">
            <v>156CPA_BS_030.M</v>
          </cell>
        </row>
        <row r="4983">
          <cell r="D4983" t="str">
            <v>624CPA_BS_030.M</v>
          </cell>
        </row>
        <row r="4984">
          <cell r="D4984" t="str">
            <v>626CPA_BS_030.M</v>
          </cell>
        </row>
        <row r="4985">
          <cell r="D4985" t="str">
            <v>628CPA_BS_030.M</v>
          </cell>
        </row>
        <row r="4986">
          <cell r="D4986" t="str">
            <v>228CPA_BS_030.M</v>
          </cell>
        </row>
        <row r="4987">
          <cell r="D4987" t="str">
            <v>924CPA_BS_030.M</v>
          </cell>
        </row>
        <row r="4988">
          <cell r="D4988" t="str">
            <v>233CPA_BS_030.M</v>
          </cell>
        </row>
        <row r="4989">
          <cell r="D4989" t="str">
            <v>632CPA_BS_030.M</v>
          </cell>
        </row>
        <row r="4990">
          <cell r="D4990" t="str">
            <v>636CPA_BS_030.M</v>
          </cell>
        </row>
        <row r="4991">
          <cell r="D4991" t="str">
            <v>634CPA_BS_030.M</v>
          </cell>
        </row>
        <row r="4992">
          <cell r="D4992" t="str">
            <v>238CPA_BS_030.M</v>
          </cell>
        </row>
        <row r="4993">
          <cell r="D4993" t="str">
            <v>662CPA_BS_030.M</v>
          </cell>
        </row>
        <row r="4994">
          <cell r="D4994" t="str">
            <v>960CPA_BS_030.M</v>
          </cell>
        </row>
        <row r="4995">
          <cell r="D4995" t="str">
            <v>423CPA_BS_030.M</v>
          </cell>
        </row>
        <row r="4996">
          <cell r="D4996" t="str">
            <v>935CPA_BS_030.M</v>
          </cell>
        </row>
        <row r="4997">
          <cell r="D4997" t="str">
            <v>128CPA_BS_030.M</v>
          </cell>
        </row>
        <row r="4998">
          <cell r="D4998" t="str">
            <v>611CPA_BS_030.M</v>
          </cell>
        </row>
        <row r="4999">
          <cell r="D4999" t="str">
            <v>321CPA_BS_030.M</v>
          </cell>
        </row>
        <row r="5000">
          <cell r="D5000" t="str">
            <v>243CPA_BS_030.M</v>
          </cell>
        </row>
        <row r="5001">
          <cell r="D5001" t="str">
            <v>309CPA_BS_030.M</v>
          </cell>
        </row>
        <row r="5002">
          <cell r="D5002" t="str">
            <v>248CPA_BS_030.M</v>
          </cell>
        </row>
        <row r="5003">
          <cell r="D5003" t="str">
            <v>469CPA_BS_030.M</v>
          </cell>
        </row>
        <row r="5004">
          <cell r="D5004" t="str">
            <v>253CPA_BS_030.M</v>
          </cell>
        </row>
        <row r="5005">
          <cell r="D5005" t="str">
            <v>642CPA_BS_030.M</v>
          </cell>
        </row>
        <row r="5006">
          <cell r="D5006" t="str">
            <v>643CPA_BS_030.M</v>
          </cell>
        </row>
        <row r="5007">
          <cell r="D5007" t="str">
            <v>939CPA_BS_030.M</v>
          </cell>
        </row>
        <row r="5008">
          <cell r="D5008" t="str">
            <v>644CPA_BS_030.M</v>
          </cell>
        </row>
        <row r="5009">
          <cell r="D5009" t="str">
            <v>163CPA_BS_030.M</v>
          </cell>
        </row>
        <row r="5010">
          <cell r="D5010" t="str">
            <v>819CPA_BS_030.M</v>
          </cell>
        </row>
        <row r="5011">
          <cell r="D5011" t="str">
            <v>172CPA_BS_030.M</v>
          </cell>
        </row>
        <row r="5012">
          <cell r="D5012" t="str">
            <v>132CPA_BS_030.M</v>
          </cell>
        </row>
        <row r="5013">
          <cell r="D5013" t="str">
            <v>646CPA_BS_030.M</v>
          </cell>
        </row>
        <row r="5014">
          <cell r="D5014" t="str">
            <v>648CPA_BS_030.M</v>
          </cell>
        </row>
        <row r="5015">
          <cell r="D5015" t="str">
            <v>915CPA_BS_030.M</v>
          </cell>
        </row>
        <row r="5016">
          <cell r="D5016" t="str">
            <v>134CPA_BS_030.M</v>
          </cell>
        </row>
        <row r="5017">
          <cell r="D5017" t="str">
            <v>652CPA_BS_030.M</v>
          </cell>
        </row>
        <row r="5018">
          <cell r="D5018" t="str">
            <v>174CPA_BS_030.M</v>
          </cell>
        </row>
        <row r="5019">
          <cell r="D5019" t="str">
            <v>328CPA_BS_030.M</v>
          </cell>
        </row>
        <row r="5020">
          <cell r="D5020" t="str">
            <v>258CPA_BS_030.M</v>
          </cell>
        </row>
        <row r="5021">
          <cell r="D5021" t="str">
            <v>656CPA_BS_030.M</v>
          </cell>
        </row>
        <row r="5022">
          <cell r="D5022" t="str">
            <v>654CPA_BS_030.M</v>
          </cell>
        </row>
        <row r="5023">
          <cell r="D5023" t="str">
            <v>336CPA_BS_030.M</v>
          </cell>
        </row>
        <row r="5024">
          <cell r="D5024" t="str">
            <v>263CPA_BS_030.M</v>
          </cell>
        </row>
        <row r="5025">
          <cell r="D5025" t="str">
            <v>268CPA_BS_030.M</v>
          </cell>
        </row>
        <row r="5026">
          <cell r="D5026" t="str">
            <v>532CPA_BS_030.M</v>
          </cell>
        </row>
        <row r="5027">
          <cell r="D5027" t="str">
            <v>944CPA_BS_030.M</v>
          </cell>
        </row>
        <row r="5028">
          <cell r="D5028" t="str">
            <v>176CPA_BS_030.M</v>
          </cell>
        </row>
        <row r="5029">
          <cell r="D5029" t="str">
            <v>534CPA_BS_030.M</v>
          </cell>
        </row>
        <row r="5030">
          <cell r="D5030" t="str">
            <v>536CPA_BS_030.M</v>
          </cell>
        </row>
        <row r="5031">
          <cell r="D5031" t="str">
            <v>429CPA_BS_030.M</v>
          </cell>
        </row>
        <row r="5032">
          <cell r="D5032" t="str">
            <v>433CPA_BS_030.M</v>
          </cell>
        </row>
        <row r="5033">
          <cell r="D5033" t="str">
            <v>178CPA_BS_030.M</v>
          </cell>
        </row>
        <row r="5034">
          <cell r="D5034" t="str">
            <v>436CPA_BS_030.M</v>
          </cell>
        </row>
        <row r="5035">
          <cell r="D5035" t="str">
            <v>136CPA_BS_030.M</v>
          </cell>
        </row>
        <row r="5036">
          <cell r="D5036" t="str">
            <v>343CPA_BS_030.M</v>
          </cell>
        </row>
        <row r="5037">
          <cell r="D5037" t="str">
            <v>158CPA_BS_030.M</v>
          </cell>
        </row>
        <row r="5038">
          <cell r="D5038" t="str">
            <v>439CPA_BS_030.M</v>
          </cell>
        </row>
        <row r="5039">
          <cell r="D5039" t="str">
            <v>916CPA_BS_030.M</v>
          </cell>
        </row>
        <row r="5040">
          <cell r="D5040" t="str">
            <v>664CPA_BS_030.M</v>
          </cell>
        </row>
        <row r="5041">
          <cell r="D5041" t="str">
            <v>826CPA_BS_030.M</v>
          </cell>
        </row>
        <row r="5042">
          <cell r="D5042" t="str">
            <v>542CPA_BS_030.M</v>
          </cell>
        </row>
        <row r="5043">
          <cell r="D5043" t="str">
            <v>967CPA_BS_030.M</v>
          </cell>
        </row>
        <row r="5044">
          <cell r="D5044" t="str">
            <v>443CPA_BS_030.M</v>
          </cell>
        </row>
        <row r="5045">
          <cell r="D5045" t="str">
            <v>917CPA_BS_030.M</v>
          </cell>
        </row>
        <row r="5046">
          <cell r="D5046" t="str">
            <v>544CPA_BS_030.M</v>
          </cell>
        </row>
        <row r="5047">
          <cell r="D5047" t="str">
            <v>941CPA_BS_030.M</v>
          </cell>
        </row>
        <row r="5048">
          <cell r="D5048" t="str">
            <v>446CPA_BS_030.M</v>
          </cell>
        </row>
        <row r="5049">
          <cell r="D5049" t="str">
            <v>666CPA_BS_030.M</v>
          </cell>
        </row>
        <row r="5050">
          <cell r="D5050" t="str">
            <v>668CPA_BS_030.M</v>
          </cell>
        </row>
        <row r="5051">
          <cell r="D5051" t="str">
            <v>672CPA_BS_030.M</v>
          </cell>
        </row>
        <row r="5052">
          <cell r="D5052" t="str">
            <v>946CPA_BS_030.M</v>
          </cell>
        </row>
        <row r="5053">
          <cell r="D5053" t="str">
            <v>137CPA_BS_030.M</v>
          </cell>
        </row>
        <row r="5054">
          <cell r="D5054" t="str">
            <v>546CPA_BS_030.M</v>
          </cell>
        </row>
        <row r="5055">
          <cell r="D5055" t="str">
            <v>962CPA_BS_030.M</v>
          </cell>
        </row>
        <row r="5056">
          <cell r="D5056" t="str">
            <v>674CPA_BS_030.M</v>
          </cell>
        </row>
        <row r="5057">
          <cell r="D5057" t="str">
            <v>676CPA_BS_030.M</v>
          </cell>
        </row>
        <row r="5058">
          <cell r="D5058" t="str">
            <v>548CPA_BS_030.M</v>
          </cell>
        </row>
        <row r="5059">
          <cell r="D5059" t="str">
            <v>556CPA_BS_030.M</v>
          </cell>
        </row>
        <row r="5060">
          <cell r="D5060" t="str">
            <v>678CPA_BS_030.M</v>
          </cell>
        </row>
        <row r="5061">
          <cell r="D5061" t="str">
            <v>181CPA_BS_030.M</v>
          </cell>
        </row>
        <row r="5062">
          <cell r="D5062" t="str">
            <v>867CPA_BS_030.M</v>
          </cell>
        </row>
        <row r="5063">
          <cell r="D5063" t="str">
            <v>682CPA_BS_030.M</v>
          </cell>
        </row>
        <row r="5064">
          <cell r="D5064" t="str">
            <v>684CPA_BS_030.M</v>
          </cell>
        </row>
        <row r="5065">
          <cell r="D5065" t="str">
            <v>273CPA_BS_030.M</v>
          </cell>
        </row>
        <row r="5066">
          <cell r="D5066" t="str">
            <v>868CPA_BS_030.M</v>
          </cell>
        </row>
        <row r="5067">
          <cell r="D5067" t="str">
            <v>921CPA_BS_030.M</v>
          </cell>
        </row>
        <row r="5068">
          <cell r="D5068" t="str">
            <v>948CPA_BS_030.M</v>
          </cell>
        </row>
        <row r="5069">
          <cell r="D5069" t="str">
            <v>943CPA_BS_030.M</v>
          </cell>
        </row>
        <row r="5070">
          <cell r="D5070" t="str">
            <v>351CPA_BS_030.M</v>
          </cell>
        </row>
        <row r="5071">
          <cell r="D5071" t="str">
            <v>686CPA_BS_030.M</v>
          </cell>
        </row>
        <row r="5072">
          <cell r="D5072" t="str">
            <v>688CPA_BS_030.M</v>
          </cell>
        </row>
        <row r="5073">
          <cell r="D5073" t="str">
            <v>518CPA_BS_030.M</v>
          </cell>
        </row>
        <row r="5074">
          <cell r="D5074" t="str">
            <v>728CPA_BS_030.M</v>
          </cell>
        </row>
        <row r="5075">
          <cell r="D5075" t="str">
            <v>836CPA_BS_030.M</v>
          </cell>
        </row>
        <row r="5076">
          <cell r="D5076" t="str">
            <v>558CPA_BS_030.M</v>
          </cell>
        </row>
        <row r="5077">
          <cell r="D5077" t="str">
            <v>138CPA_BS_030.M</v>
          </cell>
        </row>
        <row r="5078">
          <cell r="D5078" t="str">
            <v>353CPA_BS_030.M</v>
          </cell>
        </row>
        <row r="5079">
          <cell r="D5079" t="str">
            <v>196CPA_BS_030.M</v>
          </cell>
        </row>
        <row r="5080">
          <cell r="D5080" t="str">
            <v>278CPA_BS_030.M</v>
          </cell>
        </row>
        <row r="5081">
          <cell r="D5081" t="str">
            <v>692CPA_BS_030.M</v>
          </cell>
        </row>
        <row r="5082">
          <cell r="D5082" t="str">
            <v>694CPA_BS_030.M</v>
          </cell>
        </row>
        <row r="5083">
          <cell r="D5083" t="str">
            <v>142CPA_BS_030.M</v>
          </cell>
        </row>
        <row r="5084">
          <cell r="D5084" t="str">
            <v>449CPA_BS_030.M</v>
          </cell>
        </row>
        <row r="5085">
          <cell r="D5085" t="str">
            <v>564CPA_BS_030.M</v>
          </cell>
        </row>
        <row r="5086">
          <cell r="D5086" t="str">
            <v>565CPA_BS_030.M</v>
          </cell>
        </row>
        <row r="5087">
          <cell r="D5087" t="str">
            <v>283CPA_BS_030.M</v>
          </cell>
        </row>
        <row r="5088">
          <cell r="D5088" t="str">
            <v>853CPA_BS_030.M</v>
          </cell>
        </row>
        <row r="5089">
          <cell r="D5089" t="str">
            <v>288CPA_BS_030.M</v>
          </cell>
        </row>
        <row r="5090">
          <cell r="D5090" t="str">
            <v>293CPA_BS_030.M</v>
          </cell>
        </row>
        <row r="5091">
          <cell r="D5091" t="str">
            <v>566CPA_BS_030.M</v>
          </cell>
        </row>
        <row r="5092">
          <cell r="D5092" t="str">
            <v>964CPA_BS_030.M</v>
          </cell>
        </row>
        <row r="5093">
          <cell r="D5093" t="str">
            <v>182CPA_BS_030.M</v>
          </cell>
        </row>
        <row r="5094">
          <cell r="D5094" t="str">
            <v>359CPA_BS_030.M</v>
          </cell>
        </row>
        <row r="5095">
          <cell r="D5095" t="str">
            <v>453CPA_BS_030.M</v>
          </cell>
        </row>
        <row r="5096">
          <cell r="D5096" t="str">
            <v>968CPA_BS_030.M</v>
          </cell>
        </row>
        <row r="5097">
          <cell r="D5097" t="str">
            <v>922CPA_BS_030.M</v>
          </cell>
        </row>
        <row r="5098">
          <cell r="D5098" t="str">
            <v>714CPA_BS_030.M</v>
          </cell>
        </row>
        <row r="5099">
          <cell r="D5099" t="str">
            <v>862CPA_BS_030.M</v>
          </cell>
        </row>
        <row r="5100">
          <cell r="D5100" t="str">
            <v>135CPA_BS_030.M</v>
          </cell>
        </row>
        <row r="5101">
          <cell r="D5101" t="str">
            <v>716CPA_BS_030.M</v>
          </cell>
        </row>
        <row r="5102">
          <cell r="D5102" t="str">
            <v>456CPA_BS_030.M</v>
          </cell>
        </row>
        <row r="5103">
          <cell r="D5103" t="str">
            <v>722CPA_BS_030.M</v>
          </cell>
        </row>
        <row r="5104">
          <cell r="D5104" t="str">
            <v>942CPA_BS_030.M</v>
          </cell>
        </row>
        <row r="5105">
          <cell r="D5105" t="str">
            <v>718CPA_BS_030.M</v>
          </cell>
        </row>
        <row r="5106">
          <cell r="D5106" t="str">
            <v>724CPA_BS_030.M</v>
          </cell>
        </row>
        <row r="5107">
          <cell r="D5107" t="str">
            <v>576CPA_BS_030.M</v>
          </cell>
        </row>
        <row r="5108">
          <cell r="D5108" t="str">
            <v>936CPA_BS_030.M</v>
          </cell>
        </row>
        <row r="5109">
          <cell r="D5109" t="str">
            <v>961CPA_BS_030.M</v>
          </cell>
        </row>
        <row r="5110">
          <cell r="D5110" t="str">
            <v>813CPA_BS_030.M</v>
          </cell>
        </row>
        <row r="5111">
          <cell r="D5111" t="str">
            <v>726CPA_BS_030.M</v>
          </cell>
        </row>
        <row r="5112">
          <cell r="D5112" t="str">
            <v>199CPA_BS_030.M</v>
          </cell>
        </row>
        <row r="5113">
          <cell r="D5113" t="str">
            <v>733CPA_BS_030.M</v>
          </cell>
        </row>
        <row r="5114">
          <cell r="D5114" t="str">
            <v>184CPA_BS_030.M</v>
          </cell>
        </row>
        <row r="5115">
          <cell r="D5115" t="str">
            <v>524CPA_BS_030.M</v>
          </cell>
        </row>
        <row r="5116">
          <cell r="D5116" t="str">
            <v>361CPA_BS_030.M</v>
          </cell>
        </row>
        <row r="5117">
          <cell r="D5117" t="str">
            <v>362CPA_BS_030.M</v>
          </cell>
        </row>
        <row r="5118">
          <cell r="D5118" t="str">
            <v>364CPA_BS_030.M</v>
          </cell>
        </row>
        <row r="5119">
          <cell r="D5119" t="str">
            <v>732CPA_BS_030.M</v>
          </cell>
        </row>
        <row r="5120">
          <cell r="D5120" t="str">
            <v>366CPA_BS_030.M</v>
          </cell>
        </row>
        <row r="5121">
          <cell r="D5121" t="str">
            <v>734CPA_BS_030.M</v>
          </cell>
        </row>
        <row r="5122">
          <cell r="D5122" t="str">
            <v>144CPA_BS_030.M</v>
          </cell>
        </row>
        <row r="5123">
          <cell r="D5123" t="str">
            <v>146CPA_BS_030.M</v>
          </cell>
        </row>
        <row r="5124">
          <cell r="D5124" t="str">
            <v>463CPA_BS_030.M</v>
          </cell>
        </row>
        <row r="5125">
          <cell r="D5125" t="str">
            <v>528CPA_BS_030.M</v>
          </cell>
        </row>
        <row r="5126">
          <cell r="D5126" t="str">
            <v>923CPA_BS_030.M</v>
          </cell>
        </row>
        <row r="5127">
          <cell r="D5127" t="str">
            <v>738CPA_BS_030.M</v>
          </cell>
        </row>
        <row r="5128">
          <cell r="D5128" t="str">
            <v>578CPA_BS_030.M</v>
          </cell>
        </row>
        <row r="5129">
          <cell r="D5129" t="str">
            <v>537CPA_BS_030.M</v>
          </cell>
        </row>
        <row r="5130">
          <cell r="D5130" t="str">
            <v>742CPA_BS_030.M</v>
          </cell>
        </row>
        <row r="5131">
          <cell r="D5131" t="str">
            <v>866CPA_BS_030.M</v>
          </cell>
        </row>
        <row r="5132">
          <cell r="D5132" t="str">
            <v>369CPA_BS_030.M</v>
          </cell>
        </row>
        <row r="5133">
          <cell r="D5133" t="str">
            <v>744CPA_BS_030.M</v>
          </cell>
        </row>
        <row r="5134">
          <cell r="D5134" t="str">
            <v>186CPA_BS_030.M</v>
          </cell>
        </row>
        <row r="5135">
          <cell r="D5135" t="str">
            <v>925CPA_BS_030.M</v>
          </cell>
        </row>
        <row r="5136">
          <cell r="D5136" t="str">
            <v>869CPA_BS_030.M</v>
          </cell>
        </row>
        <row r="5137">
          <cell r="D5137" t="str">
            <v>746CPA_BS_030.M</v>
          </cell>
        </row>
        <row r="5138">
          <cell r="D5138" t="str">
            <v>926CPA_BS_030.M</v>
          </cell>
        </row>
        <row r="5139">
          <cell r="D5139" t="str">
            <v>466CPA_BS_030.M</v>
          </cell>
        </row>
        <row r="5140">
          <cell r="D5140" t="str">
            <v>112CPA_BS_030.M</v>
          </cell>
        </row>
        <row r="5141">
          <cell r="D5141" t="str">
            <v>111CPA_BS_030.M</v>
          </cell>
        </row>
        <row r="5142">
          <cell r="D5142" t="str">
            <v>298CPA_BS_030.M</v>
          </cell>
        </row>
        <row r="5143">
          <cell r="D5143" t="str">
            <v>927CPA_BS_030.M</v>
          </cell>
        </row>
        <row r="5144">
          <cell r="D5144" t="str">
            <v>846CPA_BS_030.M</v>
          </cell>
        </row>
        <row r="5145">
          <cell r="D5145" t="str">
            <v>299CPA_BS_030.M</v>
          </cell>
        </row>
        <row r="5146">
          <cell r="D5146" t="str">
            <v>582CPA_BS_030.M</v>
          </cell>
        </row>
        <row r="5147">
          <cell r="D5147" t="str">
            <v>474CPA_BS_030.M</v>
          </cell>
        </row>
        <row r="5148">
          <cell r="D5148" t="str">
            <v>754CPA_BS_030.M</v>
          </cell>
        </row>
        <row r="5149">
          <cell r="D5149" t="str">
            <v>698CPA_BS_030.M</v>
          </cell>
        </row>
        <row r="5150">
          <cell r="D5150" t="str">
            <v>512CPA_BS_031.M</v>
          </cell>
        </row>
        <row r="5151">
          <cell r="D5151" t="str">
            <v>914CPA_BS_031.M</v>
          </cell>
        </row>
        <row r="5152">
          <cell r="D5152" t="str">
            <v>612CPA_BS_031.M</v>
          </cell>
        </row>
        <row r="5153">
          <cell r="D5153" t="str">
            <v>614CPA_BS_031.M</v>
          </cell>
        </row>
        <row r="5154">
          <cell r="D5154" t="str">
            <v>312CPA_BS_031.M</v>
          </cell>
        </row>
        <row r="5155">
          <cell r="D5155" t="str">
            <v>311CPA_BS_031.M</v>
          </cell>
        </row>
        <row r="5156">
          <cell r="D5156" t="str">
            <v>213CPA_BS_031.M</v>
          </cell>
        </row>
        <row r="5157">
          <cell r="D5157" t="str">
            <v>911CPA_BS_031.M</v>
          </cell>
        </row>
        <row r="5158">
          <cell r="D5158" t="str">
            <v>193CPA_BS_031.M</v>
          </cell>
        </row>
        <row r="5159">
          <cell r="D5159" t="str">
            <v>122CPA_BS_031.M</v>
          </cell>
        </row>
        <row r="5160">
          <cell r="D5160" t="str">
            <v>912CPA_BS_031.M</v>
          </cell>
        </row>
        <row r="5161">
          <cell r="D5161" t="str">
            <v>313CPA_BS_031.M</v>
          </cell>
        </row>
        <row r="5162">
          <cell r="D5162" t="str">
            <v>419CPA_BS_031.M</v>
          </cell>
        </row>
        <row r="5163">
          <cell r="D5163" t="str">
            <v>513CPA_BS_031.M</v>
          </cell>
        </row>
        <row r="5164">
          <cell r="D5164" t="str">
            <v>316CPA_BS_031.M</v>
          </cell>
        </row>
        <row r="5165">
          <cell r="D5165" t="str">
            <v>913CPA_BS_031.M</v>
          </cell>
        </row>
        <row r="5166">
          <cell r="D5166" t="str">
            <v>124CPA_BS_031.M</v>
          </cell>
        </row>
        <row r="5167">
          <cell r="D5167" t="str">
            <v>339CPA_BS_031.M</v>
          </cell>
        </row>
        <row r="5168">
          <cell r="D5168" t="str">
            <v>638CPA_BS_031.M</v>
          </cell>
        </row>
        <row r="5169">
          <cell r="D5169" t="str">
            <v>514CPA_BS_031.M</v>
          </cell>
        </row>
        <row r="5170">
          <cell r="D5170" t="str">
            <v>218CPA_BS_031.M</v>
          </cell>
        </row>
        <row r="5171">
          <cell r="D5171" t="str">
            <v>963CPA_BS_031.M</v>
          </cell>
        </row>
        <row r="5172">
          <cell r="D5172" t="str">
            <v>616CPA_BS_031.M</v>
          </cell>
        </row>
        <row r="5173">
          <cell r="D5173" t="str">
            <v>223CPA_BS_031.M</v>
          </cell>
        </row>
        <row r="5174">
          <cell r="D5174" t="str">
            <v>516CPA_BS_031.M</v>
          </cell>
        </row>
        <row r="5175">
          <cell r="D5175" t="str">
            <v>918CPA_BS_031.M</v>
          </cell>
        </row>
        <row r="5176">
          <cell r="D5176" t="str">
            <v>748CPA_BS_031.M</v>
          </cell>
        </row>
        <row r="5177">
          <cell r="D5177" t="str">
            <v>618CPA_BS_031.M</v>
          </cell>
        </row>
        <row r="5178">
          <cell r="D5178" t="str">
            <v>522CPA_BS_031.M</v>
          </cell>
        </row>
        <row r="5179">
          <cell r="D5179" t="str">
            <v>622CPA_BS_031.M</v>
          </cell>
        </row>
        <row r="5180">
          <cell r="D5180" t="str">
            <v>156CPA_BS_031.M</v>
          </cell>
        </row>
        <row r="5181">
          <cell r="D5181" t="str">
            <v>624CPA_BS_031.M</v>
          </cell>
        </row>
        <row r="5182">
          <cell r="D5182" t="str">
            <v>626CPA_BS_031.M</v>
          </cell>
        </row>
        <row r="5183">
          <cell r="D5183" t="str">
            <v>628CPA_BS_031.M</v>
          </cell>
        </row>
        <row r="5184">
          <cell r="D5184" t="str">
            <v>228CPA_BS_031.M</v>
          </cell>
        </row>
        <row r="5185">
          <cell r="D5185" t="str">
            <v>924CPA_BS_031.M</v>
          </cell>
        </row>
        <row r="5186">
          <cell r="D5186" t="str">
            <v>233CPA_BS_031.M</v>
          </cell>
        </row>
        <row r="5187">
          <cell r="D5187" t="str">
            <v>632CPA_BS_031.M</v>
          </cell>
        </row>
        <row r="5188">
          <cell r="D5188" t="str">
            <v>636CPA_BS_031.M</v>
          </cell>
        </row>
        <row r="5189">
          <cell r="D5189" t="str">
            <v>634CPA_BS_031.M</v>
          </cell>
        </row>
        <row r="5190">
          <cell r="D5190" t="str">
            <v>238CPA_BS_031.M</v>
          </cell>
        </row>
        <row r="5191">
          <cell r="D5191" t="str">
            <v>662CPA_BS_031.M</v>
          </cell>
        </row>
        <row r="5192">
          <cell r="D5192" t="str">
            <v>960CPA_BS_031.M</v>
          </cell>
        </row>
        <row r="5193">
          <cell r="D5193" t="str">
            <v>423CPA_BS_031.M</v>
          </cell>
        </row>
        <row r="5194">
          <cell r="D5194" t="str">
            <v>935CPA_BS_031.M</v>
          </cell>
        </row>
        <row r="5195">
          <cell r="D5195" t="str">
            <v>128CPA_BS_031.M</v>
          </cell>
        </row>
        <row r="5196">
          <cell r="D5196" t="str">
            <v>611CPA_BS_031.M</v>
          </cell>
        </row>
        <row r="5197">
          <cell r="D5197" t="str">
            <v>321CPA_BS_031.M</v>
          </cell>
        </row>
        <row r="5198">
          <cell r="D5198" t="str">
            <v>243CPA_BS_031.M</v>
          </cell>
        </row>
        <row r="5199">
          <cell r="D5199" t="str">
            <v>309CPA_BS_031.M</v>
          </cell>
        </row>
        <row r="5200">
          <cell r="D5200" t="str">
            <v>248CPA_BS_031.M</v>
          </cell>
        </row>
        <row r="5201">
          <cell r="D5201" t="str">
            <v>469CPA_BS_031.M</v>
          </cell>
        </row>
        <row r="5202">
          <cell r="D5202" t="str">
            <v>253CPA_BS_031.M</v>
          </cell>
        </row>
        <row r="5203">
          <cell r="D5203" t="str">
            <v>642CPA_BS_031.M</v>
          </cell>
        </row>
        <row r="5204">
          <cell r="D5204" t="str">
            <v>643CPA_BS_031.M</v>
          </cell>
        </row>
        <row r="5205">
          <cell r="D5205" t="str">
            <v>939CPA_BS_031.M</v>
          </cell>
        </row>
        <row r="5206">
          <cell r="D5206" t="str">
            <v>644CPA_BS_031.M</v>
          </cell>
        </row>
        <row r="5207">
          <cell r="D5207" t="str">
            <v>163CPA_BS_031.M</v>
          </cell>
        </row>
        <row r="5208">
          <cell r="D5208" t="str">
            <v>819CPA_BS_031.M</v>
          </cell>
        </row>
        <row r="5209">
          <cell r="D5209" t="str">
            <v>172CPA_BS_031.M</v>
          </cell>
        </row>
        <row r="5210">
          <cell r="D5210" t="str">
            <v>132CPA_BS_031.M</v>
          </cell>
        </row>
        <row r="5211">
          <cell r="D5211" t="str">
            <v>646CPA_BS_031.M</v>
          </cell>
        </row>
        <row r="5212">
          <cell r="D5212" t="str">
            <v>648CPA_BS_031.M</v>
          </cell>
        </row>
        <row r="5213">
          <cell r="D5213" t="str">
            <v>915CPA_BS_031.M</v>
          </cell>
        </row>
        <row r="5214">
          <cell r="D5214" t="str">
            <v>134CPA_BS_031.M</v>
          </cell>
        </row>
        <row r="5215">
          <cell r="D5215" t="str">
            <v>652CPA_BS_031.M</v>
          </cell>
        </row>
        <row r="5216">
          <cell r="D5216" t="str">
            <v>174CPA_BS_031.M</v>
          </cell>
        </row>
        <row r="5217">
          <cell r="D5217" t="str">
            <v>328CPA_BS_031.M</v>
          </cell>
        </row>
        <row r="5218">
          <cell r="D5218" t="str">
            <v>258CPA_BS_031.M</v>
          </cell>
        </row>
        <row r="5219">
          <cell r="D5219" t="str">
            <v>656CPA_BS_031.M</v>
          </cell>
        </row>
        <row r="5220">
          <cell r="D5220" t="str">
            <v>654CPA_BS_031.M</v>
          </cell>
        </row>
        <row r="5221">
          <cell r="D5221" t="str">
            <v>336CPA_BS_031.M</v>
          </cell>
        </row>
        <row r="5222">
          <cell r="D5222" t="str">
            <v>263CPA_BS_031.M</v>
          </cell>
        </row>
        <row r="5223">
          <cell r="D5223" t="str">
            <v>268CPA_BS_031.M</v>
          </cell>
        </row>
        <row r="5224">
          <cell r="D5224" t="str">
            <v>532CPA_BS_031.M</v>
          </cell>
        </row>
        <row r="5225">
          <cell r="D5225" t="str">
            <v>944CPA_BS_031.M</v>
          </cell>
        </row>
        <row r="5226">
          <cell r="D5226" t="str">
            <v>176CPA_BS_031.M</v>
          </cell>
        </row>
        <row r="5227">
          <cell r="D5227" t="str">
            <v>534CPA_BS_031.M</v>
          </cell>
        </row>
        <row r="5228">
          <cell r="D5228" t="str">
            <v>536CPA_BS_031.M</v>
          </cell>
        </row>
        <row r="5229">
          <cell r="D5229" t="str">
            <v>429CPA_BS_031.M</v>
          </cell>
        </row>
        <row r="5230">
          <cell r="D5230" t="str">
            <v>433CPA_BS_031.M</v>
          </cell>
        </row>
        <row r="5231">
          <cell r="D5231" t="str">
            <v>178CPA_BS_031.M</v>
          </cell>
        </row>
        <row r="5232">
          <cell r="D5232" t="str">
            <v>436CPA_BS_031.M</v>
          </cell>
        </row>
        <row r="5233">
          <cell r="D5233" t="str">
            <v>136CPA_BS_031.M</v>
          </cell>
        </row>
        <row r="5234">
          <cell r="D5234" t="str">
            <v>343CPA_BS_031.M</v>
          </cell>
        </row>
        <row r="5235">
          <cell r="D5235" t="str">
            <v>158CPA_BS_031.M</v>
          </cell>
        </row>
        <row r="5236">
          <cell r="D5236" t="str">
            <v>439CPA_BS_031.M</v>
          </cell>
        </row>
        <row r="5237">
          <cell r="D5237" t="str">
            <v>916CPA_BS_031.M</v>
          </cell>
        </row>
        <row r="5238">
          <cell r="D5238" t="str">
            <v>664CPA_BS_031.M</v>
          </cell>
        </row>
        <row r="5239">
          <cell r="D5239" t="str">
            <v>826CPA_BS_031.M</v>
          </cell>
        </row>
        <row r="5240">
          <cell r="D5240" t="str">
            <v>542CPA_BS_031.M</v>
          </cell>
        </row>
        <row r="5241">
          <cell r="D5241" t="str">
            <v>967CPA_BS_031.M</v>
          </cell>
        </row>
        <row r="5242">
          <cell r="D5242" t="str">
            <v>443CPA_BS_031.M</v>
          </cell>
        </row>
        <row r="5243">
          <cell r="D5243" t="str">
            <v>917CPA_BS_031.M</v>
          </cell>
        </row>
        <row r="5244">
          <cell r="D5244" t="str">
            <v>544CPA_BS_031.M</v>
          </cell>
        </row>
        <row r="5245">
          <cell r="D5245" t="str">
            <v>941CPA_BS_031.M</v>
          </cell>
        </row>
        <row r="5246">
          <cell r="D5246" t="str">
            <v>446CPA_BS_031.M</v>
          </cell>
        </row>
        <row r="5247">
          <cell r="D5247" t="str">
            <v>666CPA_BS_031.M</v>
          </cell>
        </row>
        <row r="5248">
          <cell r="D5248" t="str">
            <v>668CPA_BS_031.M</v>
          </cell>
        </row>
        <row r="5249">
          <cell r="D5249" t="str">
            <v>672CPA_BS_031.M</v>
          </cell>
        </row>
        <row r="5250">
          <cell r="D5250" t="str">
            <v>946CPA_BS_031.M</v>
          </cell>
        </row>
        <row r="5251">
          <cell r="D5251" t="str">
            <v>137CPA_BS_031.M</v>
          </cell>
        </row>
        <row r="5252">
          <cell r="D5252" t="str">
            <v>546CPA_BS_031.M</v>
          </cell>
        </row>
        <row r="5253">
          <cell r="D5253" t="str">
            <v>962CPA_BS_031.M</v>
          </cell>
        </row>
        <row r="5254">
          <cell r="D5254" t="str">
            <v>674CPA_BS_031.M</v>
          </cell>
        </row>
        <row r="5255">
          <cell r="D5255" t="str">
            <v>676CPA_BS_031.M</v>
          </cell>
        </row>
        <row r="5256">
          <cell r="D5256" t="str">
            <v>548CPA_BS_031.M</v>
          </cell>
        </row>
        <row r="5257">
          <cell r="D5257" t="str">
            <v>556CPA_BS_031.M</v>
          </cell>
        </row>
        <row r="5258">
          <cell r="D5258" t="str">
            <v>678CPA_BS_031.M</v>
          </cell>
        </row>
        <row r="5259">
          <cell r="D5259" t="str">
            <v>181CPA_BS_031.M</v>
          </cell>
        </row>
        <row r="5260">
          <cell r="D5260" t="str">
            <v>867CPA_BS_031.M</v>
          </cell>
        </row>
        <row r="5261">
          <cell r="D5261" t="str">
            <v>682CPA_BS_031.M</v>
          </cell>
        </row>
        <row r="5262">
          <cell r="D5262" t="str">
            <v>684CPA_BS_031.M</v>
          </cell>
        </row>
        <row r="5263">
          <cell r="D5263" t="str">
            <v>273CPA_BS_031.M</v>
          </cell>
        </row>
        <row r="5264">
          <cell r="D5264" t="str">
            <v>868CPA_BS_031.M</v>
          </cell>
        </row>
        <row r="5265">
          <cell r="D5265" t="str">
            <v>921CPA_BS_031.M</v>
          </cell>
        </row>
        <row r="5266">
          <cell r="D5266" t="str">
            <v>948CPA_BS_031.M</v>
          </cell>
        </row>
        <row r="5267">
          <cell r="D5267" t="str">
            <v>943CPA_BS_031.M</v>
          </cell>
        </row>
        <row r="5268">
          <cell r="D5268" t="str">
            <v>351CPA_BS_031.M</v>
          </cell>
        </row>
        <row r="5269">
          <cell r="D5269" t="str">
            <v>686CPA_BS_031.M</v>
          </cell>
        </row>
        <row r="5270">
          <cell r="D5270" t="str">
            <v>688CPA_BS_031.M</v>
          </cell>
        </row>
        <row r="5271">
          <cell r="D5271" t="str">
            <v>518CPA_BS_031.M</v>
          </cell>
        </row>
        <row r="5272">
          <cell r="D5272" t="str">
            <v>728CPA_BS_031.M</v>
          </cell>
        </row>
        <row r="5273">
          <cell r="D5273" t="str">
            <v>836CPA_BS_031.M</v>
          </cell>
        </row>
        <row r="5274">
          <cell r="D5274" t="str">
            <v>558CPA_BS_031.M</v>
          </cell>
        </row>
        <row r="5275">
          <cell r="D5275" t="str">
            <v>138CPA_BS_031.M</v>
          </cell>
        </row>
        <row r="5276">
          <cell r="D5276" t="str">
            <v>353CPA_BS_031.M</v>
          </cell>
        </row>
        <row r="5277">
          <cell r="D5277" t="str">
            <v>196CPA_BS_031.M</v>
          </cell>
        </row>
        <row r="5278">
          <cell r="D5278" t="str">
            <v>278CPA_BS_031.M</v>
          </cell>
        </row>
        <row r="5279">
          <cell r="D5279" t="str">
            <v>692CPA_BS_031.M</v>
          </cell>
        </row>
        <row r="5280">
          <cell r="D5280" t="str">
            <v>694CPA_BS_031.M</v>
          </cell>
        </row>
        <row r="5281">
          <cell r="D5281" t="str">
            <v>142CPA_BS_031.M</v>
          </cell>
        </row>
        <row r="5282">
          <cell r="D5282" t="str">
            <v>449CPA_BS_031.M</v>
          </cell>
        </row>
        <row r="5283">
          <cell r="D5283" t="str">
            <v>564CPA_BS_031.M</v>
          </cell>
        </row>
        <row r="5284">
          <cell r="D5284" t="str">
            <v>565CPA_BS_031.M</v>
          </cell>
        </row>
        <row r="5285">
          <cell r="D5285" t="str">
            <v>283CPA_BS_031.M</v>
          </cell>
        </row>
        <row r="5286">
          <cell r="D5286" t="str">
            <v>853CPA_BS_031.M</v>
          </cell>
        </row>
        <row r="5287">
          <cell r="D5287" t="str">
            <v>288CPA_BS_031.M</v>
          </cell>
        </row>
        <row r="5288">
          <cell r="D5288" t="str">
            <v>293CPA_BS_031.M</v>
          </cell>
        </row>
        <row r="5289">
          <cell r="D5289" t="str">
            <v>566CPA_BS_031.M</v>
          </cell>
        </row>
        <row r="5290">
          <cell r="D5290" t="str">
            <v>964CPA_BS_031.M</v>
          </cell>
        </row>
        <row r="5291">
          <cell r="D5291" t="str">
            <v>182CPA_BS_031.M</v>
          </cell>
        </row>
        <row r="5292">
          <cell r="D5292" t="str">
            <v>359CPA_BS_031.M</v>
          </cell>
        </row>
        <row r="5293">
          <cell r="D5293" t="str">
            <v>453CPA_BS_031.M</v>
          </cell>
        </row>
        <row r="5294">
          <cell r="D5294" t="str">
            <v>968CPA_BS_031.M</v>
          </cell>
        </row>
        <row r="5295">
          <cell r="D5295" t="str">
            <v>922CPA_BS_031.M</v>
          </cell>
        </row>
        <row r="5296">
          <cell r="D5296" t="str">
            <v>714CPA_BS_031.M</v>
          </cell>
        </row>
        <row r="5297">
          <cell r="D5297" t="str">
            <v>862CPA_BS_031.M</v>
          </cell>
        </row>
        <row r="5298">
          <cell r="D5298" t="str">
            <v>135CPA_BS_031.M</v>
          </cell>
        </row>
        <row r="5299">
          <cell r="D5299" t="str">
            <v>716CPA_BS_031.M</v>
          </cell>
        </row>
        <row r="5300">
          <cell r="D5300" t="str">
            <v>456CPA_BS_031.M</v>
          </cell>
        </row>
        <row r="5301">
          <cell r="D5301" t="str">
            <v>722CPA_BS_031.M</v>
          </cell>
        </row>
        <row r="5302">
          <cell r="D5302" t="str">
            <v>942CPA_BS_031.M</v>
          </cell>
        </row>
        <row r="5303">
          <cell r="D5303" t="str">
            <v>718CPA_BS_031.M</v>
          </cell>
        </row>
        <row r="5304">
          <cell r="D5304" t="str">
            <v>724CPA_BS_031.M</v>
          </cell>
        </row>
        <row r="5305">
          <cell r="D5305" t="str">
            <v>576CPA_BS_031.M</v>
          </cell>
        </row>
        <row r="5306">
          <cell r="D5306" t="str">
            <v>936CPA_BS_031.M</v>
          </cell>
        </row>
        <row r="5307">
          <cell r="D5307" t="str">
            <v>961CPA_BS_031.M</v>
          </cell>
        </row>
        <row r="5308">
          <cell r="D5308" t="str">
            <v>813CPA_BS_031.M</v>
          </cell>
        </row>
        <row r="5309">
          <cell r="D5309" t="str">
            <v>726CPA_BS_031.M</v>
          </cell>
        </row>
        <row r="5310">
          <cell r="D5310" t="str">
            <v>199CPA_BS_031.M</v>
          </cell>
        </row>
        <row r="5311">
          <cell r="D5311" t="str">
            <v>733CPA_BS_031.M</v>
          </cell>
        </row>
        <row r="5312">
          <cell r="D5312" t="str">
            <v>184CPA_BS_031.M</v>
          </cell>
        </row>
        <row r="5313">
          <cell r="D5313" t="str">
            <v>524CPA_BS_031.M</v>
          </cell>
        </row>
        <row r="5314">
          <cell r="D5314" t="str">
            <v>361CPA_BS_031.M</v>
          </cell>
        </row>
        <row r="5315">
          <cell r="D5315" t="str">
            <v>362CPA_BS_031.M</v>
          </cell>
        </row>
        <row r="5316">
          <cell r="D5316" t="str">
            <v>364CPA_BS_031.M</v>
          </cell>
        </row>
        <row r="5317">
          <cell r="D5317" t="str">
            <v>732CPA_BS_031.M</v>
          </cell>
        </row>
        <row r="5318">
          <cell r="D5318" t="str">
            <v>366CPA_BS_031.M</v>
          </cell>
        </row>
        <row r="5319">
          <cell r="D5319" t="str">
            <v>734CPA_BS_031.M</v>
          </cell>
        </row>
        <row r="5320">
          <cell r="D5320" t="str">
            <v>144CPA_BS_031.M</v>
          </cell>
        </row>
        <row r="5321">
          <cell r="D5321" t="str">
            <v>146CPA_BS_031.M</v>
          </cell>
        </row>
        <row r="5322">
          <cell r="D5322" t="str">
            <v>463CPA_BS_031.M</v>
          </cell>
        </row>
        <row r="5323">
          <cell r="D5323" t="str">
            <v>528CPA_BS_031.M</v>
          </cell>
        </row>
        <row r="5324">
          <cell r="D5324" t="str">
            <v>923CPA_BS_031.M</v>
          </cell>
        </row>
        <row r="5325">
          <cell r="D5325" t="str">
            <v>738CPA_BS_031.M</v>
          </cell>
        </row>
        <row r="5326">
          <cell r="D5326" t="str">
            <v>578CPA_BS_031.M</v>
          </cell>
        </row>
        <row r="5327">
          <cell r="D5327" t="str">
            <v>537CPA_BS_031.M</v>
          </cell>
        </row>
        <row r="5328">
          <cell r="D5328" t="str">
            <v>742CPA_BS_031.M</v>
          </cell>
        </row>
        <row r="5329">
          <cell r="D5329" t="str">
            <v>866CPA_BS_031.M</v>
          </cell>
        </row>
        <row r="5330">
          <cell r="D5330" t="str">
            <v>369CPA_BS_031.M</v>
          </cell>
        </row>
        <row r="5331">
          <cell r="D5331" t="str">
            <v>744CPA_BS_031.M</v>
          </cell>
        </row>
        <row r="5332">
          <cell r="D5332" t="str">
            <v>186CPA_BS_031.M</v>
          </cell>
        </row>
        <row r="5333">
          <cell r="D5333" t="str">
            <v>925CPA_BS_031.M</v>
          </cell>
        </row>
        <row r="5334">
          <cell r="D5334" t="str">
            <v>869CPA_BS_031.M</v>
          </cell>
        </row>
        <row r="5335">
          <cell r="D5335" t="str">
            <v>746CPA_BS_031.M</v>
          </cell>
        </row>
        <row r="5336">
          <cell r="D5336" t="str">
            <v>926CPA_BS_031.M</v>
          </cell>
        </row>
        <row r="5337">
          <cell r="D5337" t="str">
            <v>466CPA_BS_031.M</v>
          </cell>
        </row>
        <row r="5338">
          <cell r="D5338" t="str">
            <v>112CPA_BS_031.M</v>
          </cell>
        </row>
        <row r="5339">
          <cell r="D5339" t="str">
            <v>111CPA_BS_031.M</v>
          </cell>
        </row>
        <row r="5340">
          <cell r="D5340" t="str">
            <v>298CPA_BS_031.M</v>
          </cell>
        </row>
        <row r="5341">
          <cell r="D5341" t="str">
            <v>927CPA_BS_031.M</v>
          </cell>
        </row>
        <row r="5342">
          <cell r="D5342" t="str">
            <v>846CPA_BS_031.M</v>
          </cell>
        </row>
        <row r="5343">
          <cell r="D5343" t="str">
            <v>299CPA_BS_031.M</v>
          </cell>
        </row>
        <row r="5344">
          <cell r="D5344" t="str">
            <v>582CPA_BS_031.M</v>
          </cell>
        </row>
        <row r="5345">
          <cell r="D5345" t="str">
            <v>474CPA_BS_031.M</v>
          </cell>
        </row>
        <row r="5346">
          <cell r="D5346" t="str">
            <v>754CPA_BS_031.M</v>
          </cell>
        </row>
        <row r="5347">
          <cell r="D5347" t="str">
            <v>698CPA_BS_031.M</v>
          </cell>
        </row>
        <row r="5348">
          <cell r="D5348" t="str">
            <v>512CPA_BS_040.M</v>
          </cell>
        </row>
        <row r="5349">
          <cell r="D5349" t="str">
            <v>914CPA_BS_040.M</v>
          </cell>
        </row>
        <row r="5350">
          <cell r="D5350" t="str">
            <v>612CPA_BS_040.M</v>
          </cell>
        </row>
        <row r="5351">
          <cell r="D5351" t="str">
            <v>614CPA_BS_040.M</v>
          </cell>
        </row>
        <row r="5352">
          <cell r="D5352" t="str">
            <v>312CPA_BS_040.M</v>
          </cell>
        </row>
        <row r="5353">
          <cell r="D5353" t="str">
            <v>311CPA_BS_040.M</v>
          </cell>
        </row>
        <row r="5354">
          <cell r="D5354" t="str">
            <v>213CPA_BS_040.M</v>
          </cell>
        </row>
        <row r="5355">
          <cell r="D5355" t="str">
            <v>911CPA_BS_040.M</v>
          </cell>
        </row>
        <row r="5356">
          <cell r="D5356" t="str">
            <v>193CPA_BS_040.M</v>
          </cell>
        </row>
        <row r="5357">
          <cell r="D5357" t="str">
            <v>122CPA_BS_040.M</v>
          </cell>
        </row>
        <row r="5358">
          <cell r="D5358" t="str">
            <v>912CPA_BS_040.M</v>
          </cell>
        </row>
        <row r="5359">
          <cell r="D5359" t="str">
            <v>313CPA_BS_040.M</v>
          </cell>
        </row>
        <row r="5360">
          <cell r="D5360" t="str">
            <v>419CPA_BS_040.M</v>
          </cell>
        </row>
        <row r="5361">
          <cell r="D5361" t="str">
            <v>513CPA_BS_040.M</v>
          </cell>
        </row>
        <row r="5362">
          <cell r="D5362" t="str">
            <v>316CPA_BS_040.M</v>
          </cell>
        </row>
        <row r="5363">
          <cell r="D5363" t="str">
            <v>913CPA_BS_040.M</v>
          </cell>
        </row>
        <row r="5364">
          <cell r="D5364" t="str">
            <v>124CPA_BS_040.M</v>
          </cell>
        </row>
        <row r="5365">
          <cell r="D5365" t="str">
            <v>339CPA_BS_040.M</v>
          </cell>
        </row>
        <row r="5366">
          <cell r="D5366" t="str">
            <v>638CPA_BS_040.M</v>
          </cell>
        </row>
        <row r="5367">
          <cell r="D5367" t="str">
            <v>514CPA_BS_040.M</v>
          </cell>
        </row>
        <row r="5368">
          <cell r="D5368" t="str">
            <v>218CPA_BS_040.M</v>
          </cell>
        </row>
        <row r="5369">
          <cell r="D5369" t="str">
            <v>963CPA_BS_040.M</v>
          </cell>
        </row>
        <row r="5370">
          <cell r="D5370" t="str">
            <v>616CPA_BS_040.M</v>
          </cell>
        </row>
        <row r="5371">
          <cell r="D5371" t="str">
            <v>223CPA_BS_040.M</v>
          </cell>
        </row>
        <row r="5372">
          <cell r="D5372" t="str">
            <v>516CPA_BS_040.M</v>
          </cell>
        </row>
        <row r="5373">
          <cell r="D5373" t="str">
            <v>918CPA_BS_040.M</v>
          </cell>
        </row>
        <row r="5374">
          <cell r="D5374" t="str">
            <v>748CPA_BS_040.M</v>
          </cell>
        </row>
        <row r="5375">
          <cell r="D5375" t="str">
            <v>618CPA_BS_040.M</v>
          </cell>
        </row>
        <row r="5376">
          <cell r="D5376" t="str">
            <v>522CPA_BS_040.M</v>
          </cell>
        </row>
        <row r="5377">
          <cell r="D5377" t="str">
            <v>622CPA_BS_040.M</v>
          </cell>
        </row>
        <row r="5378">
          <cell r="D5378" t="str">
            <v>156CPA_BS_040.M</v>
          </cell>
        </row>
        <row r="5379">
          <cell r="D5379" t="str">
            <v>624CPA_BS_040.M</v>
          </cell>
        </row>
        <row r="5380">
          <cell r="D5380" t="str">
            <v>626CPA_BS_040.M</v>
          </cell>
        </row>
        <row r="5381">
          <cell r="D5381" t="str">
            <v>628CPA_BS_040.M</v>
          </cell>
        </row>
        <row r="5382">
          <cell r="D5382" t="str">
            <v>228CPA_BS_040.M</v>
          </cell>
        </row>
        <row r="5383">
          <cell r="D5383" t="str">
            <v>924CPA_BS_040.M</v>
          </cell>
        </row>
        <row r="5384">
          <cell r="D5384" t="str">
            <v>233CPA_BS_040.M</v>
          </cell>
        </row>
        <row r="5385">
          <cell r="D5385" t="str">
            <v>632CPA_BS_040.M</v>
          </cell>
        </row>
        <row r="5386">
          <cell r="D5386" t="str">
            <v>636CPA_BS_040.M</v>
          </cell>
        </row>
        <row r="5387">
          <cell r="D5387" t="str">
            <v>634CPA_BS_040.M</v>
          </cell>
        </row>
        <row r="5388">
          <cell r="D5388" t="str">
            <v>238CPA_BS_040.M</v>
          </cell>
        </row>
        <row r="5389">
          <cell r="D5389" t="str">
            <v>662CPA_BS_040.M</v>
          </cell>
        </row>
        <row r="5390">
          <cell r="D5390" t="str">
            <v>960CPA_BS_040.M</v>
          </cell>
        </row>
        <row r="5391">
          <cell r="D5391" t="str">
            <v>423CPA_BS_040.M</v>
          </cell>
        </row>
        <row r="5392">
          <cell r="D5392" t="str">
            <v>935CPA_BS_040.M</v>
          </cell>
        </row>
        <row r="5393">
          <cell r="D5393" t="str">
            <v>128CPA_BS_040.M</v>
          </cell>
        </row>
        <row r="5394">
          <cell r="D5394" t="str">
            <v>611CPA_BS_040.M</v>
          </cell>
        </row>
        <row r="5395">
          <cell r="D5395" t="str">
            <v>321CPA_BS_040.M</v>
          </cell>
        </row>
        <row r="5396">
          <cell r="D5396" t="str">
            <v>243CPA_BS_040.M</v>
          </cell>
        </row>
        <row r="5397">
          <cell r="D5397" t="str">
            <v>309CPA_BS_040.M</v>
          </cell>
        </row>
        <row r="5398">
          <cell r="D5398" t="str">
            <v>248CPA_BS_040.M</v>
          </cell>
        </row>
        <row r="5399">
          <cell r="D5399" t="str">
            <v>469CPA_BS_040.M</v>
          </cell>
        </row>
        <row r="5400">
          <cell r="D5400" t="str">
            <v>253CPA_BS_040.M</v>
          </cell>
        </row>
        <row r="5401">
          <cell r="D5401" t="str">
            <v>642CPA_BS_040.M</v>
          </cell>
        </row>
        <row r="5402">
          <cell r="D5402" t="str">
            <v>643CPA_BS_040.M</v>
          </cell>
        </row>
        <row r="5403">
          <cell r="D5403" t="str">
            <v>939CPA_BS_040.M</v>
          </cell>
        </row>
        <row r="5404">
          <cell r="D5404" t="str">
            <v>644CPA_BS_040.M</v>
          </cell>
        </row>
        <row r="5405">
          <cell r="D5405" t="str">
            <v>163CPA_BS_040.M</v>
          </cell>
        </row>
        <row r="5406">
          <cell r="D5406" t="str">
            <v>819CPA_BS_040.M</v>
          </cell>
        </row>
        <row r="5407">
          <cell r="D5407" t="str">
            <v>172CPA_BS_040.M</v>
          </cell>
        </row>
        <row r="5408">
          <cell r="D5408" t="str">
            <v>132CPA_BS_040.M</v>
          </cell>
        </row>
        <row r="5409">
          <cell r="D5409" t="str">
            <v>646CPA_BS_040.M</v>
          </cell>
        </row>
        <row r="5410">
          <cell r="D5410" t="str">
            <v>648CPA_BS_040.M</v>
          </cell>
        </row>
        <row r="5411">
          <cell r="D5411" t="str">
            <v>915CPA_BS_040.M</v>
          </cell>
        </row>
        <row r="5412">
          <cell r="D5412" t="str">
            <v>134CPA_BS_040.M</v>
          </cell>
        </row>
        <row r="5413">
          <cell r="D5413" t="str">
            <v>652CPA_BS_040.M</v>
          </cell>
        </row>
        <row r="5414">
          <cell r="D5414" t="str">
            <v>174CPA_BS_040.M</v>
          </cell>
        </row>
        <row r="5415">
          <cell r="D5415" t="str">
            <v>328CPA_BS_040.M</v>
          </cell>
        </row>
        <row r="5416">
          <cell r="D5416" t="str">
            <v>258CPA_BS_040.M</v>
          </cell>
        </row>
        <row r="5417">
          <cell r="D5417" t="str">
            <v>656CPA_BS_040.M</v>
          </cell>
        </row>
        <row r="5418">
          <cell r="D5418" t="str">
            <v>654CPA_BS_040.M</v>
          </cell>
        </row>
        <row r="5419">
          <cell r="D5419" t="str">
            <v>336CPA_BS_040.M</v>
          </cell>
        </row>
        <row r="5420">
          <cell r="D5420" t="str">
            <v>263CPA_BS_040.M</v>
          </cell>
        </row>
        <row r="5421">
          <cell r="D5421" t="str">
            <v>268CPA_BS_040.M</v>
          </cell>
        </row>
        <row r="5422">
          <cell r="D5422" t="str">
            <v>532CPA_BS_040.M</v>
          </cell>
        </row>
        <row r="5423">
          <cell r="D5423" t="str">
            <v>944CPA_BS_040.M</v>
          </cell>
        </row>
        <row r="5424">
          <cell r="D5424" t="str">
            <v>176CPA_BS_040.M</v>
          </cell>
        </row>
        <row r="5425">
          <cell r="D5425" t="str">
            <v>534CPA_BS_040.M</v>
          </cell>
        </row>
        <row r="5426">
          <cell r="D5426" t="str">
            <v>536CPA_BS_040.M</v>
          </cell>
        </row>
        <row r="5427">
          <cell r="D5427" t="str">
            <v>429CPA_BS_040.M</v>
          </cell>
        </row>
        <row r="5428">
          <cell r="D5428" t="str">
            <v>433CPA_BS_040.M</v>
          </cell>
        </row>
        <row r="5429">
          <cell r="D5429" t="str">
            <v>178CPA_BS_040.M</v>
          </cell>
        </row>
        <row r="5430">
          <cell r="D5430" t="str">
            <v>436CPA_BS_040.M</v>
          </cell>
        </row>
        <row r="5431">
          <cell r="D5431" t="str">
            <v>136CPA_BS_040.M</v>
          </cell>
        </row>
        <row r="5432">
          <cell r="D5432" t="str">
            <v>343CPA_BS_040.M</v>
          </cell>
        </row>
        <row r="5433">
          <cell r="D5433" t="str">
            <v>158CPA_BS_040.M</v>
          </cell>
        </row>
        <row r="5434">
          <cell r="D5434" t="str">
            <v>439CPA_BS_040.M</v>
          </cell>
        </row>
        <row r="5435">
          <cell r="D5435" t="str">
            <v>916CPA_BS_040.M</v>
          </cell>
        </row>
        <row r="5436">
          <cell r="D5436" t="str">
            <v>664CPA_BS_040.M</v>
          </cell>
        </row>
        <row r="5437">
          <cell r="D5437" t="str">
            <v>826CPA_BS_040.M</v>
          </cell>
        </row>
        <row r="5438">
          <cell r="D5438" t="str">
            <v>542CPA_BS_040.M</v>
          </cell>
        </row>
        <row r="5439">
          <cell r="D5439" t="str">
            <v>967CPA_BS_040.M</v>
          </cell>
        </row>
        <row r="5440">
          <cell r="D5440" t="str">
            <v>443CPA_BS_040.M</v>
          </cell>
        </row>
        <row r="5441">
          <cell r="D5441" t="str">
            <v>917CPA_BS_040.M</v>
          </cell>
        </row>
        <row r="5442">
          <cell r="D5442" t="str">
            <v>544CPA_BS_040.M</v>
          </cell>
        </row>
        <row r="5443">
          <cell r="D5443" t="str">
            <v>941CPA_BS_040.M</v>
          </cell>
        </row>
        <row r="5444">
          <cell r="D5444" t="str">
            <v>446CPA_BS_040.M</v>
          </cell>
        </row>
        <row r="5445">
          <cell r="D5445" t="str">
            <v>666CPA_BS_040.M</v>
          </cell>
        </row>
        <row r="5446">
          <cell r="D5446" t="str">
            <v>668CPA_BS_040.M</v>
          </cell>
        </row>
        <row r="5447">
          <cell r="D5447" t="str">
            <v>672CPA_BS_040.M</v>
          </cell>
        </row>
        <row r="5448">
          <cell r="D5448" t="str">
            <v>946CPA_BS_040.M</v>
          </cell>
        </row>
        <row r="5449">
          <cell r="D5449" t="str">
            <v>137CPA_BS_040.M</v>
          </cell>
        </row>
        <row r="5450">
          <cell r="D5450" t="str">
            <v>546CPA_BS_040.M</v>
          </cell>
        </row>
        <row r="5451">
          <cell r="D5451" t="str">
            <v>962CPA_BS_040.M</v>
          </cell>
        </row>
        <row r="5452">
          <cell r="D5452" t="str">
            <v>674CPA_BS_040.M</v>
          </cell>
        </row>
        <row r="5453">
          <cell r="D5453" t="str">
            <v>676CPA_BS_040.M</v>
          </cell>
        </row>
        <row r="5454">
          <cell r="D5454" t="str">
            <v>548CPA_BS_040.M</v>
          </cell>
        </row>
        <row r="5455">
          <cell r="D5455" t="str">
            <v>556CPA_BS_040.M</v>
          </cell>
        </row>
        <row r="5456">
          <cell r="D5456" t="str">
            <v>678CPA_BS_040.M</v>
          </cell>
        </row>
        <row r="5457">
          <cell r="D5457" t="str">
            <v>181CPA_BS_040.M</v>
          </cell>
        </row>
        <row r="5458">
          <cell r="D5458" t="str">
            <v>867CPA_BS_040.M</v>
          </cell>
        </row>
        <row r="5459">
          <cell r="D5459" t="str">
            <v>682CPA_BS_040.M</v>
          </cell>
        </row>
        <row r="5460">
          <cell r="D5460" t="str">
            <v>684CPA_BS_040.M</v>
          </cell>
        </row>
        <row r="5461">
          <cell r="D5461" t="str">
            <v>273CPA_BS_040.M</v>
          </cell>
        </row>
        <row r="5462">
          <cell r="D5462" t="str">
            <v>868CPA_BS_040.M</v>
          </cell>
        </row>
        <row r="5463">
          <cell r="D5463" t="str">
            <v>921CPA_BS_040.M</v>
          </cell>
        </row>
        <row r="5464">
          <cell r="D5464" t="str">
            <v>948CPA_BS_040.M</v>
          </cell>
        </row>
        <row r="5465">
          <cell r="D5465" t="str">
            <v>943CPA_BS_040.M</v>
          </cell>
        </row>
        <row r="5466">
          <cell r="D5466" t="str">
            <v>351CPA_BS_040.M</v>
          </cell>
        </row>
        <row r="5467">
          <cell r="D5467" t="str">
            <v>686CPA_BS_040.M</v>
          </cell>
        </row>
        <row r="5468">
          <cell r="D5468" t="str">
            <v>688CPA_BS_040.M</v>
          </cell>
        </row>
        <row r="5469">
          <cell r="D5469" t="str">
            <v>518CPA_BS_040.M</v>
          </cell>
        </row>
        <row r="5470">
          <cell r="D5470" t="str">
            <v>728CPA_BS_040.M</v>
          </cell>
        </row>
        <row r="5471">
          <cell r="D5471" t="str">
            <v>836CPA_BS_040.M</v>
          </cell>
        </row>
        <row r="5472">
          <cell r="D5472" t="str">
            <v>558CPA_BS_040.M</v>
          </cell>
        </row>
        <row r="5473">
          <cell r="D5473" t="str">
            <v>138CPA_BS_040.M</v>
          </cell>
        </row>
        <row r="5474">
          <cell r="D5474" t="str">
            <v>353CPA_BS_040.M</v>
          </cell>
        </row>
        <row r="5475">
          <cell r="D5475" t="str">
            <v>196CPA_BS_040.M</v>
          </cell>
        </row>
        <row r="5476">
          <cell r="D5476" t="str">
            <v>278CPA_BS_040.M</v>
          </cell>
        </row>
        <row r="5477">
          <cell r="D5477" t="str">
            <v>692CPA_BS_040.M</v>
          </cell>
        </row>
        <row r="5478">
          <cell r="D5478" t="str">
            <v>694CPA_BS_040.M</v>
          </cell>
        </row>
        <row r="5479">
          <cell r="D5479" t="str">
            <v>142CPA_BS_040.M</v>
          </cell>
        </row>
        <row r="5480">
          <cell r="D5480" t="str">
            <v>449CPA_BS_040.M</v>
          </cell>
        </row>
        <row r="5481">
          <cell r="D5481" t="str">
            <v>564CPA_BS_040.M</v>
          </cell>
        </row>
        <row r="5482">
          <cell r="D5482" t="str">
            <v>565CPA_BS_040.M</v>
          </cell>
        </row>
        <row r="5483">
          <cell r="D5483" t="str">
            <v>283CPA_BS_040.M</v>
          </cell>
        </row>
        <row r="5484">
          <cell r="D5484" t="str">
            <v>853CPA_BS_040.M</v>
          </cell>
        </row>
        <row r="5485">
          <cell r="D5485" t="str">
            <v>288CPA_BS_040.M</v>
          </cell>
        </row>
        <row r="5486">
          <cell r="D5486" t="str">
            <v>293CPA_BS_040.M</v>
          </cell>
        </row>
        <row r="5487">
          <cell r="D5487" t="str">
            <v>566CPA_BS_040.M</v>
          </cell>
        </row>
        <row r="5488">
          <cell r="D5488" t="str">
            <v>964CPA_BS_040.M</v>
          </cell>
        </row>
        <row r="5489">
          <cell r="D5489" t="str">
            <v>182CPA_BS_040.M</v>
          </cell>
        </row>
        <row r="5490">
          <cell r="D5490" t="str">
            <v>359CPA_BS_040.M</v>
          </cell>
        </row>
        <row r="5491">
          <cell r="D5491" t="str">
            <v>453CPA_BS_040.M</v>
          </cell>
        </row>
        <row r="5492">
          <cell r="D5492" t="str">
            <v>968CPA_BS_040.M</v>
          </cell>
        </row>
        <row r="5493">
          <cell r="D5493" t="str">
            <v>922CPA_BS_040.M</v>
          </cell>
        </row>
        <row r="5494">
          <cell r="D5494" t="str">
            <v>714CPA_BS_040.M</v>
          </cell>
        </row>
        <row r="5495">
          <cell r="D5495" t="str">
            <v>862CPA_BS_040.M</v>
          </cell>
        </row>
        <row r="5496">
          <cell r="D5496" t="str">
            <v>135CPA_BS_040.M</v>
          </cell>
        </row>
        <row r="5497">
          <cell r="D5497" t="str">
            <v>716CPA_BS_040.M</v>
          </cell>
        </row>
        <row r="5498">
          <cell r="D5498" t="str">
            <v>456CPA_BS_040.M</v>
          </cell>
        </row>
        <row r="5499">
          <cell r="D5499" t="str">
            <v>722CPA_BS_040.M</v>
          </cell>
        </row>
        <row r="5500">
          <cell r="D5500" t="str">
            <v>942CPA_BS_040.M</v>
          </cell>
        </row>
        <row r="5501">
          <cell r="D5501" t="str">
            <v>718CPA_BS_040.M</v>
          </cell>
        </row>
        <row r="5502">
          <cell r="D5502" t="str">
            <v>724CPA_BS_040.M</v>
          </cell>
        </row>
        <row r="5503">
          <cell r="D5503" t="str">
            <v>576CPA_BS_040.M</v>
          </cell>
        </row>
        <row r="5504">
          <cell r="D5504" t="str">
            <v>936CPA_BS_040.M</v>
          </cell>
        </row>
        <row r="5505">
          <cell r="D5505" t="str">
            <v>961CPA_BS_040.M</v>
          </cell>
        </row>
        <row r="5506">
          <cell r="D5506" t="str">
            <v>813CPA_BS_040.M</v>
          </cell>
        </row>
        <row r="5507">
          <cell r="D5507" t="str">
            <v>726CPA_BS_040.M</v>
          </cell>
        </row>
        <row r="5508">
          <cell r="D5508" t="str">
            <v>199CPA_BS_040.M</v>
          </cell>
        </row>
        <row r="5509">
          <cell r="D5509" t="str">
            <v>733CPA_BS_040.M</v>
          </cell>
        </row>
        <row r="5510">
          <cell r="D5510" t="str">
            <v>184CPA_BS_040.M</v>
          </cell>
        </row>
        <row r="5511">
          <cell r="D5511" t="str">
            <v>524CPA_BS_040.M</v>
          </cell>
        </row>
        <row r="5512">
          <cell r="D5512" t="str">
            <v>361CPA_BS_040.M</v>
          </cell>
        </row>
        <row r="5513">
          <cell r="D5513" t="str">
            <v>362CPA_BS_040.M</v>
          </cell>
        </row>
        <row r="5514">
          <cell r="D5514" t="str">
            <v>364CPA_BS_040.M</v>
          </cell>
        </row>
        <row r="5515">
          <cell r="D5515" t="str">
            <v>732CPA_BS_040.M</v>
          </cell>
        </row>
        <row r="5516">
          <cell r="D5516" t="str">
            <v>366CPA_BS_040.M</v>
          </cell>
        </row>
        <row r="5517">
          <cell r="D5517" t="str">
            <v>734CPA_BS_040.M</v>
          </cell>
        </row>
        <row r="5518">
          <cell r="D5518" t="str">
            <v>144CPA_BS_040.M</v>
          </cell>
        </row>
        <row r="5519">
          <cell r="D5519" t="str">
            <v>146CPA_BS_040.M</v>
          </cell>
        </row>
        <row r="5520">
          <cell r="D5520" t="str">
            <v>463CPA_BS_040.M</v>
          </cell>
        </row>
        <row r="5521">
          <cell r="D5521" t="str">
            <v>528CPA_BS_040.M</v>
          </cell>
        </row>
        <row r="5522">
          <cell r="D5522" t="str">
            <v>923CPA_BS_040.M</v>
          </cell>
        </row>
        <row r="5523">
          <cell r="D5523" t="str">
            <v>738CPA_BS_040.M</v>
          </cell>
        </row>
        <row r="5524">
          <cell r="D5524" t="str">
            <v>578CPA_BS_040.M</v>
          </cell>
        </row>
        <row r="5525">
          <cell r="D5525" t="str">
            <v>537CPA_BS_040.M</v>
          </cell>
        </row>
        <row r="5526">
          <cell r="D5526" t="str">
            <v>742CPA_BS_040.M</v>
          </cell>
        </row>
        <row r="5527">
          <cell r="D5527" t="str">
            <v>866CPA_BS_040.M</v>
          </cell>
        </row>
        <row r="5528">
          <cell r="D5528" t="str">
            <v>369CPA_BS_040.M</v>
          </cell>
        </row>
        <row r="5529">
          <cell r="D5529" t="str">
            <v>744CPA_BS_040.M</v>
          </cell>
        </row>
        <row r="5530">
          <cell r="D5530" t="str">
            <v>186CPA_BS_040.M</v>
          </cell>
        </row>
        <row r="5531">
          <cell r="D5531" t="str">
            <v>925CPA_BS_040.M</v>
          </cell>
        </row>
        <row r="5532">
          <cell r="D5532" t="str">
            <v>869CPA_BS_040.M</v>
          </cell>
        </row>
        <row r="5533">
          <cell r="D5533" t="str">
            <v>746CPA_BS_040.M</v>
          </cell>
        </row>
        <row r="5534">
          <cell r="D5534" t="str">
            <v>926CPA_BS_040.M</v>
          </cell>
        </row>
        <row r="5535">
          <cell r="D5535" t="str">
            <v>466CPA_BS_040.M</v>
          </cell>
        </row>
        <row r="5536">
          <cell r="D5536" t="str">
            <v>112CPA_BS_040.M</v>
          </cell>
        </row>
        <row r="5537">
          <cell r="D5537" t="str">
            <v>111CPA_BS_040.M</v>
          </cell>
        </row>
        <row r="5538">
          <cell r="D5538" t="str">
            <v>298CPA_BS_040.M</v>
          </cell>
        </row>
        <row r="5539">
          <cell r="D5539" t="str">
            <v>927CPA_BS_040.M</v>
          </cell>
        </row>
        <row r="5540">
          <cell r="D5540" t="str">
            <v>846CPA_BS_040.M</v>
          </cell>
        </row>
        <row r="5541">
          <cell r="D5541" t="str">
            <v>299CPA_BS_040.M</v>
          </cell>
        </row>
        <row r="5542">
          <cell r="D5542" t="str">
            <v>582CPA_BS_040.M</v>
          </cell>
        </row>
        <row r="5543">
          <cell r="D5543" t="str">
            <v>474CPA_BS_040.M</v>
          </cell>
        </row>
        <row r="5544">
          <cell r="D5544" t="str">
            <v>754CPA_BS_040.M</v>
          </cell>
        </row>
        <row r="5545">
          <cell r="D5545" t="str">
            <v>698CPA_BS_040.M</v>
          </cell>
        </row>
        <row r="5546">
          <cell r="D5546" t="str">
            <v>512CPA_BS_041.M</v>
          </cell>
        </row>
        <row r="5547">
          <cell r="D5547" t="str">
            <v>914CPA_BS_041.M</v>
          </cell>
        </row>
        <row r="5548">
          <cell r="D5548" t="str">
            <v>612CPA_BS_041.M</v>
          </cell>
        </row>
        <row r="5549">
          <cell r="D5549" t="str">
            <v>614CPA_BS_041.M</v>
          </cell>
        </row>
        <row r="5550">
          <cell r="D5550" t="str">
            <v>312CPA_BS_041.M</v>
          </cell>
        </row>
        <row r="5551">
          <cell r="D5551" t="str">
            <v>311CPA_BS_041.M</v>
          </cell>
        </row>
        <row r="5552">
          <cell r="D5552" t="str">
            <v>213CPA_BS_041.M</v>
          </cell>
        </row>
        <row r="5553">
          <cell r="D5553" t="str">
            <v>911CPA_BS_041.M</v>
          </cell>
        </row>
        <row r="5554">
          <cell r="D5554" t="str">
            <v>193CPA_BS_041.M</v>
          </cell>
        </row>
        <row r="5555">
          <cell r="D5555" t="str">
            <v>122CPA_BS_041.M</v>
          </cell>
        </row>
        <row r="5556">
          <cell r="D5556" t="str">
            <v>912CPA_BS_041.M</v>
          </cell>
        </row>
        <row r="5557">
          <cell r="D5557" t="str">
            <v>313CPA_BS_041.M</v>
          </cell>
        </row>
        <row r="5558">
          <cell r="D5558" t="str">
            <v>419CPA_BS_041.M</v>
          </cell>
        </row>
        <row r="5559">
          <cell r="D5559" t="str">
            <v>513CPA_BS_041.M</v>
          </cell>
        </row>
        <row r="5560">
          <cell r="D5560" t="str">
            <v>316CPA_BS_041.M</v>
          </cell>
        </row>
        <row r="5561">
          <cell r="D5561" t="str">
            <v>913CPA_BS_041.M</v>
          </cell>
        </row>
        <row r="5562">
          <cell r="D5562" t="str">
            <v>124CPA_BS_041.M</v>
          </cell>
        </row>
        <row r="5563">
          <cell r="D5563" t="str">
            <v>339CPA_BS_041.M</v>
          </cell>
        </row>
        <row r="5564">
          <cell r="D5564" t="str">
            <v>638CPA_BS_041.M</v>
          </cell>
        </row>
        <row r="5565">
          <cell r="D5565" t="str">
            <v>514CPA_BS_041.M</v>
          </cell>
        </row>
        <row r="5566">
          <cell r="D5566" t="str">
            <v>218CPA_BS_041.M</v>
          </cell>
        </row>
        <row r="5567">
          <cell r="D5567" t="str">
            <v>963CPA_BS_041.M</v>
          </cell>
        </row>
        <row r="5568">
          <cell r="D5568" t="str">
            <v>616CPA_BS_041.M</v>
          </cell>
        </row>
        <row r="5569">
          <cell r="D5569" t="str">
            <v>223CPA_BS_041.M</v>
          </cell>
        </row>
        <row r="5570">
          <cell r="D5570" t="str">
            <v>516CPA_BS_041.M</v>
          </cell>
        </row>
        <row r="5571">
          <cell r="D5571" t="str">
            <v>918CPA_BS_041.M</v>
          </cell>
        </row>
        <row r="5572">
          <cell r="D5572" t="str">
            <v>748CPA_BS_041.M</v>
          </cell>
        </row>
        <row r="5573">
          <cell r="D5573" t="str">
            <v>618CPA_BS_041.M</v>
          </cell>
        </row>
        <row r="5574">
          <cell r="D5574" t="str">
            <v>522CPA_BS_041.M</v>
          </cell>
        </row>
        <row r="5575">
          <cell r="D5575" t="str">
            <v>622CPA_BS_041.M</v>
          </cell>
        </row>
        <row r="5576">
          <cell r="D5576" t="str">
            <v>156CPA_BS_041.M</v>
          </cell>
        </row>
        <row r="5577">
          <cell r="D5577" t="str">
            <v>624CPA_BS_041.M</v>
          </cell>
        </row>
        <row r="5578">
          <cell r="D5578" t="str">
            <v>626CPA_BS_041.M</v>
          </cell>
        </row>
        <row r="5579">
          <cell r="D5579" t="str">
            <v>628CPA_BS_041.M</v>
          </cell>
        </row>
        <row r="5580">
          <cell r="D5580" t="str">
            <v>228CPA_BS_041.M</v>
          </cell>
        </row>
        <row r="5581">
          <cell r="D5581" t="str">
            <v>924CPA_BS_041.M</v>
          </cell>
        </row>
        <row r="5582">
          <cell r="D5582" t="str">
            <v>233CPA_BS_041.M</v>
          </cell>
        </row>
        <row r="5583">
          <cell r="D5583" t="str">
            <v>632CPA_BS_041.M</v>
          </cell>
        </row>
        <row r="5584">
          <cell r="D5584" t="str">
            <v>636CPA_BS_041.M</v>
          </cell>
        </row>
        <row r="5585">
          <cell r="D5585" t="str">
            <v>634CPA_BS_041.M</v>
          </cell>
        </row>
        <row r="5586">
          <cell r="D5586" t="str">
            <v>238CPA_BS_041.M</v>
          </cell>
        </row>
        <row r="5587">
          <cell r="D5587" t="str">
            <v>662CPA_BS_041.M</v>
          </cell>
        </row>
        <row r="5588">
          <cell r="D5588" t="str">
            <v>960CPA_BS_041.M</v>
          </cell>
        </row>
        <row r="5589">
          <cell r="D5589" t="str">
            <v>423CPA_BS_041.M</v>
          </cell>
        </row>
        <row r="5590">
          <cell r="D5590" t="str">
            <v>935CPA_BS_041.M</v>
          </cell>
        </row>
        <row r="5591">
          <cell r="D5591" t="str">
            <v>128CPA_BS_041.M</v>
          </cell>
        </row>
        <row r="5592">
          <cell r="D5592" t="str">
            <v>611CPA_BS_041.M</v>
          </cell>
        </row>
        <row r="5593">
          <cell r="D5593" t="str">
            <v>321CPA_BS_041.M</v>
          </cell>
        </row>
        <row r="5594">
          <cell r="D5594" t="str">
            <v>243CPA_BS_041.M</v>
          </cell>
        </row>
        <row r="5595">
          <cell r="D5595" t="str">
            <v>309CPA_BS_041.M</v>
          </cell>
        </row>
        <row r="5596">
          <cell r="D5596" t="str">
            <v>248CPA_BS_041.M</v>
          </cell>
        </row>
        <row r="5597">
          <cell r="D5597" t="str">
            <v>469CPA_BS_041.M</v>
          </cell>
        </row>
        <row r="5598">
          <cell r="D5598" t="str">
            <v>253CPA_BS_041.M</v>
          </cell>
        </row>
        <row r="5599">
          <cell r="D5599" t="str">
            <v>642CPA_BS_041.M</v>
          </cell>
        </row>
        <row r="5600">
          <cell r="D5600" t="str">
            <v>643CPA_BS_041.M</v>
          </cell>
        </row>
        <row r="5601">
          <cell r="D5601" t="str">
            <v>939CPA_BS_041.M</v>
          </cell>
        </row>
        <row r="5602">
          <cell r="D5602" t="str">
            <v>644CPA_BS_041.M</v>
          </cell>
        </row>
        <row r="5603">
          <cell r="D5603" t="str">
            <v>163CPA_BS_041.M</v>
          </cell>
        </row>
        <row r="5604">
          <cell r="D5604" t="str">
            <v>819CPA_BS_041.M</v>
          </cell>
        </row>
        <row r="5605">
          <cell r="D5605" t="str">
            <v>172CPA_BS_041.M</v>
          </cell>
        </row>
        <row r="5606">
          <cell r="D5606" t="str">
            <v>132CPA_BS_041.M</v>
          </cell>
        </row>
        <row r="5607">
          <cell r="D5607" t="str">
            <v>646CPA_BS_041.M</v>
          </cell>
        </row>
        <row r="5608">
          <cell r="D5608" t="str">
            <v>648CPA_BS_041.M</v>
          </cell>
        </row>
        <row r="5609">
          <cell r="D5609" t="str">
            <v>915CPA_BS_041.M</v>
          </cell>
        </row>
        <row r="5610">
          <cell r="D5610" t="str">
            <v>134CPA_BS_041.M</v>
          </cell>
        </row>
        <row r="5611">
          <cell r="D5611" t="str">
            <v>652CPA_BS_041.M</v>
          </cell>
        </row>
        <row r="5612">
          <cell r="D5612" t="str">
            <v>174CPA_BS_041.M</v>
          </cell>
        </row>
        <row r="5613">
          <cell r="D5613" t="str">
            <v>328CPA_BS_041.M</v>
          </cell>
        </row>
        <row r="5614">
          <cell r="D5614" t="str">
            <v>258CPA_BS_041.M</v>
          </cell>
        </row>
        <row r="5615">
          <cell r="D5615" t="str">
            <v>656CPA_BS_041.M</v>
          </cell>
        </row>
        <row r="5616">
          <cell r="D5616" t="str">
            <v>654CPA_BS_041.M</v>
          </cell>
        </row>
        <row r="5617">
          <cell r="D5617" t="str">
            <v>336CPA_BS_041.M</v>
          </cell>
        </row>
        <row r="5618">
          <cell r="D5618" t="str">
            <v>263CPA_BS_041.M</v>
          </cell>
        </row>
        <row r="5619">
          <cell r="D5619" t="str">
            <v>268CPA_BS_041.M</v>
          </cell>
        </row>
        <row r="5620">
          <cell r="D5620" t="str">
            <v>532CPA_BS_041.M</v>
          </cell>
        </row>
        <row r="5621">
          <cell r="D5621" t="str">
            <v>944CPA_BS_041.M</v>
          </cell>
        </row>
        <row r="5622">
          <cell r="D5622" t="str">
            <v>176CPA_BS_041.M</v>
          </cell>
        </row>
        <row r="5623">
          <cell r="D5623" t="str">
            <v>534CPA_BS_041.M</v>
          </cell>
        </row>
        <row r="5624">
          <cell r="D5624" t="str">
            <v>536CPA_BS_041.M</v>
          </cell>
        </row>
        <row r="5625">
          <cell r="D5625" t="str">
            <v>429CPA_BS_041.M</v>
          </cell>
        </row>
        <row r="5626">
          <cell r="D5626" t="str">
            <v>433CPA_BS_041.M</v>
          </cell>
        </row>
        <row r="5627">
          <cell r="D5627" t="str">
            <v>178CPA_BS_041.M</v>
          </cell>
        </row>
        <row r="5628">
          <cell r="D5628" t="str">
            <v>436CPA_BS_041.M</v>
          </cell>
        </row>
        <row r="5629">
          <cell r="D5629" t="str">
            <v>136CPA_BS_041.M</v>
          </cell>
        </row>
        <row r="5630">
          <cell r="D5630" t="str">
            <v>343CPA_BS_041.M</v>
          </cell>
        </row>
        <row r="5631">
          <cell r="D5631" t="str">
            <v>158CPA_BS_041.M</v>
          </cell>
        </row>
        <row r="5632">
          <cell r="D5632" t="str">
            <v>439CPA_BS_041.M</v>
          </cell>
        </row>
        <row r="5633">
          <cell r="D5633" t="str">
            <v>916CPA_BS_041.M</v>
          </cell>
        </row>
        <row r="5634">
          <cell r="D5634" t="str">
            <v>664CPA_BS_041.M</v>
          </cell>
        </row>
        <row r="5635">
          <cell r="D5635" t="str">
            <v>826CPA_BS_041.M</v>
          </cell>
        </row>
        <row r="5636">
          <cell r="D5636" t="str">
            <v>542CPA_BS_041.M</v>
          </cell>
        </row>
        <row r="5637">
          <cell r="D5637" t="str">
            <v>967CPA_BS_041.M</v>
          </cell>
        </row>
        <row r="5638">
          <cell r="D5638" t="str">
            <v>443CPA_BS_041.M</v>
          </cell>
        </row>
        <row r="5639">
          <cell r="D5639" t="str">
            <v>917CPA_BS_041.M</v>
          </cell>
        </row>
        <row r="5640">
          <cell r="D5640" t="str">
            <v>544CPA_BS_041.M</v>
          </cell>
        </row>
        <row r="5641">
          <cell r="D5641" t="str">
            <v>941CPA_BS_041.M</v>
          </cell>
        </row>
        <row r="5642">
          <cell r="D5642" t="str">
            <v>446CPA_BS_041.M</v>
          </cell>
        </row>
        <row r="5643">
          <cell r="D5643" t="str">
            <v>666CPA_BS_041.M</v>
          </cell>
        </row>
        <row r="5644">
          <cell r="D5644" t="str">
            <v>668CPA_BS_041.M</v>
          </cell>
        </row>
        <row r="5645">
          <cell r="D5645" t="str">
            <v>672CPA_BS_041.M</v>
          </cell>
        </row>
        <row r="5646">
          <cell r="D5646" t="str">
            <v>946CPA_BS_041.M</v>
          </cell>
        </row>
        <row r="5647">
          <cell r="D5647" t="str">
            <v>137CPA_BS_041.M</v>
          </cell>
        </row>
        <row r="5648">
          <cell r="D5648" t="str">
            <v>546CPA_BS_041.M</v>
          </cell>
        </row>
        <row r="5649">
          <cell r="D5649" t="str">
            <v>962CPA_BS_041.M</v>
          </cell>
        </row>
        <row r="5650">
          <cell r="D5650" t="str">
            <v>674CPA_BS_041.M</v>
          </cell>
        </row>
        <row r="5651">
          <cell r="D5651" t="str">
            <v>676CPA_BS_041.M</v>
          </cell>
        </row>
        <row r="5652">
          <cell r="D5652" t="str">
            <v>548CPA_BS_041.M</v>
          </cell>
        </row>
        <row r="5653">
          <cell r="D5653" t="str">
            <v>556CPA_BS_041.M</v>
          </cell>
        </row>
        <row r="5654">
          <cell r="D5654" t="str">
            <v>678CPA_BS_041.M</v>
          </cell>
        </row>
        <row r="5655">
          <cell r="D5655" t="str">
            <v>181CPA_BS_041.M</v>
          </cell>
        </row>
        <row r="5656">
          <cell r="D5656" t="str">
            <v>867CPA_BS_041.M</v>
          </cell>
        </row>
        <row r="5657">
          <cell r="D5657" t="str">
            <v>682CPA_BS_041.M</v>
          </cell>
        </row>
        <row r="5658">
          <cell r="D5658" t="str">
            <v>684CPA_BS_041.M</v>
          </cell>
        </row>
        <row r="5659">
          <cell r="D5659" t="str">
            <v>273CPA_BS_041.M</v>
          </cell>
        </row>
        <row r="5660">
          <cell r="D5660" t="str">
            <v>868CPA_BS_041.M</v>
          </cell>
        </row>
        <row r="5661">
          <cell r="D5661" t="str">
            <v>921CPA_BS_041.M</v>
          </cell>
        </row>
        <row r="5662">
          <cell r="D5662" t="str">
            <v>948CPA_BS_041.M</v>
          </cell>
        </row>
        <row r="5663">
          <cell r="D5663" t="str">
            <v>943CPA_BS_041.M</v>
          </cell>
        </row>
        <row r="5664">
          <cell r="D5664" t="str">
            <v>351CPA_BS_041.M</v>
          </cell>
        </row>
        <row r="5665">
          <cell r="D5665" t="str">
            <v>686CPA_BS_041.M</v>
          </cell>
        </row>
        <row r="5666">
          <cell r="D5666" t="str">
            <v>688CPA_BS_041.M</v>
          </cell>
        </row>
        <row r="5667">
          <cell r="D5667" t="str">
            <v>518CPA_BS_041.M</v>
          </cell>
        </row>
        <row r="5668">
          <cell r="D5668" t="str">
            <v>728CPA_BS_041.M</v>
          </cell>
        </row>
        <row r="5669">
          <cell r="D5669" t="str">
            <v>836CPA_BS_041.M</v>
          </cell>
        </row>
        <row r="5670">
          <cell r="D5670" t="str">
            <v>558CPA_BS_041.M</v>
          </cell>
        </row>
        <row r="5671">
          <cell r="D5671" t="str">
            <v>138CPA_BS_041.M</v>
          </cell>
        </row>
        <row r="5672">
          <cell r="D5672" t="str">
            <v>353CPA_BS_041.M</v>
          </cell>
        </row>
        <row r="5673">
          <cell r="D5673" t="str">
            <v>196CPA_BS_041.M</v>
          </cell>
        </row>
        <row r="5674">
          <cell r="D5674" t="str">
            <v>278CPA_BS_041.M</v>
          </cell>
        </row>
        <row r="5675">
          <cell r="D5675" t="str">
            <v>692CPA_BS_041.M</v>
          </cell>
        </row>
        <row r="5676">
          <cell r="D5676" t="str">
            <v>694CPA_BS_041.M</v>
          </cell>
        </row>
        <row r="5677">
          <cell r="D5677" t="str">
            <v>142CPA_BS_041.M</v>
          </cell>
        </row>
        <row r="5678">
          <cell r="D5678" t="str">
            <v>449CPA_BS_041.M</v>
          </cell>
        </row>
        <row r="5679">
          <cell r="D5679" t="str">
            <v>564CPA_BS_041.M</v>
          </cell>
        </row>
        <row r="5680">
          <cell r="D5680" t="str">
            <v>565CPA_BS_041.M</v>
          </cell>
        </row>
        <row r="5681">
          <cell r="D5681" t="str">
            <v>283CPA_BS_041.M</v>
          </cell>
        </row>
        <row r="5682">
          <cell r="D5682" t="str">
            <v>853CPA_BS_041.M</v>
          </cell>
        </row>
        <row r="5683">
          <cell r="D5683" t="str">
            <v>288CPA_BS_041.M</v>
          </cell>
        </row>
        <row r="5684">
          <cell r="D5684" t="str">
            <v>293CPA_BS_041.M</v>
          </cell>
        </row>
        <row r="5685">
          <cell r="D5685" t="str">
            <v>566CPA_BS_041.M</v>
          </cell>
        </row>
        <row r="5686">
          <cell r="D5686" t="str">
            <v>964CPA_BS_041.M</v>
          </cell>
        </row>
        <row r="5687">
          <cell r="D5687" t="str">
            <v>182CPA_BS_041.M</v>
          </cell>
        </row>
        <row r="5688">
          <cell r="D5688" t="str">
            <v>359CPA_BS_041.M</v>
          </cell>
        </row>
        <row r="5689">
          <cell r="D5689" t="str">
            <v>453CPA_BS_041.M</v>
          </cell>
        </row>
        <row r="5690">
          <cell r="D5690" t="str">
            <v>968CPA_BS_041.M</v>
          </cell>
        </row>
        <row r="5691">
          <cell r="D5691" t="str">
            <v>922CPA_BS_041.M</v>
          </cell>
        </row>
        <row r="5692">
          <cell r="D5692" t="str">
            <v>714CPA_BS_041.M</v>
          </cell>
        </row>
        <row r="5693">
          <cell r="D5693" t="str">
            <v>862CPA_BS_041.M</v>
          </cell>
        </row>
        <row r="5694">
          <cell r="D5694" t="str">
            <v>135CPA_BS_041.M</v>
          </cell>
        </row>
        <row r="5695">
          <cell r="D5695" t="str">
            <v>716CPA_BS_041.M</v>
          </cell>
        </row>
        <row r="5696">
          <cell r="D5696" t="str">
            <v>456CPA_BS_041.M</v>
          </cell>
        </row>
        <row r="5697">
          <cell r="D5697" t="str">
            <v>722CPA_BS_041.M</v>
          </cell>
        </row>
        <row r="5698">
          <cell r="D5698" t="str">
            <v>942CPA_BS_041.M</v>
          </cell>
        </row>
        <row r="5699">
          <cell r="D5699" t="str">
            <v>718CPA_BS_041.M</v>
          </cell>
        </row>
        <row r="5700">
          <cell r="D5700" t="str">
            <v>724CPA_BS_041.M</v>
          </cell>
        </row>
        <row r="5701">
          <cell r="D5701" t="str">
            <v>576CPA_BS_041.M</v>
          </cell>
        </row>
        <row r="5702">
          <cell r="D5702" t="str">
            <v>936CPA_BS_041.M</v>
          </cell>
        </row>
        <row r="5703">
          <cell r="D5703" t="str">
            <v>961CPA_BS_041.M</v>
          </cell>
        </row>
        <row r="5704">
          <cell r="D5704" t="str">
            <v>813CPA_BS_041.M</v>
          </cell>
        </row>
        <row r="5705">
          <cell r="D5705" t="str">
            <v>726CPA_BS_041.M</v>
          </cell>
        </row>
        <row r="5706">
          <cell r="D5706" t="str">
            <v>199CPA_BS_041.M</v>
          </cell>
        </row>
        <row r="5707">
          <cell r="D5707" t="str">
            <v>733CPA_BS_041.M</v>
          </cell>
        </row>
        <row r="5708">
          <cell r="D5708" t="str">
            <v>184CPA_BS_041.M</v>
          </cell>
        </row>
        <row r="5709">
          <cell r="D5709" t="str">
            <v>524CPA_BS_041.M</v>
          </cell>
        </row>
        <row r="5710">
          <cell r="D5710" t="str">
            <v>361CPA_BS_041.M</v>
          </cell>
        </row>
        <row r="5711">
          <cell r="D5711" t="str">
            <v>362CPA_BS_041.M</v>
          </cell>
        </row>
        <row r="5712">
          <cell r="D5712" t="str">
            <v>364CPA_BS_041.M</v>
          </cell>
        </row>
        <row r="5713">
          <cell r="D5713" t="str">
            <v>732CPA_BS_041.M</v>
          </cell>
        </row>
        <row r="5714">
          <cell r="D5714" t="str">
            <v>366CPA_BS_041.M</v>
          </cell>
        </row>
        <row r="5715">
          <cell r="D5715" t="str">
            <v>734CPA_BS_041.M</v>
          </cell>
        </row>
        <row r="5716">
          <cell r="D5716" t="str">
            <v>144CPA_BS_041.M</v>
          </cell>
        </row>
        <row r="5717">
          <cell r="D5717" t="str">
            <v>146CPA_BS_041.M</v>
          </cell>
        </row>
        <row r="5718">
          <cell r="D5718" t="str">
            <v>463CPA_BS_041.M</v>
          </cell>
        </row>
        <row r="5719">
          <cell r="D5719" t="str">
            <v>528CPA_BS_041.M</v>
          </cell>
        </row>
        <row r="5720">
          <cell r="D5720" t="str">
            <v>923CPA_BS_041.M</v>
          </cell>
        </row>
        <row r="5721">
          <cell r="D5721" t="str">
            <v>738CPA_BS_041.M</v>
          </cell>
        </row>
        <row r="5722">
          <cell r="D5722" t="str">
            <v>578CPA_BS_041.M</v>
          </cell>
        </row>
        <row r="5723">
          <cell r="D5723" t="str">
            <v>537CPA_BS_041.M</v>
          </cell>
        </row>
        <row r="5724">
          <cell r="D5724" t="str">
            <v>742CPA_BS_041.M</v>
          </cell>
        </row>
        <row r="5725">
          <cell r="D5725" t="str">
            <v>866CPA_BS_041.M</v>
          </cell>
        </row>
        <row r="5726">
          <cell r="D5726" t="str">
            <v>369CPA_BS_041.M</v>
          </cell>
        </row>
        <row r="5727">
          <cell r="D5727" t="str">
            <v>744CPA_BS_041.M</v>
          </cell>
        </row>
        <row r="5728">
          <cell r="D5728" t="str">
            <v>186CPA_BS_041.M</v>
          </cell>
        </row>
        <row r="5729">
          <cell r="D5729" t="str">
            <v>925CPA_BS_041.M</v>
          </cell>
        </row>
        <row r="5730">
          <cell r="D5730" t="str">
            <v>869CPA_BS_041.M</v>
          </cell>
        </row>
        <row r="5731">
          <cell r="D5731" t="str">
            <v>746CPA_BS_041.M</v>
          </cell>
        </row>
        <row r="5732">
          <cell r="D5732" t="str">
            <v>926CPA_BS_041.M</v>
          </cell>
        </row>
        <row r="5733">
          <cell r="D5733" t="str">
            <v>466CPA_BS_041.M</v>
          </cell>
        </row>
        <row r="5734">
          <cell r="D5734" t="str">
            <v>112CPA_BS_041.M</v>
          </cell>
        </row>
        <row r="5735">
          <cell r="D5735" t="str">
            <v>111CPA_BS_041.M</v>
          </cell>
        </row>
        <row r="5736">
          <cell r="D5736" t="str">
            <v>298CPA_BS_041.M</v>
          </cell>
        </row>
        <row r="5737">
          <cell r="D5737" t="str">
            <v>927CPA_BS_041.M</v>
          </cell>
        </row>
        <row r="5738">
          <cell r="D5738" t="str">
            <v>846CPA_BS_041.M</v>
          </cell>
        </row>
        <row r="5739">
          <cell r="D5739" t="str">
            <v>299CPA_BS_041.M</v>
          </cell>
        </row>
        <row r="5740">
          <cell r="D5740" t="str">
            <v>582CPA_BS_041.M</v>
          </cell>
        </row>
        <row r="5741">
          <cell r="D5741" t="str">
            <v>474CPA_BS_041.M</v>
          </cell>
        </row>
        <row r="5742">
          <cell r="D5742" t="str">
            <v>754CPA_BS_041.M</v>
          </cell>
        </row>
        <row r="5743">
          <cell r="D5743" t="str">
            <v>698CPA_BS_041.M</v>
          </cell>
        </row>
        <row r="5744">
          <cell r="D5744" t="str">
            <v>512CPA_FW_010.M</v>
          </cell>
        </row>
        <row r="5745">
          <cell r="D5745" t="str">
            <v>914CPA_FW_010.M</v>
          </cell>
        </row>
        <row r="5746">
          <cell r="D5746" t="str">
            <v>612CPA_FW_010.M</v>
          </cell>
        </row>
        <row r="5747">
          <cell r="D5747" t="str">
            <v>614CPA_FW_010.M</v>
          </cell>
        </row>
        <row r="5748">
          <cell r="D5748" t="str">
            <v>312CPA_FW_010.M</v>
          </cell>
        </row>
        <row r="5749">
          <cell r="D5749" t="str">
            <v>311CPA_FW_010.M</v>
          </cell>
        </row>
        <row r="5750">
          <cell r="D5750" t="str">
            <v>213CPA_FW_010.M</v>
          </cell>
        </row>
        <row r="5751">
          <cell r="D5751" t="str">
            <v>911CPA_FW_010.M</v>
          </cell>
        </row>
        <row r="5752">
          <cell r="D5752" t="str">
            <v>193CPA_FW_010.M</v>
          </cell>
        </row>
        <row r="5753">
          <cell r="D5753" t="str">
            <v>122CPA_FW_010.M</v>
          </cell>
        </row>
        <row r="5754">
          <cell r="D5754" t="str">
            <v>912CPA_FW_010.M</v>
          </cell>
        </row>
        <row r="5755">
          <cell r="D5755" t="str">
            <v>313CPA_FW_010.M</v>
          </cell>
        </row>
        <row r="5756">
          <cell r="D5756" t="str">
            <v>419CPA_FW_010.M</v>
          </cell>
        </row>
        <row r="5757">
          <cell r="D5757" t="str">
            <v>513CPA_FW_010.M</v>
          </cell>
        </row>
        <row r="5758">
          <cell r="D5758" t="str">
            <v>316CPA_FW_010.M</v>
          </cell>
        </row>
        <row r="5759">
          <cell r="D5759" t="str">
            <v>913CPA_FW_010.M</v>
          </cell>
        </row>
        <row r="5760">
          <cell r="D5760" t="str">
            <v>124CPA_FW_010.M</v>
          </cell>
        </row>
        <row r="5761">
          <cell r="D5761" t="str">
            <v>339CPA_FW_010.M</v>
          </cell>
        </row>
        <row r="5762">
          <cell r="D5762" t="str">
            <v>638CPA_FW_010.M</v>
          </cell>
        </row>
        <row r="5763">
          <cell r="D5763" t="str">
            <v>514CPA_FW_010.M</v>
          </cell>
        </row>
        <row r="5764">
          <cell r="D5764" t="str">
            <v>218CPA_FW_010.M</v>
          </cell>
        </row>
        <row r="5765">
          <cell r="D5765" t="str">
            <v>963CPA_FW_010.M</v>
          </cell>
        </row>
        <row r="5766">
          <cell r="D5766" t="str">
            <v>616CPA_FW_010.M</v>
          </cell>
        </row>
        <row r="5767">
          <cell r="D5767" t="str">
            <v>223CPA_FW_010.M</v>
          </cell>
        </row>
        <row r="5768">
          <cell r="D5768" t="str">
            <v>516CPA_FW_010.M</v>
          </cell>
        </row>
        <row r="5769">
          <cell r="D5769" t="str">
            <v>918CPA_FW_010.M</v>
          </cell>
        </row>
        <row r="5770">
          <cell r="D5770" t="str">
            <v>748CPA_FW_010.M</v>
          </cell>
        </row>
        <row r="5771">
          <cell r="D5771" t="str">
            <v>618CPA_FW_010.M</v>
          </cell>
        </row>
        <row r="5772">
          <cell r="D5772" t="str">
            <v>522CPA_FW_010.M</v>
          </cell>
        </row>
        <row r="5773">
          <cell r="D5773" t="str">
            <v>622CPA_FW_010.M</v>
          </cell>
        </row>
        <row r="5774">
          <cell r="D5774" t="str">
            <v>156CPA_FW_010.M</v>
          </cell>
        </row>
        <row r="5775">
          <cell r="D5775" t="str">
            <v>624CPA_FW_010.M</v>
          </cell>
        </row>
        <row r="5776">
          <cell r="D5776" t="str">
            <v>626CPA_FW_010.M</v>
          </cell>
        </row>
        <row r="5777">
          <cell r="D5777" t="str">
            <v>628CPA_FW_010.M</v>
          </cell>
        </row>
        <row r="5778">
          <cell r="D5778" t="str">
            <v>228CPA_FW_010.M</v>
          </cell>
        </row>
        <row r="5779">
          <cell r="D5779" t="str">
            <v>924CPA_FW_010.M</v>
          </cell>
        </row>
        <row r="5780">
          <cell r="D5780" t="str">
            <v>233CPA_FW_010.M</v>
          </cell>
        </row>
        <row r="5781">
          <cell r="D5781" t="str">
            <v>632CPA_FW_010.M</v>
          </cell>
        </row>
        <row r="5782">
          <cell r="D5782" t="str">
            <v>636CPA_FW_010.M</v>
          </cell>
        </row>
        <row r="5783">
          <cell r="D5783" t="str">
            <v>634CPA_FW_010.M</v>
          </cell>
        </row>
        <row r="5784">
          <cell r="D5784" t="str">
            <v>238CPA_FW_010.M</v>
          </cell>
        </row>
        <row r="5785">
          <cell r="D5785" t="str">
            <v>662CPA_FW_010.M</v>
          </cell>
        </row>
        <row r="5786">
          <cell r="D5786" t="str">
            <v>960CPA_FW_010.M</v>
          </cell>
        </row>
        <row r="5787">
          <cell r="D5787" t="str">
            <v>423CPA_FW_010.M</v>
          </cell>
        </row>
        <row r="5788">
          <cell r="D5788" t="str">
            <v>935CPA_FW_010.M</v>
          </cell>
        </row>
        <row r="5789">
          <cell r="D5789" t="str">
            <v>128CPA_FW_010.M</v>
          </cell>
        </row>
        <row r="5790">
          <cell r="D5790" t="str">
            <v>611CPA_FW_010.M</v>
          </cell>
        </row>
        <row r="5791">
          <cell r="D5791" t="str">
            <v>321CPA_FW_010.M</v>
          </cell>
        </row>
        <row r="5792">
          <cell r="D5792" t="str">
            <v>243CPA_FW_010.M</v>
          </cell>
        </row>
        <row r="5793">
          <cell r="D5793" t="str">
            <v>309CPA_FW_010.M</v>
          </cell>
        </row>
        <row r="5794">
          <cell r="D5794" t="str">
            <v>248CPA_FW_010.M</v>
          </cell>
        </row>
        <row r="5795">
          <cell r="D5795" t="str">
            <v>469CPA_FW_010.M</v>
          </cell>
        </row>
        <row r="5796">
          <cell r="D5796" t="str">
            <v>253CPA_FW_010.M</v>
          </cell>
        </row>
        <row r="5797">
          <cell r="D5797" t="str">
            <v>642CPA_FW_010.M</v>
          </cell>
        </row>
        <row r="5798">
          <cell r="D5798" t="str">
            <v>643CPA_FW_010.M</v>
          </cell>
        </row>
        <row r="5799">
          <cell r="D5799" t="str">
            <v>939CPA_FW_010.M</v>
          </cell>
        </row>
        <row r="5800">
          <cell r="D5800" t="str">
            <v>644CPA_FW_010.M</v>
          </cell>
        </row>
        <row r="5801">
          <cell r="D5801" t="str">
            <v>163CPA_FW_010.M</v>
          </cell>
        </row>
        <row r="5802">
          <cell r="D5802" t="str">
            <v>819CPA_FW_010.M</v>
          </cell>
        </row>
        <row r="5803">
          <cell r="D5803" t="str">
            <v>172CPA_FW_010.M</v>
          </cell>
        </row>
        <row r="5804">
          <cell r="D5804" t="str">
            <v>132CPA_FW_010.M</v>
          </cell>
        </row>
        <row r="5805">
          <cell r="D5805" t="str">
            <v>646CPA_FW_010.M</v>
          </cell>
        </row>
        <row r="5806">
          <cell r="D5806" t="str">
            <v>648CPA_FW_010.M</v>
          </cell>
        </row>
        <row r="5807">
          <cell r="D5807" t="str">
            <v>915CPA_FW_010.M</v>
          </cell>
        </row>
        <row r="5808">
          <cell r="D5808" t="str">
            <v>134CPA_FW_010.M</v>
          </cell>
        </row>
        <row r="5809">
          <cell r="D5809" t="str">
            <v>652CPA_FW_010.M</v>
          </cell>
        </row>
        <row r="5810">
          <cell r="D5810" t="str">
            <v>174CPA_FW_010.M</v>
          </cell>
        </row>
        <row r="5811">
          <cell r="D5811" t="str">
            <v>328CPA_FW_010.M</v>
          </cell>
        </row>
        <row r="5812">
          <cell r="D5812" t="str">
            <v>258CPA_FW_010.M</v>
          </cell>
        </row>
        <row r="5813">
          <cell r="D5813" t="str">
            <v>656CPA_FW_010.M</v>
          </cell>
        </row>
        <row r="5814">
          <cell r="D5814" t="str">
            <v>654CPA_FW_010.M</v>
          </cell>
        </row>
        <row r="5815">
          <cell r="D5815" t="str">
            <v>336CPA_FW_010.M</v>
          </cell>
        </row>
        <row r="5816">
          <cell r="D5816" t="str">
            <v>263CPA_FW_010.M</v>
          </cell>
        </row>
        <row r="5817">
          <cell r="D5817" t="str">
            <v>268CPA_FW_010.M</v>
          </cell>
        </row>
        <row r="5818">
          <cell r="D5818" t="str">
            <v>532CPA_FW_010.M</v>
          </cell>
        </row>
        <row r="5819">
          <cell r="D5819" t="str">
            <v>944CPA_FW_010.M</v>
          </cell>
        </row>
        <row r="5820">
          <cell r="D5820" t="str">
            <v>176CPA_FW_010.M</v>
          </cell>
        </row>
        <row r="5821">
          <cell r="D5821" t="str">
            <v>534CPA_FW_010.M</v>
          </cell>
        </row>
        <row r="5822">
          <cell r="D5822" t="str">
            <v>536CPA_FW_010.M</v>
          </cell>
        </row>
        <row r="5823">
          <cell r="D5823" t="str">
            <v>429CPA_FW_010.M</v>
          </cell>
        </row>
        <row r="5824">
          <cell r="D5824" t="str">
            <v>433CPA_FW_010.M</v>
          </cell>
        </row>
        <row r="5825">
          <cell r="D5825" t="str">
            <v>178CPA_FW_010.M</v>
          </cell>
        </row>
        <row r="5826">
          <cell r="D5826" t="str">
            <v>436CPA_FW_010.M</v>
          </cell>
        </row>
        <row r="5827">
          <cell r="D5827" t="str">
            <v>136CPA_FW_010.M</v>
          </cell>
        </row>
        <row r="5828">
          <cell r="D5828" t="str">
            <v>343CPA_FW_010.M</v>
          </cell>
        </row>
        <row r="5829">
          <cell r="D5829" t="str">
            <v>158CPA_FW_010.M</v>
          </cell>
        </row>
        <row r="5830">
          <cell r="D5830" t="str">
            <v>439CPA_FW_010.M</v>
          </cell>
        </row>
        <row r="5831">
          <cell r="D5831" t="str">
            <v>916CPA_FW_010.M</v>
          </cell>
        </row>
        <row r="5832">
          <cell r="D5832" t="str">
            <v>664CPA_FW_010.M</v>
          </cell>
        </row>
        <row r="5833">
          <cell r="D5833" t="str">
            <v>826CPA_FW_010.M</v>
          </cell>
        </row>
        <row r="5834">
          <cell r="D5834" t="str">
            <v>542CPA_FW_010.M</v>
          </cell>
        </row>
        <row r="5835">
          <cell r="D5835" t="str">
            <v>967CPA_FW_010.M</v>
          </cell>
        </row>
        <row r="5836">
          <cell r="D5836" t="str">
            <v>443CPA_FW_010.M</v>
          </cell>
        </row>
        <row r="5837">
          <cell r="D5837" t="str">
            <v>917CPA_FW_010.M</v>
          </cell>
        </row>
        <row r="5838">
          <cell r="D5838" t="str">
            <v>544CPA_FW_010.M</v>
          </cell>
        </row>
        <row r="5839">
          <cell r="D5839" t="str">
            <v>941CPA_FW_010.M</v>
          </cell>
        </row>
        <row r="5840">
          <cell r="D5840" t="str">
            <v>446CPA_FW_010.M</v>
          </cell>
        </row>
        <row r="5841">
          <cell r="D5841" t="str">
            <v>666CPA_FW_010.M</v>
          </cell>
        </row>
        <row r="5842">
          <cell r="D5842" t="str">
            <v>668CPA_FW_010.M</v>
          </cell>
        </row>
        <row r="5843">
          <cell r="D5843" t="str">
            <v>672CPA_FW_010.M</v>
          </cell>
        </row>
        <row r="5844">
          <cell r="D5844" t="str">
            <v>946CPA_FW_010.M</v>
          </cell>
        </row>
        <row r="5845">
          <cell r="D5845" t="str">
            <v>137CPA_FW_010.M</v>
          </cell>
        </row>
        <row r="5846">
          <cell r="D5846" t="str">
            <v>546CPA_FW_010.M</v>
          </cell>
        </row>
        <row r="5847">
          <cell r="D5847" t="str">
            <v>962CPA_FW_010.M</v>
          </cell>
        </row>
        <row r="5848">
          <cell r="D5848" t="str">
            <v>674CPA_FW_010.M</v>
          </cell>
        </row>
        <row r="5849">
          <cell r="D5849" t="str">
            <v>676CPA_FW_010.M</v>
          </cell>
        </row>
        <row r="5850">
          <cell r="D5850" t="str">
            <v>548CPA_FW_010.M</v>
          </cell>
        </row>
        <row r="5851">
          <cell r="D5851" t="str">
            <v>556CPA_FW_010.M</v>
          </cell>
        </row>
        <row r="5852">
          <cell r="D5852" t="str">
            <v>678CPA_FW_010.M</v>
          </cell>
        </row>
        <row r="5853">
          <cell r="D5853" t="str">
            <v>181CPA_FW_010.M</v>
          </cell>
        </row>
        <row r="5854">
          <cell r="D5854" t="str">
            <v>867CPA_FW_010.M</v>
          </cell>
        </row>
        <row r="5855">
          <cell r="D5855" t="str">
            <v>682CPA_FW_010.M</v>
          </cell>
        </row>
        <row r="5856">
          <cell r="D5856" t="str">
            <v>684CPA_FW_010.M</v>
          </cell>
        </row>
        <row r="5857">
          <cell r="D5857" t="str">
            <v>273CPA_FW_010.M</v>
          </cell>
        </row>
        <row r="5858">
          <cell r="D5858" t="str">
            <v>868CPA_FW_010.M</v>
          </cell>
        </row>
        <row r="5859">
          <cell r="D5859" t="str">
            <v>921CPA_FW_010.M</v>
          </cell>
        </row>
        <row r="5860">
          <cell r="D5860" t="str">
            <v>948CPA_FW_010.M</v>
          </cell>
        </row>
        <row r="5861">
          <cell r="D5861" t="str">
            <v>943CPA_FW_010.M</v>
          </cell>
        </row>
        <row r="5862">
          <cell r="D5862" t="str">
            <v>351CPA_FW_010.M</v>
          </cell>
        </row>
        <row r="5863">
          <cell r="D5863" t="str">
            <v>686CPA_FW_010.M</v>
          </cell>
        </row>
        <row r="5864">
          <cell r="D5864" t="str">
            <v>688CPA_FW_010.M</v>
          </cell>
        </row>
        <row r="5865">
          <cell r="D5865" t="str">
            <v>518CPA_FW_010.M</v>
          </cell>
        </row>
        <row r="5866">
          <cell r="D5866" t="str">
            <v>728CPA_FW_010.M</v>
          </cell>
        </row>
        <row r="5867">
          <cell r="D5867" t="str">
            <v>836CPA_FW_010.M</v>
          </cell>
        </row>
        <row r="5868">
          <cell r="D5868" t="str">
            <v>558CPA_FW_010.M</v>
          </cell>
        </row>
        <row r="5869">
          <cell r="D5869" t="str">
            <v>138CPA_FW_010.M</v>
          </cell>
        </row>
        <row r="5870">
          <cell r="D5870" t="str">
            <v>353CPA_FW_010.M</v>
          </cell>
        </row>
        <row r="5871">
          <cell r="D5871" t="str">
            <v>196CPA_FW_010.M</v>
          </cell>
        </row>
        <row r="5872">
          <cell r="D5872" t="str">
            <v>278CPA_FW_010.M</v>
          </cell>
        </row>
        <row r="5873">
          <cell r="D5873" t="str">
            <v>692CPA_FW_010.M</v>
          </cell>
        </row>
        <row r="5874">
          <cell r="D5874" t="str">
            <v>694CPA_FW_010.M</v>
          </cell>
        </row>
        <row r="5875">
          <cell r="D5875" t="str">
            <v>142CPA_FW_010.M</v>
          </cell>
        </row>
        <row r="5876">
          <cell r="D5876" t="str">
            <v>449CPA_FW_010.M</v>
          </cell>
        </row>
        <row r="5877">
          <cell r="D5877" t="str">
            <v>564CPA_FW_010.M</v>
          </cell>
        </row>
        <row r="5878">
          <cell r="D5878" t="str">
            <v>565CPA_FW_010.M</v>
          </cell>
        </row>
        <row r="5879">
          <cell r="D5879" t="str">
            <v>283CPA_FW_010.M</v>
          </cell>
        </row>
        <row r="5880">
          <cell r="D5880" t="str">
            <v>853CPA_FW_010.M</v>
          </cell>
        </row>
        <row r="5881">
          <cell r="D5881" t="str">
            <v>288CPA_FW_010.M</v>
          </cell>
        </row>
        <row r="5882">
          <cell r="D5882" t="str">
            <v>293CPA_FW_010.M</v>
          </cell>
        </row>
        <row r="5883">
          <cell r="D5883" t="str">
            <v>566CPA_FW_010.M</v>
          </cell>
        </row>
        <row r="5884">
          <cell r="D5884" t="str">
            <v>964CPA_FW_010.M</v>
          </cell>
        </row>
        <row r="5885">
          <cell r="D5885" t="str">
            <v>182CPA_FW_010.M</v>
          </cell>
        </row>
        <row r="5886">
          <cell r="D5886" t="str">
            <v>359CPA_FW_010.M</v>
          </cell>
        </row>
        <row r="5887">
          <cell r="D5887" t="str">
            <v>453CPA_FW_010.M</v>
          </cell>
        </row>
        <row r="5888">
          <cell r="D5888" t="str">
            <v>968CPA_FW_010.M</v>
          </cell>
        </row>
        <row r="5889">
          <cell r="D5889" t="str">
            <v>922CPA_FW_010.M</v>
          </cell>
        </row>
        <row r="5890">
          <cell r="D5890" t="str">
            <v>714CPA_FW_010.M</v>
          </cell>
        </row>
        <row r="5891">
          <cell r="D5891" t="str">
            <v>862CPA_FW_010.M</v>
          </cell>
        </row>
        <row r="5892">
          <cell r="D5892" t="str">
            <v>135CPA_FW_010.M</v>
          </cell>
        </row>
        <row r="5893">
          <cell r="D5893" t="str">
            <v>716CPA_FW_010.M</v>
          </cell>
        </row>
        <row r="5894">
          <cell r="D5894" t="str">
            <v>456CPA_FW_010.M</v>
          </cell>
        </row>
        <row r="5895">
          <cell r="D5895" t="str">
            <v>722CPA_FW_010.M</v>
          </cell>
        </row>
        <row r="5896">
          <cell r="D5896" t="str">
            <v>942CPA_FW_010.M</v>
          </cell>
        </row>
        <row r="5897">
          <cell r="D5897" t="str">
            <v>718CPA_FW_010.M</v>
          </cell>
        </row>
        <row r="5898">
          <cell r="D5898" t="str">
            <v>724CPA_FW_010.M</v>
          </cell>
        </row>
        <row r="5899">
          <cell r="D5899" t="str">
            <v>576CPA_FW_010.M</v>
          </cell>
        </row>
        <row r="5900">
          <cell r="D5900" t="str">
            <v>936CPA_FW_010.M</v>
          </cell>
        </row>
        <row r="5901">
          <cell r="D5901" t="str">
            <v>961CPA_FW_010.M</v>
          </cell>
        </row>
        <row r="5902">
          <cell r="D5902" t="str">
            <v>813CPA_FW_010.M</v>
          </cell>
        </row>
        <row r="5903">
          <cell r="D5903" t="str">
            <v>726CPA_FW_010.M</v>
          </cell>
        </row>
        <row r="5904">
          <cell r="D5904" t="str">
            <v>199CPA_FW_010.M</v>
          </cell>
        </row>
        <row r="5905">
          <cell r="D5905" t="str">
            <v>733CPA_FW_010.M</v>
          </cell>
        </row>
        <row r="5906">
          <cell r="D5906" t="str">
            <v>184CPA_FW_010.M</v>
          </cell>
        </row>
        <row r="5907">
          <cell r="D5907" t="str">
            <v>524CPA_FW_010.M</v>
          </cell>
        </row>
        <row r="5908">
          <cell r="D5908" t="str">
            <v>361CPA_FW_010.M</v>
          </cell>
        </row>
        <row r="5909">
          <cell r="D5909" t="str">
            <v>362CPA_FW_010.M</v>
          </cell>
        </row>
        <row r="5910">
          <cell r="D5910" t="str">
            <v>364CPA_FW_010.M</v>
          </cell>
        </row>
        <row r="5911">
          <cell r="D5911" t="str">
            <v>732CPA_FW_010.M</v>
          </cell>
        </row>
        <row r="5912">
          <cell r="D5912" t="str">
            <v>366CPA_FW_010.M</v>
          </cell>
        </row>
        <row r="5913">
          <cell r="D5913" t="str">
            <v>734CPA_FW_010.M</v>
          </cell>
        </row>
        <row r="5914">
          <cell r="D5914" t="str">
            <v>144CPA_FW_010.M</v>
          </cell>
        </row>
        <row r="5915">
          <cell r="D5915" t="str">
            <v>146CPA_FW_010.M</v>
          </cell>
        </row>
        <row r="5916">
          <cell r="D5916" t="str">
            <v>463CPA_FW_010.M</v>
          </cell>
        </row>
        <row r="5917">
          <cell r="D5917" t="str">
            <v>528CPA_FW_010.M</v>
          </cell>
        </row>
        <row r="5918">
          <cell r="D5918" t="str">
            <v>923CPA_FW_010.M</v>
          </cell>
        </row>
        <row r="5919">
          <cell r="D5919" t="str">
            <v>738CPA_FW_010.M</v>
          </cell>
        </row>
        <row r="5920">
          <cell r="D5920" t="str">
            <v>578CPA_FW_010.M</v>
          </cell>
        </row>
        <row r="5921">
          <cell r="D5921" t="str">
            <v>537CPA_FW_010.M</v>
          </cell>
        </row>
        <row r="5922">
          <cell r="D5922" t="str">
            <v>742CPA_FW_010.M</v>
          </cell>
        </row>
        <row r="5923">
          <cell r="D5923" t="str">
            <v>866CPA_FW_010.M</v>
          </cell>
        </row>
        <row r="5924">
          <cell r="D5924" t="str">
            <v>369CPA_FW_010.M</v>
          </cell>
        </row>
        <row r="5925">
          <cell r="D5925" t="str">
            <v>744CPA_FW_010.M</v>
          </cell>
        </row>
        <row r="5926">
          <cell r="D5926" t="str">
            <v>186CPA_FW_010.M</v>
          </cell>
        </row>
        <row r="5927">
          <cell r="D5927" t="str">
            <v>925CPA_FW_010.M</v>
          </cell>
        </row>
        <row r="5928">
          <cell r="D5928" t="str">
            <v>869CPA_FW_010.M</v>
          </cell>
        </row>
        <row r="5929">
          <cell r="D5929" t="str">
            <v>746CPA_FW_010.M</v>
          </cell>
        </row>
        <row r="5930">
          <cell r="D5930" t="str">
            <v>926CPA_FW_010.M</v>
          </cell>
        </row>
        <row r="5931">
          <cell r="D5931" t="str">
            <v>466CPA_FW_010.M</v>
          </cell>
        </row>
        <row r="5932">
          <cell r="D5932" t="str">
            <v>112CPA_FW_010.M</v>
          </cell>
        </row>
        <row r="5933">
          <cell r="D5933" t="str">
            <v>111CPA_FW_010.M</v>
          </cell>
        </row>
        <row r="5934">
          <cell r="D5934" t="str">
            <v>298CPA_FW_010.M</v>
          </cell>
        </row>
        <row r="5935">
          <cell r="D5935" t="str">
            <v>927CPA_FW_010.M</v>
          </cell>
        </row>
        <row r="5936">
          <cell r="D5936" t="str">
            <v>846CPA_FW_010.M</v>
          </cell>
        </row>
        <row r="5937">
          <cell r="D5937" t="str">
            <v>299CPA_FW_010.M</v>
          </cell>
        </row>
        <row r="5938">
          <cell r="D5938" t="str">
            <v>582CPA_FW_010.M</v>
          </cell>
        </row>
        <row r="5939">
          <cell r="D5939" t="str">
            <v>474CPA_FW_010.M</v>
          </cell>
        </row>
        <row r="5940">
          <cell r="D5940" t="str">
            <v>754CPA_FW_010.M</v>
          </cell>
        </row>
        <row r="5941">
          <cell r="D5941" t="str">
            <v>698CPA_FW_010.M</v>
          </cell>
        </row>
        <row r="5942">
          <cell r="D5942" t="str">
            <v>512CPA_FW_020.M</v>
          </cell>
        </row>
        <row r="5943">
          <cell r="D5943" t="str">
            <v>914CPA_FW_020.M</v>
          </cell>
        </row>
        <row r="5944">
          <cell r="D5944" t="str">
            <v>612CPA_FW_020.M</v>
          </cell>
        </row>
        <row r="5945">
          <cell r="D5945" t="str">
            <v>614CPA_FW_020.M</v>
          </cell>
        </row>
        <row r="5946">
          <cell r="D5946" t="str">
            <v>312CPA_FW_020.M</v>
          </cell>
        </row>
        <row r="5947">
          <cell r="D5947" t="str">
            <v>311CPA_FW_020.M</v>
          </cell>
        </row>
        <row r="5948">
          <cell r="D5948" t="str">
            <v>213CPA_FW_020.M</v>
          </cell>
        </row>
        <row r="5949">
          <cell r="D5949" t="str">
            <v>911CPA_FW_020.M</v>
          </cell>
        </row>
        <row r="5950">
          <cell r="D5950" t="str">
            <v>193CPA_FW_020.M</v>
          </cell>
        </row>
        <row r="5951">
          <cell r="D5951" t="str">
            <v>122CPA_FW_020.M</v>
          </cell>
        </row>
        <row r="5952">
          <cell r="D5952" t="str">
            <v>912CPA_FW_020.M</v>
          </cell>
        </row>
        <row r="5953">
          <cell r="D5953" t="str">
            <v>313CPA_FW_020.M</v>
          </cell>
        </row>
        <row r="5954">
          <cell r="D5954" t="str">
            <v>419CPA_FW_020.M</v>
          </cell>
        </row>
        <row r="5955">
          <cell r="D5955" t="str">
            <v>513CPA_FW_020.M</v>
          </cell>
        </row>
        <row r="5956">
          <cell r="D5956" t="str">
            <v>316CPA_FW_020.M</v>
          </cell>
        </row>
        <row r="5957">
          <cell r="D5957" t="str">
            <v>913CPA_FW_020.M</v>
          </cell>
        </row>
        <row r="5958">
          <cell r="D5958" t="str">
            <v>124CPA_FW_020.M</v>
          </cell>
        </row>
        <row r="5959">
          <cell r="D5959" t="str">
            <v>339CPA_FW_020.M</v>
          </cell>
        </row>
        <row r="5960">
          <cell r="D5960" t="str">
            <v>638CPA_FW_020.M</v>
          </cell>
        </row>
        <row r="5961">
          <cell r="D5961" t="str">
            <v>514CPA_FW_020.M</v>
          </cell>
        </row>
        <row r="5962">
          <cell r="D5962" t="str">
            <v>218CPA_FW_020.M</v>
          </cell>
        </row>
        <row r="5963">
          <cell r="D5963" t="str">
            <v>963CPA_FW_020.M</v>
          </cell>
        </row>
        <row r="5964">
          <cell r="D5964" t="str">
            <v>616CPA_FW_020.M</v>
          </cell>
        </row>
        <row r="5965">
          <cell r="D5965" t="str">
            <v>223CPA_FW_020.M</v>
          </cell>
        </row>
        <row r="5966">
          <cell r="D5966" t="str">
            <v>516CPA_FW_020.M</v>
          </cell>
        </row>
        <row r="5967">
          <cell r="D5967" t="str">
            <v>918CPA_FW_020.M</v>
          </cell>
        </row>
        <row r="5968">
          <cell r="D5968" t="str">
            <v>748CPA_FW_020.M</v>
          </cell>
        </row>
        <row r="5969">
          <cell r="D5969" t="str">
            <v>618CPA_FW_020.M</v>
          </cell>
        </row>
        <row r="5970">
          <cell r="D5970" t="str">
            <v>522CPA_FW_020.M</v>
          </cell>
        </row>
        <row r="5971">
          <cell r="D5971" t="str">
            <v>622CPA_FW_020.M</v>
          </cell>
        </row>
        <row r="5972">
          <cell r="D5972" t="str">
            <v>156CPA_FW_020.M</v>
          </cell>
        </row>
        <row r="5973">
          <cell r="D5973" t="str">
            <v>624CPA_FW_020.M</v>
          </cell>
        </row>
        <row r="5974">
          <cell r="D5974" t="str">
            <v>626CPA_FW_020.M</v>
          </cell>
        </row>
        <row r="5975">
          <cell r="D5975" t="str">
            <v>628CPA_FW_020.M</v>
          </cell>
        </row>
        <row r="5976">
          <cell r="D5976" t="str">
            <v>228CPA_FW_020.M</v>
          </cell>
        </row>
        <row r="5977">
          <cell r="D5977" t="str">
            <v>924CPA_FW_020.M</v>
          </cell>
        </row>
        <row r="5978">
          <cell r="D5978" t="str">
            <v>233CPA_FW_020.M</v>
          </cell>
        </row>
        <row r="5979">
          <cell r="D5979" t="str">
            <v>632CPA_FW_020.M</v>
          </cell>
        </row>
        <row r="5980">
          <cell r="D5980" t="str">
            <v>636CPA_FW_020.M</v>
          </cell>
        </row>
        <row r="5981">
          <cell r="D5981" t="str">
            <v>634CPA_FW_020.M</v>
          </cell>
        </row>
        <row r="5982">
          <cell r="D5982" t="str">
            <v>238CPA_FW_020.M</v>
          </cell>
        </row>
        <row r="5983">
          <cell r="D5983" t="str">
            <v>662CPA_FW_020.M</v>
          </cell>
        </row>
        <row r="5984">
          <cell r="D5984" t="str">
            <v>960CPA_FW_020.M</v>
          </cell>
        </row>
        <row r="5985">
          <cell r="D5985" t="str">
            <v>423CPA_FW_020.M</v>
          </cell>
        </row>
        <row r="5986">
          <cell r="D5986" t="str">
            <v>935CPA_FW_020.M</v>
          </cell>
        </row>
        <row r="5987">
          <cell r="D5987" t="str">
            <v>128CPA_FW_020.M</v>
          </cell>
        </row>
        <row r="5988">
          <cell r="D5988" t="str">
            <v>611CPA_FW_020.M</v>
          </cell>
        </row>
        <row r="5989">
          <cell r="D5989" t="str">
            <v>321CPA_FW_020.M</v>
          </cell>
        </row>
        <row r="5990">
          <cell r="D5990" t="str">
            <v>243CPA_FW_020.M</v>
          </cell>
        </row>
        <row r="5991">
          <cell r="D5991" t="str">
            <v>309CPA_FW_020.M</v>
          </cell>
        </row>
        <row r="5992">
          <cell r="D5992" t="str">
            <v>248CPA_FW_020.M</v>
          </cell>
        </row>
        <row r="5993">
          <cell r="D5993" t="str">
            <v>469CPA_FW_020.M</v>
          </cell>
        </row>
        <row r="5994">
          <cell r="D5994" t="str">
            <v>253CPA_FW_020.M</v>
          </cell>
        </row>
        <row r="5995">
          <cell r="D5995" t="str">
            <v>642CPA_FW_020.M</v>
          </cell>
        </row>
        <row r="5996">
          <cell r="D5996" t="str">
            <v>643CPA_FW_020.M</v>
          </cell>
        </row>
        <row r="5997">
          <cell r="D5997" t="str">
            <v>939CPA_FW_020.M</v>
          </cell>
        </row>
        <row r="5998">
          <cell r="D5998" t="str">
            <v>644CPA_FW_020.M</v>
          </cell>
        </row>
        <row r="5999">
          <cell r="D5999" t="str">
            <v>163CPA_FW_020.M</v>
          </cell>
        </row>
        <row r="6000">
          <cell r="D6000" t="str">
            <v>819CPA_FW_020.M</v>
          </cell>
        </row>
        <row r="6001">
          <cell r="D6001" t="str">
            <v>172CPA_FW_020.M</v>
          </cell>
        </row>
        <row r="6002">
          <cell r="D6002" t="str">
            <v>132CPA_FW_020.M</v>
          </cell>
        </row>
        <row r="6003">
          <cell r="D6003" t="str">
            <v>646CPA_FW_020.M</v>
          </cell>
        </row>
        <row r="6004">
          <cell r="D6004" t="str">
            <v>648CPA_FW_020.M</v>
          </cell>
        </row>
        <row r="6005">
          <cell r="D6005" t="str">
            <v>915CPA_FW_020.M</v>
          </cell>
        </row>
        <row r="6006">
          <cell r="D6006" t="str">
            <v>134CPA_FW_020.M</v>
          </cell>
        </row>
        <row r="6007">
          <cell r="D6007" t="str">
            <v>652CPA_FW_020.M</v>
          </cell>
        </row>
        <row r="6008">
          <cell r="D6008" t="str">
            <v>174CPA_FW_020.M</v>
          </cell>
        </row>
        <row r="6009">
          <cell r="D6009" t="str">
            <v>328CPA_FW_020.M</v>
          </cell>
        </row>
        <row r="6010">
          <cell r="D6010" t="str">
            <v>258CPA_FW_020.M</v>
          </cell>
        </row>
        <row r="6011">
          <cell r="D6011" t="str">
            <v>656CPA_FW_020.M</v>
          </cell>
        </row>
        <row r="6012">
          <cell r="D6012" t="str">
            <v>654CPA_FW_020.M</v>
          </cell>
        </row>
        <row r="6013">
          <cell r="D6013" t="str">
            <v>336CPA_FW_020.M</v>
          </cell>
        </row>
        <row r="6014">
          <cell r="D6014" t="str">
            <v>263CPA_FW_020.M</v>
          </cell>
        </row>
        <row r="6015">
          <cell r="D6015" t="str">
            <v>268CPA_FW_020.M</v>
          </cell>
        </row>
        <row r="6016">
          <cell r="D6016" t="str">
            <v>532CPA_FW_020.M</v>
          </cell>
        </row>
        <row r="6017">
          <cell r="D6017" t="str">
            <v>944CPA_FW_020.M</v>
          </cell>
        </row>
        <row r="6018">
          <cell r="D6018" t="str">
            <v>176CPA_FW_020.M</v>
          </cell>
        </row>
        <row r="6019">
          <cell r="D6019" t="str">
            <v>534CPA_FW_020.M</v>
          </cell>
        </row>
        <row r="6020">
          <cell r="D6020" t="str">
            <v>536CPA_FW_020.M</v>
          </cell>
        </row>
        <row r="6021">
          <cell r="D6021" t="str">
            <v>429CPA_FW_020.M</v>
          </cell>
        </row>
        <row r="6022">
          <cell r="D6022" t="str">
            <v>433CPA_FW_020.M</v>
          </cell>
        </row>
        <row r="6023">
          <cell r="D6023" t="str">
            <v>178CPA_FW_020.M</v>
          </cell>
        </row>
        <row r="6024">
          <cell r="D6024" t="str">
            <v>436CPA_FW_020.M</v>
          </cell>
        </row>
        <row r="6025">
          <cell r="D6025" t="str">
            <v>136CPA_FW_020.M</v>
          </cell>
        </row>
        <row r="6026">
          <cell r="D6026" t="str">
            <v>343CPA_FW_020.M</v>
          </cell>
        </row>
        <row r="6027">
          <cell r="D6027" t="str">
            <v>158CPA_FW_020.M</v>
          </cell>
        </row>
        <row r="6028">
          <cell r="D6028" t="str">
            <v>439CPA_FW_020.M</v>
          </cell>
        </row>
        <row r="6029">
          <cell r="D6029" t="str">
            <v>916CPA_FW_020.M</v>
          </cell>
        </row>
        <row r="6030">
          <cell r="D6030" t="str">
            <v>664CPA_FW_020.M</v>
          </cell>
        </row>
        <row r="6031">
          <cell r="D6031" t="str">
            <v>826CPA_FW_020.M</v>
          </cell>
        </row>
        <row r="6032">
          <cell r="D6032" t="str">
            <v>542CPA_FW_020.M</v>
          </cell>
        </row>
        <row r="6033">
          <cell r="D6033" t="str">
            <v>967CPA_FW_020.M</v>
          </cell>
        </row>
        <row r="6034">
          <cell r="D6034" t="str">
            <v>443CPA_FW_020.M</v>
          </cell>
        </row>
        <row r="6035">
          <cell r="D6035" t="str">
            <v>917CPA_FW_020.M</v>
          </cell>
        </row>
        <row r="6036">
          <cell r="D6036" t="str">
            <v>544CPA_FW_020.M</v>
          </cell>
        </row>
        <row r="6037">
          <cell r="D6037" t="str">
            <v>941CPA_FW_020.M</v>
          </cell>
        </row>
        <row r="6038">
          <cell r="D6038" t="str">
            <v>446CPA_FW_020.M</v>
          </cell>
        </row>
        <row r="6039">
          <cell r="D6039" t="str">
            <v>666CPA_FW_020.M</v>
          </cell>
        </row>
        <row r="6040">
          <cell r="D6040" t="str">
            <v>668CPA_FW_020.M</v>
          </cell>
        </row>
        <row r="6041">
          <cell r="D6041" t="str">
            <v>672CPA_FW_020.M</v>
          </cell>
        </row>
        <row r="6042">
          <cell r="D6042" t="str">
            <v>946CPA_FW_020.M</v>
          </cell>
        </row>
        <row r="6043">
          <cell r="D6043" t="str">
            <v>137CPA_FW_020.M</v>
          </cell>
        </row>
        <row r="6044">
          <cell r="D6044" t="str">
            <v>546CPA_FW_020.M</v>
          </cell>
        </row>
        <row r="6045">
          <cell r="D6045" t="str">
            <v>962CPA_FW_020.M</v>
          </cell>
        </row>
        <row r="6046">
          <cell r="D6046" t="str">
            <v>674CPA_FW_020.M</v>
          </cell>
        </row>
        <row r="6047">
          <cell r="D6047" t="str">
            <v>676CPA_FW_020.M</v>
          </cell>
        </row>
        <row r="6048">
          <cell r="D6048" t="str">
            <v>548CPA_FW_020.M</v>
          </cell>
        </row>
        <row r="6049">
          <cell r="D6049" t="str">
            <v>556CPA_FW_020.M</v>
          </cell>
        </row>
        <row r="6050">
          <cell r="D6050" t="str">
            <v>678CPA_FW_020.M</v>
          </cell>
        </row>
        <row r="6051">
          <cell r="D6051" t="str">
            <v>181CPA_FW_020.M</v>
          </cell>
        </row>
        <row r="6052">
          <cell r="D6052" t="str">
            <v>867CPA_FW_020.M</v>
          </cell>
        </row>
        <row r="6053">
          <cell r="D6053" t="str">
            <v>682CPA_FW_020.M</v>
          </cell>
        </row>
        <row r="6054">
          <cell r="D6054" t="str">
            <v>684CPA_FW_020.M</v>
          </cell>
        </row>
        <row r="6055">
          <cell r="D6055" t="str">
            <v>273CPA_FW_020.M</v>
          </cell>
        </row>
        <row r="6056">
          <cell r="D6056" t="str">
            <v>868CPA_FW_020.M</v>
          </cell>
        </row>
        <row r="6057">
          <cell r="D6057" t="str">
            <v>921CPA_FW_020.M</v>
          </cell>
        </row>
        <row r="6058">
          <cell r="D6058" t="str">
            <v>948CPA_FW_020.M</v>
          </cell>
        </row>
        <row r="6059">
          <cell r="D6059" t="str">
            <v>943CPA_FW_020.M</v>
          </cell>
        </row>
        <row r="6060">
          <cell r="D6060" t="str">
            <v>351CPA_FW_020.M</v>
          </cell>
        </row>
        <row r="6061">
          <cell r="D6061" t="str">
            <v>686CPA_FW_020.M</v>
          </cell>
        </row>
        <row r="6062">
          <cell r="D6062" t="str">
            <v>688CPA_FW_020.M</v>
          </cell>
        </row>
        <row r="6063">
          <cell r="D6063" t="str">
            <v>518CPA_FW_020.M</v>
          </cell>
        </row>
        <row r="6064">
          <cell r="D6064" t="str">
            <v>728CPA_FW_020.M</v>
          </cell>
        </row>
        <row r="6065">
          <cell r="D6065" t="str">
            <v>836CPA_FW_020.M</v>
          </cell>
        </row>
        <row r="6066">
          <cell r="D6066" t="str">
            <v>558CPA_FW_020.M</v>
          </cell>
        </row>
        <row r="6067">
          <cell r="D6067" t="str">
            <v>138CPA_FW_020.M</v>
          </cell>
        </row>
        <row r="6068">
          <cell r="D6068" t="str">
            <v>353CPA_FW_020.M</v>
          </cell>
        </row>
        <row r="6069">
          <cell r="D6069" t="str">
            <v>196CPA_FW_020.M</v>
          </cell>
        </row>
        <row r="6070">
          <cell r="D6070" t="str">
            <v>278CPA_FW_020.M</v>
          </cell>
        </row>
        <row r="6071">
          <cell r="D6071" t="str">
            <v>692CPA_FW_020.M</v>
          </cell>
        </row>
        <row r="6072">
          <cell r="D6072" t="str">
            <v>694CPA_FW_020.M</v>
          </cell>
        </row>
        <row r="6073">
          <cell r="D6073" t="str">
            <v>142CPA_FW_020.M</v>
          </cell>
        </row>
        <row r="6074">
          <cell r="D6074" t="str">
            <v>449CPA_FW_020.M</v>
          </cell>
        </row>
        <row r="6075">
          <cell r="D6075" t="str">
            <v>564CPA_FW_020.M</v>
          </cell>
        </row>
        <row r="6076">
          <cell r="D6076" t="str">
            <v>565CPA_FW_020.M</v>
          </cell>
        </row>
        <row r="6077">
          <cell r="D6077" t="str">
            <v>283CPA_FW_020.M</v>
          </cell>
        </row>
        <row r="6078">
          <cell r="D6078" t="str">
            <v>853CPA_FW_020.M</v>
          </cell>
        </row>
        <row r="6079">
          <cell r="D6079" t="str">
            <v>288CPA_FW_020.M</v>
          </cell>
        </row>
        <row r="6080">
          <cell r="D6080" t="str">
            <v>293CPA_FW_020.M</v>
          </cell>
        </row>
        <row r="6081">
          <cell r="D6081" t="str">
            <v>566CPA_FW_020.M</v>
          </cell>
        </row>
        <row r="6082">
          <cell r="D6082" t="str">
            <v>964CPA_FW_020.M</v>
          </cell>
        </row>
        <row r="6083">
          <cell r="D6083" t="str">
            <v>182CPA_FW_020.M</v>
          </cell>
        </row>
        <row r="6084">
          <cell r="D6084" t="str">
            <v>359CPA_FW_020.M</v>
          </cell>
        </row>
        <row r="6085">
          <cell r="D6085" t="str">
            <v>453CPA_FW_020.M</v>
          </cell>
        </row>
        <row r="6086">
          <cell r="D6086" t="str">
            <v>968CPA_FW_020.M</v>
          </cell>
        </row>
        <row r="6087">
          <cell r="D6087" t="str">
            <v>922CPA_FW_020.M</v>
          </cell>
        </row>
        <row r="6088">
          <cell r="D6088" t="str">
            <v>714CPA_FW_020.M</v>
          </cell>
        </row>
        <row r="6089">
          <cell r="D6089" t="str">
            <v>862CPA_FW_020.M</v>
          </cell>
        </row>
        <row r="6090">
          <cell r="D6090" t="str">
            <v>135CPA_FW_020.M</v>
          </cell>
        </row>
        <row r="6091">
          <cell r="D6091" t="str">
            <v>716CPA_FW_020.M</v>
          </cell>
        </row>
        <row r="6092">
          <cell r="D6092" t="str">
            <v>456CPA_FW_020.M</v>
          </cell>
        </row>
        <row r="6093">
          <cell r="D6093" t="str">
            <v>722CPA_FW_020.M</v>
          </cell>
        </row>
        <row r="6094">
          <cell r="D6094" t="str">
            <v>942CPA_FW_020.M</v>
          </cell>
        </row>
        <row r="6095">
          <cell r="D6095" t="str">
            <v>718CPA_FW_020.M</v>
          </cell>
        </row>
        <row r="6096">
          <cell r="D6096" t="str">
            <v>724CPA_FW_020.M</v>
          </cell>
        </row>
        <row r="6097">
          <cell r="D6097" t="str">
            <v>576CPA_FW_020.M</v>
          </cell>
        </row>
        <row r="6098">
          <cell r="D6098" t="str">
            <v>936CPA_FW_020.M</v>
          </cell>
        </row>
        <row r="6099">
          <cell r="D6099" t="str">
            <v>961CPA_FW_020.M</v>
          </cell>
        </row>
        <row r="6100">
          <cell r="D6100" t="str">
            <v>813CPA_FW_020.M</v>
          </cell>
        </row>
        <row r="6101">
          <cell r="D6101" t="str">
            <v>726CPA_FW_020.M</v>
          </cell>
        </row>
        <row r="6102">
          <cell r="D6102" t="str">
            <v>199CPA_FW_020.M</v>
          </cell>
        </row>
        <row r="6103">
          <cell r="D6103" t="str">
            <v>733CPA_FW_020.M</v>
          </cell>
        </row>
        <row r="6104">
          <cell r="D6104" t="str">
            <v>184CPA_FW_020.M</v>
          </cell>
        </row>
        <row r="6105">
          <cell r="D6105" t="str">
            <v>524CPA_FW_020.M</v>
          </cell>
        </row>
        <row r="6106">
          <cell r="D6106" t="str">
            <v>361CPA_FW_020.M</v>
          </cell>
        </row>
        <row r="6107">
          <cell r="D6107" t="str">
            <v>362CPA_FW_020.M</v>
          </cell>
        </row>
        <row r="6108">
          <cell r="D6108" t="str">
            <v>364CPA_FW_020.M</v>
          </cell>
        </row>
        <row r="6109">
          <cell r="D6109" t="str">
            <v>732CPA_FW_020.M</v>
          </cell>
        </row>
        <row r="6110">
          <cell r="D6110" t="str">
            <v>366CPA_FW_020.M</v>
          </cell>
        </row>
        <row r="6111">
          <cell r="D6111" t="str">
            <v>734CPA_FW_020.M</v>
          </cell>
        </row>
        <row r="6112">
          <cell r="D6112" t="str">
            <v>144CPA_FW_020.M</v>
          </cell>
        </row>
        <row r="6113">
          <cell r="D6113" t="str">
            <v>146CPA_FW_020.M</v>
          </cell>
        </row>
        <row r="6114">
          <cell r="D6114" t="str">
            <v>463CPA_FW_020.M</v>
          </cell>
        </row>
        <row r="6115">
          <cell r="D6115" t="str">
            <v>528CPA_FW_020.M</v>
          </cell>
        </row>
        <row r="6116">
          <cell r="D6116" t="str">
            <v>923CPA_FW_020.M</v>
          </cell>
        </row>
        <row r="6117">
          <cell r="D6117" t="str">
            <v>738CPA_FW_020.M</v>
          </cell>
        </row>
        <row r="6118">
          <cell r="D6118" t="str">
            <v>578CPA_FW_020.M</v>
          </cell>
        </row>
        <row r="6119">
          <cell r="D6119" t="str">
            <v>537CPA_FW_020.M</v>
          </cell>
        </row>
        <row r="6120">
          <cell r="D6120" t="str">
            <v>742CPA_FW_020.M</v>
          </cell>
        </row>
        <row r="6121">
          <cell r="D6121" t="str">
            <v>866CPA_FW_020.M</v>
          </cell>
        </row>
        <row r="6122">
          <cell r="D6122" t="str">
            <v>369CPA_FW_020.M</v>
          </cell>
        </row>
        <row r="6123">
          <cell r="D6123" t="str">
            <v>744CPA_FW_020.M</v>
          </cell>
        </row>
        <row r="6124">
          <cell r="D6124" t="str">
            <v>186CPA_FW_020.M</v>
          </cell>
        </row>
        <row r="6125">
          <cell r="D6125" t="str">
            <v>925CPA_FW_020.M</v>
          </cell>
        </row>
        <row r="6126">
          <cell r="D6126" t="str">
            <v>869CPA_FW_020.M</v>
          </cell>
        </row>
        <row r="6127">
          <cell r="D6127" t="str">
            <v>746CPA_FW_020.M</v>
          </cell>
        </row>
        <row r="6128">
          <cell r="D6128" t="str">
            <v>926CPA_FW_020.M</v>
          </cell>
        </row>
        <row r="6129">
          <cell r="D6129" t="str">
            <v>466CPA_FW_020.M</v>
          </cell>
        </row>
        <row r="6130">
          <cell r="D6130" t="str">
            <v>112CPA_FW_020.M</v>
          </cell>
        </row>
        <row r="6131">
          <cell r="D6131" t="str">
            <v>111CPA_FW_020.M</v>
          </cell>
        </row>
        <row r="6132">
          <cell r="D6132" t="str">
            <v>298CPA_FW_020.M</v>
          </cell>
        </row>
        <row r="6133">
          <cell r="D6133" t="str">
            <v>927CPA_FW_020.M</v>
          </cell>
        </row>
        <row r="6134">
          <cell r="D6134" t="str">
            <v>846CPA_FW_020.M</v>
          </cell>
        </row>
        <row r="6135">
          <cell r="D6135" t="str">
            <v>299CPA_FW_020.M</v>
          </cell>
        </row>
        <row r="6136">
          <cell r="D6136" t="str">
            <v>582CPA_FW_020.M</v>
          </cell>
        </row>
        <row r="6137">
          <cell r="D6137" t="str">
            <v>474CPA_FW_020.M</v>
          </cell>
        </row>
        <row r="6138">
          <cell r="D6138" t="str">
            <v>754CPA_FW_020.M</v>
          </cell>
        </row>
        <row r="6139">
          <cell r="D6139" t="str">
            <v>698CPA_FW_020.M</v>
          </cell>
        </row>
        <row r="6140">
          <cell r="D6140" t="str">
            <v>512CPA_FW_030.M</v>
          </cell>
        </row>
        <row r="6141">
          <cell r="D6141" t="str">
            <v>914CPA_FW_030.M</v>
          </cell>
        </row>
        <row r="6142">
          <cell r="D6142" t="str">
            <v>612CPA_FW_030.M</v>
          </cell>
        </row>
        <row r="6143">
          <cell r="D6143" t="str">
            <v>614CPA_FW_030.M</v>
          </cell>
        </row>
        <row r="6144">
          <cell r="D6144" t="str">
            <v>312CPA_FW_030.M</v>
          </cell>
        </row>
        <row r="6145">
          <cell r="D6145" t="str">
            <v>311CPA_FW_030.M</v>
          </cell>
        </row>
        <row r="6146">
          <cell r="D6146" t="str">
            <v>213CPA_FW_030.M</v>
          </cell>
        </row>
        <row r="6147">
          <cell r="D6147" t="str">
            <v>911CPA_FW_030.M</v>
          </cell>
        </row>
        <row r="6148">
          <cell r="D6148" t="str">
            <v>193CPA_FW_030.M</v>
          </cell>
        </row>
        <row r="6149">
          <cell r="D6149" t="str">
            <v>122CPA_FW_030.M</v>
          </cell>
        </row>
        <row r="6150">
          <cell r="D6150" t="str">
            <v>912CPA_FW_030.M</v>
          </cell>
        </row>
        <row r="6151">
          <cell r="D6151" t="str">
            <v>313CPA_FW_030.M</v>
          </cell>
        </row>
        <row r="6152">
          <cell r="D6152" t="str">
            <v>419CPA_FW_030.M</v>
          </cell>
        </row>
        <row r="6153">
          <cell r="D6153" t="str">
            <v>513CPA_FW_030.M</v>
          </cell>
        </row>
        <row r="6154">
          <cell r="D6154" t="str">
            <v>316CPA_FW_030.M</v>
          </cell>
        </row>
        <row r="6155">
          <cell r="D6155" t="str">
            <v>913CPA_FW_030.M</v>
          </cell>
        </row>
        <row r="6156">
          <cell r="D6156" t="str">
            <v>124CPA_FW_030.M</v>
          </cell>
        </row>
        <row r="6157">
          <cell r="D6157" t="str">
            <v>339CPA_FW_030.M</v>
          </cell>
        </row>
        <row r="6158">
          <cell r="D6158" t="str">
            <v>638CPA_FW_030.M</v>
          </cell>
        </row>
        <row r="6159">
          <cell r="D6159" t="str">
            <v>514CPA_FW_030.M</v>
          </cell>
        </row>
        <row r="6160">
          <cell r="D6160" t="str">
            <v>218CPA_FW_030.M</v>
          </cell>
        </row>
        <row r="6161">
          <cell r="D6161" t="str">
            <v>963CPA_FW_030.M</v>
          </cell>
        </row>
        <row r="6162">
          <cell r="D6162" t="str">
            <v>616CPA_FW_030.M</v>
          </cell>
        </row>
        <row r="6163">
          <cell r="D6163" t="str">
            <v>223CPA_FW_030.M</v>
          </cell>
        </row>
        <row r="6164">
          <cell r="D6164" t="str">
            <v>516CPA_FW_030.M</v>
          </cell>
        </row>
        <row r="6165">
          <cell r="D6165" t="str">
            <v>918CPA_FW_030.M</v>
          </cell>
        </row>
        <row r="6166">
          <cell r="D6166" t="str">
            <v>748CPA_FW_030.M</v>
          </cell>
        </row>
        <row r="6167">
          <cell r="D6167" t="str">
            <v>618CPA_FW_030.M</v>
          </cell>
        </row>
        <row r="6168">
          <cell r="D6168" t="str">
            <v>522CPA_FW_030.M</v>
          </cell>
        </row>
        <row r="6169">
          <cell r="D6169" t="str">
            <v>622CPA_FW_030.M</v>
          </cell>
        </row>
        <row r="6170">
          <cell r="D6170" t="str">
            <v>156CPA_FW_030.M</v>
          </cell>
        </row>
        <row r="6171">
          <cell r="D6171" t="str">
            <v>624CPA_FW_030.M</v>
          </cell>
        </row>
        <row r="6172">
          <cell r="D6172" t="str">
            <v>626CPA_FW_030.M</v>
          </cell>
        </row>
        <row r="6173">
          <cell r="D6173" t="str">
            <v>628CPA_FW_030.M</v>
          </cell>
        </row>
        <row r="6174">
          <cell r="D6174" t="str">
            <v>228CPA_FW_030.M</v>
          </cell>
        </row>
        <row r="6175">
          <cell r="D6175" t="str">
            <v>924CPA_FW_030.M</v>
          </cell>
        </row>
        <row r="6176">
          <cell r="D6176" t="str">
            <v>233CPA_FW_030.M</v>
          </cell>
        </row>
        <row r="6177">
          <cell r="D6177" t="str">
            <v>632CPA_FW_030.M</v>
          </cell>
        </row>
        <row r="6178">
          <cell r="D6178" t="str">
            <v>636CPA_FW_030.M</v>
          </cell>
        </row>
        <row r="6179">
          <cell r="D6179" t="str">
            <v>634CPA_FW_030.M</v>
          </cell>
        </row>
        <row r="6180">
          <cell r="D6180" t="str">
            <v>238CPA_FW_030.M</v>
          </cell>
        </row>
        <row r="6181">
          <cell r="D6181" t="str">
            <v>662CPA_FW_030.M</v>
          </cell>
        </row>
        <row r="6182">
          <cell r="D6182" t="str">
            <v>960CPA_FW_030.M</v>
          </cell>
        </row>
        <row r="6183">
          <cell r="D6183" t="str">
            <v>423CPA_FW_030.M</v>
          </cell>
        </row>
        <row r="6184">
          <cell r="D6184" t="str">
            <v>935CPA_FW_030.M</v>
          </cell>
        </row>
        <row r="6185">
          <cell r="D6185" t="str">
            <v>128CPA_FW_030.M</v>
          </cell>
        </row>
        <row r="6186">
          <cell r="D6186" t="str">
            <v>611CPA_FW_030.M</v>
          </cell>
        </row>
        <row r="6187">
          <cell r="D6187" t="str">
            <v>321CPA_FW_030.M</v>
          </cell>
        </row>
        <row r="6188">
          <cell r="D6188" t="str">
            <v>243CPA_FW_030.M</v>
          </cell>
        </row>
        <row r="6189">
          <cell r="D6189" t="str">
            <v>309CPA_FW_030.M</v>
          </cell>
        </row>
        <row r="6190">
          <cell r="D6190" t="str">
            <v>248CPA_FW_030.M</v>
          </cell>
        </row>
        <row r="6191">
          <cell r="D6191" t="str">
            <v>469CPA_FW_030.M</v>
          </cell>
        </row>
        <row r="6192">
          <cell r="D6192" t="str">
            <v>253CPA_FW_030.M</v>
          </cell>
        </row>
        <row r="6193">
          <cell r="D6193" t="str">
            <v>642CPA_FW_030.M</v>
          </cell>
        </row>
        <row r="6194">
          <cell r="D6194" t="str">
            <v>643CPA_FW_030.M</v>
          </cell>
        </row>
        <row r="6195">
          <cell r="D6195" t="str">
            <v>939CPA_FW_030.M</v>
          </cell>
        </row>
        <row r="6196">
          <cell r="D6196" t="str">
            <v>644CPA_FW_030.M</v>
          </cell>
        </row>
        <row r="6197">
          <cell r="D6197" t="str">
            <v>163CPA_FW_030.M</v>
          </cell>
        </row>
        <row r="6198">
          <cell r="D6198" t="str">
            <v>819CPA_FW_030.M</v>
          </cell>
        </row>
        <row r="6199">
          <cell r="D6199" t="str">
            <v>172CPA_FW_030.M</v>
          </cell>
        </row>
        <row r="6200">
          <cell r="D6200" t="str">
            <v>132CPA_FW_030.M</v>
          </cell>
        </row>
        <row r="6201">
          <cell r="D6201" t="str">
            <v>646CPA_FW_030.M</v>
          </cell>
        </row>
        <row r="6202">
          <cell r="D6202" t="str">
            <v>648CPA_FW_030.M</v>
          </cell>
        </row>
        <row r="6203">
          <cell r="D6203" t="str">
            <v>915CPA_FW_030.M</v>
          </cell>
        </row>
        <row r="6204">
          <cell r="D6204" t="str">
            <v>134CPA_FW_030.M</v>
          </cell>
        </row>
        <row r="6205">
          <cell r="D6205" t="str">
            <v>652CPA_FW_030.M</v>
          </cell>
        </row>
        <row r="6206">
          <cell r="D6206" t="str">
            <v>174CPA_FW_030.M</v>
          </cell>
        </row>
        <row r="6207">
          <cell r="D6207" t="str">
            <v>328CPA_FW_030.M</v>
          </cell>
        </row>
        <row r="6208">
          <cell r="D6208" t="str">
            <v>258CPA_FW_030.M</v>
          </cell>
        </row>
        <row r="6209">
          <cell r="D6209" t="str">
            <v>656CPA_FW_030.M</v>
          </cell>
        </row>
        <row r="6210">
          <cell r="D6210" t="str">
            <v>654CPA_FW_030.M</v>
          </cell>
        </row>
        <row r="6211">
          <cell r="D6211" t="str">
            <v>336CPA_FW_030.M</v>
          </cell>
        </row>
        <row r="6212">
          <cell r="D6212" t="str">
            <v>263CPA_FW_030.M</v>
          </cell>
        </row>
        <row r="6213">
          <cell r="D6213" t="str">
            <v>268CPA_FW_030.M</v>
          </cell>
        </row>
        <row r="6214">
          <cell r="D6214" t="str">
            <v>532CPA_FW_030.M</v>
          </cell>
        </row>
        <row r="6215">
          <cell r="D6215" t="str">
            <v>944CPA_FW_030.M</v>
          </cell>
        </row>
        <row r="6216">
          <cell r="D6216" t="str">
            <v>176CPA_FW_030.M</v>
          </cell>
        </row>
        <row r="6217">
          <cell r="D6217" t="str">
            <v>534CPA_FW_030.M</v>
          </cell>
        </row>
        <row r="6218">
          <cell r="D6218" t="str">
            <v>536CPA_FW_030.M</v>
          </cell>
        </row>
        <row r="6219">
          <cell r="D6219" t="str">
            <v>429CPA_FW_030.M</v>
          </cell>
        </row>
        <row r="6220">
          <cell r="D6220" t="str">
            <v>433CPA_FW_030.M</v>
          </cell>
        </row>
        <row r="6221">
          <cell r="D6221" t="str">
            <v>178CPA_FW_030.M</v>
          </cell>
        </row>
        <row r="6222">
          <cell r="D6222" t="str">
            <v>436CPA_FW_030.M</v>
          </cell>
        </row>
        <row r="6223">
          <cell r="D6223" t="str">
            <v>136CPA_FW_030.M</v>
          </cell>
        </row>
        <row r="6224">
          <cell r="D6224" t="str">
            <v>343CPA_FW_030.M</v>
          </cell>
        </row>
        <row r="6225">
          <cell r="D6225" t="str">
            <v>158CPA_FW_030.M</v>
          </cell>
        </row>
        <row r="6226">
          <cell r="D6226" t="str">
            <v>439CPA_FW_030.M</v>
          </cell>
        </row>
        <row r="6227">
          <cell r="D6227" t="str">
            <v>916CPA_FW_030.M</v>
          </cell>
        </row>
        <row r="6228">
          <cell r="D6228" t="str">
            <v>664CPA_FW_030.M</v>
          </cell>
        </row>
        <row r="6229">
          <cell r="D6229" t="str">
            <v>826CPA_FW_030.M</v>
          </cell>
        </row>
        <row r="6230">
          <cell r="D6230" t="str">
            <v>542CPA_FW_030.M</v>
          </cell>
        </row>
        <row r="6231">
          <cell r="D6231" t="str">
            <v>967CPA_FW_030.M</v>
          </cell>
        </row>
        <row r="6232">
          <cell r="D6232" t="str">
            <v>443CPA_FW_030.M</v>
          </cell>
        </row>
        <row r="6233">
          <cell r="D6233" t="str">
            <v>917CPA_FW_030.M</v>
          </cell>
        </row>
        <row r="6234">
          <cell r="D6234" t="str">
            <v>544CPA_FW_030.M</v>
          </cell>
        </row>
        <row r="6235">
          <cell r="D6235" t="str">
            <v>941CPA_FW_030.M</v>
          </cell>
        </row>
        <row r="6236">
          <cell r="D6236" t="str">
            <v>446CPA_FW_030.M</v>
          </cell>
        </row>
        <row r="6237">
          <cell r="D6237" t="str">
            <v>666CPA_FW_030.M</v>
          </cell>
        </row>
        <row r="6238">
          <cell r="D6238" t="str">
            <v>668CPA_FW_030.M</v>
          </cell>
        </row>
        <row r="6239">
          <cell r="D6239" t="str">
            <v>672CPA_FW_030.M</v>
          </cell>
        </row>
        <row r="6240">
          <cell r="D6240" t="str">
            <v>946CPA_FW_030.M</v>
          </cell>
        </row>
        <row r="6241">
          <cell r="D6241" t="str">
            <v>137CPA_FW_030.M</v>
          </cell>
        </row>
        <row r="6242">
          <cell r="D6242" t="str">
            <v>546CPA_FW_030.M</v>
          </cell>
        </row>
        <row r="6243">
          <cell r="D6243" t="str">
            <v>962CPA_FW_030.M</v>
          </cell>
        </row>
        <row r="6244">
          <cell r="D6244" t="str">
            <v>674CPA_FW_030.M</v>
          </cell>
        </row>
        <row r="6245">
          <cell r="D6245" t="str">
            <v>676CPA_FW_030.M</v>
          </cell>
        </row>
        <row r="6246">
          <cell r="D6246" t="str">
            <v>548CPA_FW_030.M</v>
          </cell>
        </row>
        <row r="6247">
          <cell r="D6247" t="str">
            <v>556CPA_FW_030.M</v>
          </cell>
        </row>
        <row r="6248">
          <cell r="D6248" t="str">
            <v>678CPA_FW_030.M</v>
          </cell>
        </row>
        <row r="6249">
          <cell r="D6249" t="str">
            <v>181CPA_FW_030.M</v>
          </cell>
        </row>
        <row r="6250">
          <cell r="D6250" t="str">
            <v>867CPA_FW_030.M</v>
          </cell>
        </row>
        <row r="6251">
          <cell r="D6251" t="str">
            <v>682CPA_FW_030.M</v>
          </cell>
        </row>
        <row r="6252">
          <cell r="D6252" t="str">
            <v>684CPA_FW_030.M</v>
          </cell>
        </row>
        <row r="6253">
          <cell r="D6253" t="str">
            <v>273CPA_FW_030.M</v>
          </cell>
        </row>
        <row r="6254">
          <cell r="D6254" t="str">
            <v>868CPA_FW_030.M</v>
          </cell>
        </row>
        <row r="6255">
          <cell r="D6255" t="str">
            <v>921CPA_FW_030.M</v>
          </cell>
        </row>
        <row r="6256">
          <cell r="D6256" t="str">
            <v>948CPA_FW_030.M</v>
          </cell>
        </row>
        <row r="6257">
          <cell r="D6257" t="str">
            <v>943CPA_FW_030.M</v>
          </cell>
        </row>
        <row r="6258">
          <cell r="D6258" t="str">
            <v>351CPA_FW_030.M</v>
          </cell>
        </row>
        <row r="6259">
          <cell r="D6259" t="str">
            <v>686CPA_FW_030.M</v>
          </cell>
        </row>
        <row r="6260">
          <cell r="D6260" t="str">
            <v>688CPA_FW_030.M</v>
          </cell>
        </row>
        <row r="6261">
          <cell r="D6261" t="str">
            <v>518CPA_FW_030.M</v>
          </cell>
        </row>
        <row r="6262">
          <cell r="D6262" t="str">
            <v>728CPA_FW_030.M</v>
          </cell>
        </row>
        <row r="6263">
          <cell r="D6263" t="str">
            <v>836CPA_FW_030.M</v>
          </cell>
        </row>
        <row r="6264">
          <cell r="D6264" t="str">
            <v>558CPA_FW_030.M</v>
          </cell>
        </row>
        <row r="6265">
          <cell r="D6265" t="str">
            <v>138CPA_FW_030.M</v>
          </cell>
        </row>
        <row r="6266">
          <cell r="D6266" t="str">
            <v>353CPA_FW_030.M</v>
          </cell>
        </row>
        <row r="6267">
          <cell r="D6267" t="str">
            <v>196CPA_FW_030.M</v>
          </cell>
        </row>
        <row r="6268">
          <cell r="D6268" t="str">
            <v>278CPA_FW_030.M</v>
          </cell>
        </row>
        <row r="6269">
          <cell r="D6269" t="str">
            <v>692CPA_FW_030.M</v>
          </cell>
        </row>
        <row r="6270">
          <cell r="D6270" t="str">
            <v>694CPA_FW_030.M</v>
          </cell>
        </row>
        <row r="6271">
          <cell r="D6271" t="str">
            <v>142CPA_FW_030.M</v>
          </cell>
        </row>
        <row r="6272">
          <cell r="D6272" t="str">
            <v>449CPA_FW_030.M</v>
          </cell>
        </row>
        <row r="6273">
          <cell r="D6273" t="str">
            <v>564CPA_FW_030.M</v>
          </cell>
        </row>
        <row r="6274">
          <cell r="D6274" t="str">
            <v>565CPA_FW_030.M</v>
          </cell>
        </row>
        <row r="6275">
          <cell r="D6275" t="str">
            <v>283CPA_FW_030.M</v>
          </cell>
        </row>
        <row r="6276">
          <cell r="D6276" t="str">
            <v>853CPA_FW_030.M</v>
          </cell>
        </row>
        <row r="6277">
          <cell r="D6277" t="str">
            <v>288CPA_FW_030.M</v>
          </cell>
        </row>
        <row r="6278">
          <cell r="D6278" t="str">
            <v>293CPA_FW_030.M</v>
          </cell>
        </row>
        <row r="6279">
          <cell r="D6279" t="str">
            <v>566CPA_FW_030.M</v>
          </cell>
        </row>
        <row r="6280">
          <cell r="D6280" t="str">
            <v>964CPA_FW_030.M</v>
          </cell>
        </row>
        <row r="6281">
          <cell r="D6281" t="str">
            <v>182CPA_FW_030.M</v>
          </cell>
        </row>
        <row r="6282">
          <cell r="D6282" t="str">
            <v>359CPA_FW_030.M</v>
          </cell>
        </row>
        <row r="6283">
          <cell r="D6283" t="str">
            <v>453CPA_FW_030.M</v>
          </cell>
        </row>
        <row r="6284">
          <cell r="D6284" t="str">
            <v>968CPA_FW_030.M</v>
          </cell>
        </row>
        <row r="6285">
          <cell r="D6285" t="str">
            <v>922CPA_FW_030.M</v>
          </cell>
        </row>
        <row r="6286">
          <cell r="D6286" t="str">
            <v>714CPA_FW_030.M</v>
          </cell>
        </row>
        <row r="6287">
          <cell r="D6287" t="str">
            <v>862CPA_FW_030.M</v>
          </cell>
        </row>
        <row r="6288">
          <cell r="D6288" t="str">
            <v>135CPA_FW_030.M</v>
          </cell>
        </row>
        <row r="6289">
          <cell r="D6289" t="str">
            <v>716CPA_FW_030.M</v>
          </cell>
        </row>
        <row r="6290">
          <cell r="D6290" t="str">
            <v>456CPA_FW_030.M</v>
          </cell>
        </row>
        <row r="6291">
          <cell r="D6291" t="str">
            <v>722CPA_FW_030.M</v>
          </cell>
        </row>
        <row r="6292">
          <cell r="D6292" t="str">
            <v>942CPA_FW_030.M</v>
          </cell>
        </row>
        <row r="6293">
          <cell r="D6293" t="str">
            <v>718CPA_FW_030.M</v>
          </cell>
        </row>
        <row r="6294">
          <cell r="D6294" t="str">
            <v>724CPA_FW_030.M</v>
          </cell>
        </row>
        <row r="6295">
          <cell r="D6295" t="str">
            <v>576CPA_FW_030.M</v>
          </cell>
        </row>
        <row r="6296">
          <cell r="D6296" t="str">
            <v>936CPA_FW_030.M</v>
          </cell>
        </row>
        <row r="6297">
          <cell r="D6297" t="str">
            <v>961CPA_FW_030.M</v>
          </cell>
        </row>
        <row r="6298">
          <cell r="D6298" t="str">
            <v>813CPA_FW_030.M</v>
          </cell>
        </row>
        <row r="6299">
          <cell r="D6299" t="str">
            <v>726CPA_FW_030.M</v>
          </cell>
        </row>
        <row r="6300">
          <cell r="D6300" t="str">
            <v>199CPA_FW_030.M</v>
          </cell>
        </row>
        <row r="6301">
          <cell r="D6301" t="str">
            <v>733CPA_FW_030.M</v>
          </cell>
        </row>
        <row r="6302">
          <cell r="D6302" t="str">
            <v>184CPA_FW_030.M</v>
          </cell>
        </row>
        <row r="6303">
          <cell r="D6303" t="str">
            <v>524CPA_FW_030.M</v>
          </cell>
        </row>
        <row r="6304">
          <cell r="D6304" t="str">
            <v>361CPA_FW_030.M</v>
          </cell>
        </row>
        <row r="6305">
          <cell r="D6305" t="str">
            <v>362CPA_FW_030.M</v>
          </cell>
        </row>
        <row r="6306">
          <cell r="D6306" t="str">
            <v>364CPA_FW_030.M</v>
          </cell>
        </row>
        <row r="6307">
          <cell r="D6307" t="str">
            <v>732CPA_FW_030.M</v>
          </cell>
        </row>
        <row r="6308">
          <cell r="D6308" t="str">
            <v>366CPA_FW_030.M</v>
          </cell>
        </row>
        <row r="6309">
          <cell r="D6309" t="str">
            <v>734CPA_FW_030.M</v>
          </cell>
        </row>
        <row r="6310">
          <cell r="D6310" t="str">
            <v>144CPA_FW_030.M</v>
          </cell>
        </row>
        <row r="6311">
          <cell r="D6311" t="str">
            <v>146CPA_FW_030.M</v>
          </cell>
        </row>
        <row r="6312">
          <cell r="D6312" t="str">
            <v>463CPA_FW_030.M</v>
          </cell>
        </row>
        <row r="6313">
          <cell r="D6313" t="str">
            <v>528CPA_FW_030.M</v>
          </cell>
        </row>
        <row r="6314">
          <cell r="D6314" t="str">
            <v>923CPA_FW_030.M</v>
          </cell>
        </row>
        <row r="6315">
          <cell r="D6315" t="str">
            <v>738CPA_FW_030.M</v>
          </cell>
        </row>
        <row r="6316">
          <cell r="D6316" t="str">
            <v>578CPA_FW_030.M</v>
          </cell>
        </row>
        <row r="6317">
          <cell r="D6317" t="str">
            <v>537CPA_FW_030.M</v>
          </cell>
        </row>
        <row r="6318">
          <cell r="D6318" t="str">
            <v>742CPA_FW_030.M</v>
          </cell>
        </row>
        <row r="6319">
          <cell r="D6319" t="str">
            <v>866CPA_FW_030.M</v>
          </cell>
        </row>
        <row r="6320">
          <cell r="D6320" t="str">
            <v>369CPA_FW_030.M</v>
          </cell>
        </row>
        <row r="6321">
          <cell r="D6321" t="str">
            <v>744CPA_FW_030.M</v>
          </cell>
        </row>
        <row r="6322">
          <cell r="D6322" t="str">
            <v>186CPA_FW_030.M</v>
          </cell>
        </row>
        <row r="6323">
          <cell r="D6323" t="str">
            <v>925CPA_FW_030.M</v>
          </cell>
        </row>
        <row r="6324">
          <cell r="D6324" t="str">
            <v>869CPA_FW_030.M</v>
          </cell>
        </row>
        <row r="6325">
          <cell r="D6325" t="str">
            <v>746CPA_FW_030.M</v>
          </cell>
        </row>
        <row r="6326">
          <cell r="D6326" t="str">
            <v>926CPA_FW_030.M</v>
          </cell>
        </row>
        <row r="6327">
          <cell r="D6327" t="str">
            <v>466CPA_FW_030.M</v>
          </cell>
        </row>
        <row r="6328">
          <cell r="D6328" t="str">
            <v>112CPA_FW_030.M</v>
          </cell>
        </row>
        <row r="6329">
          <cell r="D6329" t="str">
            <v>111CPA_FW_030.M</v>
          </cell>
        </row>
        <row r="6330">
          <cell r="D6330" t="str">
            <v>298CPA_FW_030.M</v>
          </cell>
        </row>
        <row r="6331">
          <cell r="D6331" t="str">
            <v>927CPA_FW_030.M</v>
          </cell>
        </row>
        <row r="6332">
          <cell r="D6332" t="str">
            <v>846CPA_FW_030.M</v>
          </cell>
        </row>
        <row r="6333">
          <cell r="D6333" t="str">
            <v>299CPA_FW_030.M</v>
          </cell>
        </row>
        <row r="6334">
          <cell r="D6334" t="str">
            <v>582CPA_FW_030.M</v>
          </cell>
        </row>
        <row r="6335">
          <cell r="D6335" t="str">
            <v>474CPA_FW_030.M</v>
          </cell>
        </row>
        <row r="6336">
          <cell r="D6336" t="str">
            <v>754CPA_FW_030.M</v>
          </cell>
        </row>
        <row r="6337">
          <cell r="D6337" t="str">
            <v>698CPA_FW_030.M</v>
          </cell>
        </row>
        <row r="6338">
          <cell r="D6338" t="str">
            <v>512CPA_FW_040.M</v>
          </cell>
        </row>
        <row r="6339">
          <cell r="D6339" t="str">
            <v>914CPA_FW_040.M</v>
          </cell>
        </row>
        <row r="6340">
          <cell r="D6340" t="str">
            <v>612CPA_FW_040.M</v>
          </cell>
        </row>
        <row r="6341">
          <cell r="D6341" t="str">
            <v>614CPA_FW_040.M</v>
          </cell>
        </row>
        <row r="6342">
          <cell r="D6342" t="str">
            <v>312CPA_FW_040.M</v>
          </cell>
        </row>
        <row r="6343">
          <cell r="D6343" t="str">
            <v>311CPA_FW_040.M</v>
          </cell>
        </row>
        <row r="6344">
          <cell r="D6344" t="str">
            <v>213CPA_FW_040.M</v>
          </cell>
        </row>
        <row r="6345">
          <cell r="D6345" t="str">
            <v>911CPA_FW_040.M</v>
          </cell>
        </row>
        <row r="6346">
          <cell r="D6346" t="str">
            <v>193CPA_FW_040.M</v>
          </cell>
        </row>
        <row r="6347">
          <cell r="D6347" t="str">
            <v>122CPA_FW_040.M</v>
          </cell>
        </row>
        <row r="6348">
          <cell r="D6348" t="str">
            <v>912CPA_FW_040.M</v>
          </cell>
        </row>
        <row r="6349">
          <cell r="D6349" t="str">
            <v>313CPA_FW_040.M</v>
          </cell>
        </row>
        <row r="6350">
          <cell r="D6350" t="str">
            <v>419CPA_FW_040.M</v>
          </cell>
        </row>
        <row r="6351">
          <cell r="D6351" t="str">
            <v>513CPA_FW_040.M</v>
          </cell>
        </row>
        <row r="6352">
          <cell r="D6352" t="str">
            <v>316CPA_FW_040.M</v>
          </cell>
        </row>
        <row r="6353">
          <cell r="D6353" t="str">
            <v>913CPA_FW_040.M</v>
          </cell>
        </row>
        <row r="6354">
          <cell r="D6354" t="str">
            <v>124CPA_FW_040.M</v>
          </cell>
        </row>
        <row r="6355">
          <cell r="D6355" t="str">
            <v>339CPA_FW_040.M</v>
          </cell>
        </row>
        <row r="6356">
          <cell r="D6356" t="str">
            <v>638CPA_FW_040.M</v>
          </cell>
        </row>
        <row r="6357">
          <cell r="D6357" t="str">
            <v>514CPA_FW_040.M</v>
          </cell>
        </row>
        <row r="6358">
          <cell r="D6358" t="str">
            <v>218CPA_FW_040.M</v>
          </cell>
        </row>
        <row r="6359">
          <cell r="D6359" t="str">
            <v>963CPA_FW_040.M</v>
          </cell>
        </row>
        <row r="6360">
          <cell r="D6360" t="str">
            <v>616CPA_FW_040.M</v>
          </cell>
        </row>
        <row r="6361">
          <cell r="D6361" t="str">
            <v>223CPA_FW_040.M</v>
          </cell>
        </row>
        <row r="6362">
          <cell r="D6362" t="str">
            <v>516CPA_FW_040.M</v>
          </cell>
        </row>
        <row r="6363">
          <cell r="D6363" t="str">
            <v>918CPA_FW_040.M</v>
          </cell>
        </row>
        <row r="6364">
          <cell r="D6364" t="str">
            <v>748CPA_FW_040.M</v>
          </cell>
        </row>
        <row r="6365">
          <cell r="D6365" t="str">
            <v>618CPA_FW_040.M</v>
          </cell>
        </row>
        <row r="6366">
          <cell r="D6366" t="str">
            <v>522CPA_FW_040.M</v>
          </cell>
        </row>
        <row r="6367">
          <cell r="D6367" t="str">
            <v>622CPA_FW_040.M</v>
          </cell>
        </row>
        <row r="6368">
          <cell r="D6368" t="str">
            <v>156CPA_FW_040.M</v>
          </cell>
        </row>
        <row r="6369">
          <cell r="D6369" t="str">
            <v>624CPA_FW_040.M</v>
          </cell>
        </row>
        <row r="6370">
          <cell r="D6370" t="str">
            <v>626CPA_FW_040.M</v>
          </cell>
        </row>
        <row r="6371">
          <cell r="D6371" t="str">
            <v>628CPA_FW_040.M</v>
          </cell>
        </row>
        <row r="6372">
          <cell r="D6372" t="str">
            <v>228CPA_FW_040.M</v>
          </cell>
        </row>
        <row r="6373">
          <cell r="D6373" t="str">
            <v>924CPA_FW_040.M</v>
          </cell>
        </row>
        <row r="6374">
          <cell r="D6374" t="str">
            <v>233CPA_FW_040.M</v>
          </cell>
        </row>
        <row r="6375">
          <cell r="D6375" t="str">
            <v>632CPA_FW_040.M</v>
          </cell>
        </row>
        <row r="6376">
          <cell r="D6376" t="str">
            <v>636CPA_FW_040.M</v>
          </cell>
        </row>
        <row r="6377">
          <cell r="D6377" t="str">
            <v>634CPA_FW_040.M</v>
          </cell>
        </row>
        <row r="6378">
          <cell r="D6378" t="str">
            <v>238CPA_FW_040.M</v>
          </cell>
        </row>
        <row r="6379">
          <cell r="D6379" t="str">
            <v>662CPA_FW_040.M</v>
          </cell>
        </row>
        <row r="6380">
          <cell r="D6380" t="str">
            <v>960CPA_FW_040.M</v>
          </cell>
        </row>
        <row r="6381">
          <cell r="D6381" t="str">
            <v>423CPA_FW_040.M</v>
          </cell>
        </row>
        <row r="6382">
          <cell r="D6382" t="str">
            <v>935CPA_FW_040.M</v>
          </cell>
        </row>
        <row r="6383">
          <cell r="D6383" t="str">
            <v>128CPA_FW_040.M</v>
          </cell>
        </row>
        <row r="6384">
          <cell r="D6384" t="str">
            <v>611CPA_FW_040.M</v>
          </cell>
        </row>
        <row r="6385">
          <cell r="D6385" t="str">
            <v>321CPA_FW_040.M</v>
          </cell>
        </row>
        <row r="6386">
          <cell r="D6386" t="str">
            <v>243CPA_FW_040.M</v>
          </cell>
        </row>
        <row r="6387">
          <cell r="D6387" t="str">
            <v>309CPA_FW_040.M</v>
          </cell>
        </row>
        <row r="6388">
          <cell r="D6388" t="str">
            <v>248CPA_FW_040.M</v>
          </cell>
        </row>
        <row r="6389">
          <cell r="D6389" t="str">
            <v>469CPA_FW_040.M</v>
          </cell>
        </row>
        <row r="6390">
          <cell r="D6390" t="str">
            <v>253CPA_FW_040.M</v>
          </cell>
        </row>
        <row r="6391">
          <cell r="D6391" t="str">
            <v>642CPA_FW_040.M</v>
          </cell>
        </row>
        <row r="6392">
          <cell r="D6392" t="str">
            <v>643CPA_FW_040.M</v>
          </cell>
        </row>
        <row r="6393">
          <cell r="D6393" t="str">
            <v>939CPA_FW_040.M</v>
          </cell>
        </row>
        <row r="6394">
          <cell r="D6394" t="str">
            <v>644CPA_FW_040.M</v>
          </cell>
        </row>
        <row r="6395">
          <cell r="D6395" t="str">
            <v>163CPA_FW_040.M</v>
          </cell>
        </row>
        <row r="6396">
          <cell r="D6396" t="str">
            <v>819CPA_FW_040.M</v>
          </cell>
        </row>
        <row r="6397">
          <cell r="D6397" t="str">
            <v>172CPA_FW_040.M</v>
          </cell>
        </row>
        <row r="6398">
          <cell r="D6398" t="str">
            <v>132CPA_FW_040.M</v>
          </cell>
        </row>
        <row r="6399">
          <cell r="D6399" t="str">
            <v>646CPA_FW_040.M</v>
          </cell>
        </row>
        <row r="6400">
          <cell r="D6400" t="str">
            <v>648CPA_FW_040.M</v>
          </cell>
        </row>
        <row r="6401">
          <cell r="D6401" t="str">
            <v>915CPA_FW_040.M</v>
          </cell>
        </row>
        <row r="6402">
          <cell r="D6402" t="str">
            <v>134CPA_FW_040.M</v>
          </cell>
        </row>
        <row r="6403">
          <cell r="D6403" t="str">
            <v>652CPA_FW_040.M</v>
          </cell>
        </row>
        <row r="6404">
          <cell r="D6404" t="str">
            <v>174CPA_FW_040.M</v>
          </cell>
        </row>
        <row r="6405">
          <cell r="D6405" t="str">
            <v>328CPA_FW_040.M</v>
          </cell>
        </row>
        <row r="6406">
          <cell r="D6406" t="str">
            <v>258CPA_FW_040.M</v>
          </cell>
        </row>
        <row r="6407">
          <cell r="D6407" t="str">
            <v>656CPA_FW_040.M</v>
          </cell>
        </row>
        <row r="6408">
          <cell r="D6408" t="str">
            <v>654CPA_FW_040.M</v>
          </cell>
        </row>
        <row r="6409">
          <cell r="D6409" t="str">
            <v>336CPA_FW_040.M</v>
          </cell>
        </row>
        <row r="6410">
          <cell r="D6410" t="str">
            <v>263CPA_FW_040.M</v>
          </cell>
        </row>
        <row r="6411">
          <cell r="D6411" t="str">
            <v>268CPA_FW_040.M</v>
          </cell>
        </row>
        <row r="6412">
          <cell r="D6412" t="str">
            <v>532CPA_FW_040.M</v>
          </cell>
        </row>
        <row r="6413">
          <cell r="D6413" t="str">
            <v>944CPA_FW_040.M</v>
          </cell>
        </row>
        <row r="6414">
          <cell r="D6414" t="str">
            <v>176CPA_FW_040.M</v>
          </cell>
        </row>
        <row r="6415">
          <cell r="D6415" t="str">
            <v>534CPA_FW_040.M</v>
          </cell>
        </row>
        <row r="6416">
          <cell r="D6416" t="str">
            <v>536CPA_FW_040.M</v>
          </cell>
        </row>
        <row r="6417">
          <cell r="D6417" t="str">
            <v>429CPA_FW_040.M</v>
          </cell>
        </row>
        <row r="6418">
          <cell r="D6418" t="str">
            <v>433CPA_FW_040.M</v>
          </cell>
        </row>
        <row r="6419">
          <cell r="D6419" t="str">
            <v>178CPA_FW_040.M</v>
          </cell>
        </row>
        <row r="6420">
          <cell r="D6420" t="str">
            <v>436CPA_FW_040.M</v>
          </cell>
        </row>
        <row r="6421">
          <cell r="D6421" t="str">
            <v>136CPA_FW_040.M</v>
          </cell>
        </row>
        <row r="6422">
          <cell r="D6422" t="str">
            <v>343CPA_FW_040.M</v>
          </cell>
        </row>
        <row r="6423">
          <cell r="D6423" t="str">
            <v>158CPA_FW_040.M</v>
          </cell>
        </row>
        <row r="6424">
          <cell r="D6424" t="str">
            <v>439CPA_FW_040.M</v>
          </cell>
        </row>
        <row r="6425">
          <cell r="D6425" t="str">
            <v>916CPA_FW_040.M</v>
          </cell>
        </row>
        <row r="6426">
          <cell r="D6426" t="str">
            <v>664CPA_FW_040.M</v>
          </cell>
        </row>
        <row r="6427">
          <cell r="D6427" t="str">
            <v>826CPA_FW_040.M</v>
          </cell>
        </row>
        <row r="6428">
          <cell r="D6428" t="str">
            <v>542CPA_FW_040.M</v>
          </cell>
        </row>
        <row r="6429">
          <cell r="D6429" t="str">
            <v>967CPA_FW_040.M</v>
          </cell>
        </row>
        <row r="6430">
          <cell r="D6430" t="str">
            <v>443CPA_FW_040.M</v>
          </cell>
        </row>
        <row r="6431">
          <cell r="D6431" t="str">
            <v>917CPA_FW_040.M</v>
          </cell>
        </row>
        <row r="6432">
          <cell r="D6432" t="str">
            <v>544CPA_FW_040.M</v>
          </cell>
        </row>
        <row r="6433">
          <cell r="D6433" t="str">
            <v>941CPA_FW_040.M</v>
          </cell>
        </row>
        <row r="6434">
          <cell r="D6434" t="str">
            <v>446CPA_FW_040.M</v>
          </cell>
        </row>
        <row r="6435">
          <cell r="D6435" t="str">
            <v>666CPA_FW_040.M</v>
          </cell>
        </row>
        <row r="6436">
          <cell r="D6436" t="str">
            <v>668CPA_FW_040.M</v>
          </cell>
        </row>
        <row r="6437">
          <cell r="D6437" t="str">
            <v>672CPA_FW_040.M</v>
          </cell>
        </row>
        <row r="6438">
          <cell r="D6438" t="str">
            <v>946CPA_FW_040.M</v>
          </cell>
        </row>
        <row r="6439">
          <cell r="D6439" t="str">
            <v>137CPA_FW_040.M</v>
          </cell>
        </row>
        <row r="6440">
          <cell r="D6440" t="str">
            <v>546CPA_FW_040.M</v>
          </cell>
        </row>
        <row r="6441">
          <cell r="D6441" t="str">
            <v>962CPA_FW_040.M</v>
          </cell>
        </row>
        <row r="6442">
          <cell r="D6442" t="str">
            <v>674CPA_FW_040.M</v>
          </cell>
        </row>
        <row r="6443">
          <cell r="D6443" t="str">
            <v>676CPA_FW_040.M</v>
          </cell>
        </row>
        <row r="6444">
          <cell r="D6444" t="str">
            <v>548CPA_FW_040.M</v>
          </cell>
        </row>
        <row r="6445">
          <cell r="D6445" t="str">
            <v>556CPA_FW_040.M</v>
          </cell>
        </row>
        <row r="6446">
          <cell r="D6446" t="str">
            <v>678CPA_FW_040.M</v>
          </cell>
        </row>
        <row r="6447">
          <cell r="D6447" t="str">
            <v>181CPA_FW_040.M</v>
          </cell>
        </row>
        <row r="6448">
          <cell r="D6448" t="str">
            <v>867CPA_FW_040.M</v>
          </cell>
        </row>
        <row r="6449">
          <cell r="D6449" t="str">
            <v>682CPA_FW_040.M</v>
          </cell>
        </row>
        <row r="6450">
          <cell r="D6450" t="str">
            <v>684CPA_FW_040.M</v>
          </cell>
        </row>
        <row r="6451">
          <cell r="D6451" t="str">
            <v>273CPA_FW_040.M</v>
          </cell>
        </row>
        <row r="6452">
          <cell r="D6452" t="str">
            <v>868CPA_FW_040.M</v>
          </cell>
        </row>
        <row r="6453">
          <cell r="D6453" t="str">
            <v>921CPA_FW_040.M</v>
          </cell>
        </row>
        <row r="6454">
          <cell r="D6454" t="str">
            <v>948CPA_FW_040.M</v>
          </cell>
        </row>
        <row r="6455">
          <cell r="D6455" t="str">
            <v>943CPA_FW_040.M</v>
          </cell>
        </row>
        <row r="6456">
          <cell r="D6456" t="str">
            <v>351CPA_FW_040.M</v>
          </cell>
        </row>
        <row r="6457">
          <cell r="D6457" t="str">
            <v>686CPA_FW_040.M</v>
          </cell>
        </row>
        <row r="6458">
          <cell r="D6458" t="str">
            <v>688CPA_FW_040.M</v>
          </cell>
        </row>
        <row r="6459">
          <cell r="D6459" t="str">
            <v>518CPA_FW_040.M</v>
          </cell>
        </row>
        <row r="6460">
          <cell r="D6460" t="str">
            <v>728CPA_FW_040.M</v>
          </cell>
        </row>
        <row r="6461">
          <cell r="D6461" t="str">
            <v>836CPA_FW_040.M</v>
          </cell>
        </row>
        <row r="6462">
          <cell r="D6462" t="str">
            <v>558CPA_FW_040.M</v>
          </cell>
        </row>
        <row r="6463">
          <cell r="D6463" t="str">
            <v>138CPA_FW_040.M</v>
          </cell>
        </row>
        <row r="6464">
          <cell r="D6464" t="str">
            <v>353CPA_FW_040.M</v>
          </cell>
        </row>
        <row r="6465">
          <cell r="D6465" t="str">
            <v>196CPA_FW_040.M</v>
          </cell>
        </row>
        <row r="6466">
          <cell r="D6466" t="str">
            <v>278CPA_FW_040.M</v>
          </cell>
        </row>
        <row r="6467">
          <cell r="D6467" t="str">
            <v>692CPA_FW_040.M</v>
          </cell>
        </row>
        <row r="6468">
          <cell r="D6468" t="str">
            <v>694CPA_FW_040.M</v>
          </cell>
        </row>
        <row r="6469">
          <cell r="D6469" t="str">
            <v>142CPA_FW_040.M</v>
          </cell>
        </row>
        <row r="6470">
          <cell r="D6470" t="str">
            <v>449CPA_FW_040.M</v>
          </cell>
        </row>
        <row r="6471">
          <cell r="D6471" t="str">
            <v>564CPA_FW_040.M</v>
          </cell>
        </row>
        <row r="6472">
          <cell r="D6472" t="str">
            <v>565CPA_FW_040.M</v>
          </cell>
        </row>
        <row r="6473">
          <cell r="D6473" t="str">
            <v>283CPA_FW_040.M</v>
          </cell>
        </row>
        <row r="6474">
          <cell r="D6474" t="str">
            <v>853CPA_FW_040.M</v>
          </cell>
        </row>
        <row r="6475">
          <cell r="D6475" t="str">
            <v>288CPA_FW_040.M</v>
          </cell>
        </row>
        <row r="6476">
          <cell r="D6476" t="str">
            <v>293CPA_FW_040.M</v>
          </cell>
        </row>
        <row r="6477">
          <cell r="D6477" t="str">
            <v>566CPA_FW_040.M</v>
          </cell>
        </row>
        <row r="6478">
          <cell r="D6478" t="str">
            <v>964CPA_FW_040.M</v>
          </cell>
        </row>
        <row r="6479">
          <cell r="D6479" t="str">
            <v>182CPA_FW_040.M</v>
          </cell>
        </row>
        <row r="6480">
          <cell r="D6480" t="str">
            <v>359CPA_FW_040.M</v>
          </cell>
        </row>
        <row r="6481">
          <cell r="D6481" t="str">
            <v>453CPA_FW_040.M</v>
          </cell>
        </row>
        <row r="6482">
          <cell r="D6482" t="str">
            <v>968CPA_FW_040.M</v>
          </cell>
        </row>
        <row r="6483">
          <cell r="D6483" t="str">
            <v>922CPA_FW_040.M</v>
          </cell>
        </row>
        <row r="6484">
          <cell r="D6484" t="str">
            <v>714CPA_FW_040.M</v>
          </cell>
        </row>
        <row r="6485">
          <cell r="D6485" t="str">
            <v>862CPA_FW_040.M</v>
          </cell>
        </row>
        <row r="6486">
          <cell r="D6486" t="str">
            <v>135CPA_FW_040.M</v>
          </cell>
        </row>
        <row r="6487">
          <cell r="D6487" t="str">
            <v>716CPA_FW_040.M</v>
          </cell>
        </row>
        <row r="6488">
          <cell r="D6488" t="str">
            <v>456CPA_FW_040.M</v>
          </cell>
        </row>
        <row r="6489">
          <cell r="D6489" t="str">
            <v>722CPA_FW_040.M</v>
          </cell>
        </row>
        <row r="6490">
          <cell r="D6490" t="str">
            <v>942CPA_FW_040.M</v>
          </cell>
        </row>
        <row r="6491">
          <cell r="D6491" t="str">
            <v>718CPA_FW_040.M</v>
          </cell>
        </row>
        <row r="6492">
          <cell r="D6492" t="str">
            <v>724CPA_FW_040.M</v>
          </cell>
        </row>
        <row r="6493">
          <cell r="D6493" t="str">
            <v>576CPA_FW_040.M</v>
          </cell>
        </row>
        <row r="6494">
          <cell r="D6494" t="str">
            <v>936CPA_FW_040.M</v>
          </cell>
        </row>
        <row r="6495">
          <cell r="D6495" t="str">
            <v>961CPA_FW_040.M</v>
          </cell>
        </row>
        <row r="6496">
          <cell r="D6496" t="str">
            <v>813CPA_FW_040.M</v>
          </cell>
        </row>
        <row r="6497">
          <cell r="D6497" t="str">
            <v>726CPA_FW_040.M</v>
          </cell>
        </row>
        <row r="6498">
          <cell r="D6498" t="str">
            <v>199CPA_FW_040.M</v>
          </cell>
        </row>
        <row r="6499">
          <cell r="D6499" t="str">
            <v>733CPA_FW_040.M</v>
          </cell>
        </row>
        <row r="6500">
          <cell r="D6500" t="str">
            <v>184CPA_FW_040.M</v>
          </cell>
        </row>
        <row r="6501">
          <cell r="D6501" t="str">
            <v>524CPA_FW_040.M</v>
          </cell>
        </row>
        <row r="6502">
          <cell r="D6502" t="str">
            <v>361CPA_FW_040.M</v>
          </cell>
        </row>
        <row r="6503">
          <cell r="D6503" t="str">
            <v>362CPA_FW_040.M</v>
          </cell>
        </row>
        <row r="6504">
          <cell r="D6504" t="str">
            <v>364CPA_FW_040.M</v>
          </cell>
        </row>
        <row r="6505">
          <cell r="D6505" t="str">
            <v>732CPA_FW_040.M</v>
          </cell>
        </row>
        <row r="6506">
          <cell r="D6506" t="str">
            <v>366CPA_FW_040.M</v>
          </cell>
        </row>
        <row r="6507">
          <cell r="D6507" t="str">
            <v>734CPA_FW_040.M</v>
          </cell>
        </row>
        <row r="6508">
          <cell r="D6508" t="str">
            <v>144CPA_FW_040.M</v>
          </cell>
        </row>
        <row r="6509">
          <cell r="D6509" t="str">
            <v>146CPA_FW_040.M</v>
          </cell>
        </row>
        <row r="6510">
          <cell r="D6510" t="str">
            <v>463CPA_FW_040.M</v>
          </cell>
        </row>
        <row r="6511">
          <cell r="D6511" t="str">
            <v>528CPA_FW_040.M</v>
          </cell>
        </row>
        <row r="6512">
          <cell r="D6512" t="str">
            <v>923CPA_FW_040.M</v>
          </cell>
        </row>
        <row r="6513">
          <cell r="D6513" t="str">
            <v>738CPA_FW_040.M</v>
          </cell>
        </row>
        <row r="6514">
          <cell r="D6514" t="str">
            <v>578CPA_FW_040.M</v>
          </cell>
        </row>
        <row r="6515">
          <cell r="D6515" t="str">
            <v>537CPA_FW_040.M</v>
          </cell>
        </row>
        <row r="6516">
          <cell r="D6516" t="str">
            <v>742CPA_FW_040.M</v>
          </cell>
        </row>
        <row r="6517">
          <cell r="D6517" t="str">
            <v>866CPA_FW_040.M</v>
          </cell>
        </row>
        <row r="6518">
          <cell r="D6518" t="str">
            <v>369CPA_FW_040.M</v>
          </cell>
        </row>
        <row r="6519">
          <cell r="D6519" t="str">
            <v>744CPA_FW_040.M</v>
          </cell>
        </row>
        <row r="6520">
          <cell r="D6520" t="str">
            <v>186CPA_FW_040.M</v>
          </cell>
        </row>
        <row r="6521">
          <cell r="D6521" t="str">
            <v>925CPA_FW_040.M</v>
          </cell>
        </row>
        <row r="6522">
          <cell r="D6522" t="str">
            <v>869CPA_FW_040.M</v>
          </cell>
        </row>
        <row r="6523">
          <cell r="D6523" t="str">
            <v>746CPA_FW_040.M</v>
          </cell>
        </row>
        <row r="6524">
          <cell r="D6524" t="str">
            <v>926CPA_FW_040.M</v>
          </cell>
        </row>
        <row r="6525">
          <cell r="D6525" t="str">
            <v>466CPA_FW_040.M</v>
          </cell>
        </row>
        <row r="6526">
          <cell r="D6526" t="str">
            <v>112CPA_FW_040.M</v>
          </cell>
        </row>
        <row r="6527">
          <cell r="D6527" t="str">
            <v>111CPA_FW_040.M</v>
          </cell>
        </row>
        <row r="6528">
          <cell r="D6528" t="str">
            <v>298CPA_FW_040.M</v>
          </cell>
        </row>
        <row r="6529">
          <cell r="D6529" t="str">
            <v>927CPA_FW_040.M</v>
          </cell>
        </row>
        <row r="6530">
          <cell r="D6530" t="str">
            <v>846CPA_FW_040.M</v>
          </cell>
        </row>
        <row r="6531">
          <cell r="D6531" t="str">
            <v>299CPA_FW_040.M</v>
          </cell>
        </row>
        <row r="6532">
          <cell r="D6532" t="str">
            <v>582CPA_FW_040.M</v>
          </cell>
        </row>
        <row r="6533">
          <cell r="D6533" t="str">
            <v>474CPA_FW_040.M</v>
          </cell>
        </row>
        <row r="6534">
          <cell r="D6534" t="str">
            <v>754CPA_FW_040.M</v>
          </cell>
        </row>
        <row r="6535">
          <cell r="D6535" t="str">
            <v>698CPA_FW_040.M</v>
          </cell>
        </row>
        <row r="6536">
          <cell r="D6536" t="str">
            <v>512CPA_FW_060.M</v>
          </cell>
        </row>
        <row r="6537">
          <cell r="D6537" t="str">
            <v>914CPA_FW_060.M</v>
          </cell>
        </row>
        <row r="6538">
          <cell r="D6538" t="str">
            <v>612CPA_FW_060.M</v>
          </cell>
        </row>
        <row r="6539">
          <cell r="D6539" t="str">
            <v>614CPA_FW_060.M</v>
          </cell>
        </row>
        <row r="6540">
          <cell r="D6540" t="str">
            <v>312CPA_FW_060.M</v>
          </cell>
        </row>
        <row r="6541">
          <cell r="D6541" t="str">
            <v>311CPA_FW_060.M</v>
          </cell>
        </row>
        <row r="6542">
          <cell r="D6542" t="str">
            <v>213CPA_FW_060.M</v>
          </cell>
        </row>
        <row r="6543">
          <cell r="D6543" t="str">
            <v>911CPA_FW_060.M</v>
          </cell>
        </row>
        <row r="6544">
          <cell r="D6544" t="str">
            <v>193CPA_FW_060.M</v>
          </cell>
        </row>
        <row r="6545">
          <cell r="D6545" t="str">
            <v>122CPA_FW_060.M</v>
          </cell>
        </row>
        <row r="6546">
          <cell r="D6546" t="str">
            <v>912CPA_FW_060.M</v>
          </cell>
        </row>
        <row r="6547">
          <cell r="D6547" t="str">
            <v>313CPA_FW_060.M</v>
          </cell>
        </row>
        <row r="6548">
          <cell r="D6548" t="str">
            <v>419CPA_FW_060.M</v>
          </cell>
        </row>
        <row r="6549">
          <cell r="D6549" t="str">
            <v>513CPA_FW_060.M</v>
          </cell>
        </row>
        <row r="6550">
          <cell r="D6550" t="str">
            <v>316CPA_FW_060.M</v>
          </cell>
        </row>
        <row r="6551">
          <cell r="D6551" t="str">
            <v>913CPA_FW_060.M</v>
          </cell>
        </row>
        <row r="6552">
          <cell r="D6552" t="str">
            <v>124CPA_FW_060.M</v>
          </cell>
        </row>
        <row r="6553">
          <cell r="D6553" t="str">
            <v>339CPA_FW_060.M</v>
          </cell>
        </row>
        <row r="6554">
          <cell r="D6554" t="str">
            <v>638CPA_FW_060.M</v>
          </cell>
        </row>
        <row r="6555">
          <cell r="D6555" t="str">
            <v>514CPA_FW_060.M</v>
          </cell>
        </row>
        <row r="6556">
          <cell r="D6556" t="str">
            <v>218CPA_FW_060.M</v>
          </cell>
        </row>
        <row r="6557">
          <cell r="D6557" t="str">
            <v>963CPA_FW_060.M</v>
          </cell>
        </row>
        <row r="6558">
          <cell r="D6558" t="str">
            <v>616CPA_FW_060.M</v>
          </cell>
        </row>
        <row r="6559">
          <cell r="D6559" t="str">
            <v>223CPA_FW_060.M</v>
          </cell>
        </row>
        <row r="6560">
          <cell r="D6560" t="str">
            <v>516CPA_FW_060.M</v>
          </cell>
        </row>
        <row r="6561">
          <cell r="D6561" t="str">
            <v>918CPA_FW_060.M</v>
          </cell>
        </row>
        <row r="6562">
          <cell r="D6562" t="str">
            <v>748CPA_FW_060.M</v>
          </cell>
        </row>
        <row r="6563">
          <cell r="D6563" t="str">
            <v>618CPA_FW_060.M</v>
          </cell>
        </row>
        <row r="6564">
          <cell r="D6564" t="str">
            <v>522CPA_FW_060.M</v>
          </cell>
        </row>
        <row r="6565">
          <cell r="D6565" t="str">
            <v>622CPA_FW_060.M</v>
          </cell>
        </row>
        <row r="6566">
          <cell r="D6566" t="str">
            <v>156CPA_FW_060.M</v>
          </cell>
        </row>
        <row r="6567">
          <cell r="D6567" t="str">
            <v>624CPA_FW_060.M</v>
          </cell>
        </row>
        <row r="6568">
          <cell r="D6568" t="str">
            <v>626CPA_FW_060.M</v>
          </cell>
        </row>
        <row r="6569">
          <cell r="D6569" t="str">
            <v>628CPA_FW_060.M</v>
          </cell>
        </row>
        <row r="6570">
          <cell r="D6570" t="str">
            <v>228CPA_FW_060.M</v>
          </cell>
        </row>
        <row r="6571">
          <cell r="D6571" t="str">
            <v>924CPA_FW_060.M</v>
          </cell>
        </row>
        <row r="6572">
          <cell r="D6572" t="str">
            <v>233CPA_FW_060.M</v>
          </cell>
        </row>
        <row r="6573">
          <cell r="D6573" t="str">
            <v>632CPA_FW_060.M</v>
          </cell>
        </row>
        <row r="6574">
          <cell r="D6574" t="str">
            <v>636CPA_FW_060.M</v>
          </cell>
        </row>
        <row r="6575">
          <cell r="D6575" t="str">
            <v>634CPA_FW_060.M</v>
          </cell>
        </row>
        <row r="6576">
          <cell r="D6576" t="str">
            <v>238CPA_FW_060.M</v>
          </cell>
        </row>
        <row r="6577">
          <cell r="D6577" t="str">
            <v>662CPA_FW_060.M</v>
          </cell>
        </row>
        <row r="6578">
          <cell r="D6578" t="str">
            <v>960CPA_FW_060.M</v>
          </cell>
        </row>
        <row r="6579">
          <cell r="D6579" t="str">
            <v>423CPA_FW_060.M</v>
          </cell>
        </row>
        <row r="6580">
          <cell r="D6580" t="str">
            <v>935CPA_FW_060.M</v>
          </cell>
        </row>
        <row r="6581">
          <cell r="D6581" t="str">
            <v>128CPA_FW_060.M</v>
          </cell>
        </row>
        <row r="6582">
          <cell r="D6582" t="str">
            <v>611CPA_FW_060.M</v>
          </cell>
        </row>
        <row r="6583">
          <cell r="D6583" t="str">
            <v>321CPA_FW_060.M</v>
          </cell>
        </row>
        <row r="6584">
          <cell r="D6584" t="str">
            <v>243CPA_FW_060.M</v>
          </cell>
        </row>
        <row r="6585">
          <cell r="D6585" t="str">
            <v>309CPA_FW_060.M</v>
          </cell>
        </row>
        <row r="6586">
          <cell r="D6586" t="str">
            <v>248CPA_FW_060.M</v>
          </cell>
        </row>
        <row r="6587">
          <cell r="D6587" t="str">
            <v>469CPA_FW_060.M</v>
          </cell>
        </row>
        <row r="6588">
          <cell r="D6588" t="str">
            <v>253CPA_FW_060.M</v>
          </cell>
        </row>
        <row r="6589">
          <cell r="D6589" t="str">
            <v>642CPA_FW_060.M</v>
          </cell>
        </row>
        <row r="6590">
          <cell r="D6590" t="str">
            <v>643CPA_FW_060.M</v>
          </cell>
        </row>
        <row r="6591">
          <cell r="D6591" t="str">
            <v>939CPA_FW_060.M</v>
          </cell>
        </row>
        <row r="6592">
          <cell r="D6592" t="str">
            <v>644CPA_FW_060.M</v>
          </cell>
        </row>
        <row r="6593">
          <cell r="D6593" t="str">
            <v>163CPA_FW_060.M</v>
          </cell>
        </row>
        <row r="6594">
          <cell r="D6594" t="str">
            <v>819CPA_FW_060.M</v>
          </cell>
        </row>
        <row r="6595">
          <cell r="D6595" t="str">
            <v>172CPA_FW_060.M</v>
          </cell>
        </row>
        <row r="6596">
          <cell r="D6596" t="str">
            <v>132CPA_FW_060.M</v>
          </cell>
        </row>
        <row r="6597">
          <cell r="D6597" t="str">
            <v>646CPA_FW_060.M</v>
          </cell>
        </row>
        <row r="6598">
          <cell r="D6598" t="str">
            <v>648CPA_FW_060.M</v>
          </cell>
        </row>
        <row r="6599">
          <cell r="D6599" t="str">
            <v>915CPA_FW_060.M</v>
          </cell>
        </row>
        <row r="6600">
          <cell r="D6600" t="str">
            <v>134CPA_FW_060.M</v>
          </cell>
        </row>
        <row r="6601">
          <cell r="D6601" t="str">
            <v>652CPA_FW_060.M</v>
          </cell>
        </row>
        <row r="6602">
          <cell r="D6602" t="str">
            <v>174CPA_FW_060.M</v>
          </cell>
        </row>
        <row r="6603">
          <cell r="D6603" t="str">
            <v>328CPA_FW_060.M</v>
          </cell>
        </row>
        <row r="6604">
          <cell r="D6604" t="str">
            <v>258CPA_FW_060.M</v>
          </cell>
        </row>
        <row r="6605">
          <cell r="D6605" t="str">
            <v>656CPA_FW_060.M</v>
          </cell>
        </row>
        <row r="6606">
          <cell r="D6606" t="str">
            <v>654CPA_FW_060.M</v>
          </cell>
        </row>
        <row r="6607">
          <cell r="D6607" t="str">
            <v>336CPA_FW_060.M</v>
          </cell>
        </row>
        <row r="6608">
          <cell r="D6608" t="str">
            <v>263CPA_FW_060.M</v>
          </cell>
        </row>
        <row r="6609">
          <cell r="D6609" t="str">
            <v>268CPA_FW_060.M</v>
          </cell>
        </row>
        <row r="6610">
          <cell r="D6610" t="str">
            <v>532CPA_FW_060.M</v>
          </cell>
        </row>
        <row r="6611">
          <cell r="D6611" t="str">
            <v>944CPA_FW_060.M</v>
          </cell>
        </row>
        <row r="6612">
          <cell r="D6612" t="str">
            <v>176CPA_FW_060.M</v>
          </cell>
        </row>
        <row r="6613">
          <cell r="D6613" t="str">
            <v>534CPA_FW_060.M</v>
          </cell>
        </row>
        <row r="6614">
          <cell r="D6614" t="str">
            <v>536CPA_FW_060.M</v>
          </cell>
        </row>
        <row r="6615">
          <cell r="D6615" t="str">
            <v>429CPA_FW_060.M</v>
          </cell>
        </row>
        <row r="6616">
          <cell r="D6616" t="str">
            <v>433CPA_FW_060.M</v>
          </cell>
        </row>
        <row r="6617">
          <cell r="D6617" t="str">
            <v>178CPA_FW_060.M</v>
          </cell>
        </row>
        <row r="6618">
          <cell r="D6618" t="str">
            <v>436CPA_FW_060.M</v>
          </cell>
        </row>
        <row r="6619">
          <cell r="D6619" t="str">
            <v>136CPA_FW_060.M</v>
          </cell>
        </row>
        <row r="6620">
          <cell r="D6620" t="str">
            <v>343CPA_FW_060.M</v>
          </cell>
        </row>
        <row r="6621">
          <cell r="D6621" t="str">
            <v>158CPA_FW_060.M</v>
          </cell>
        </row>
        <row r="6622">
          <cell r="D6622" t="str">
            <v>439CPA_FW_060.M</v>
          </cell>
        </row>
        <row r="6623">
          <cell r="D6623" t="str">
            <v>916CPA_FW_060.M</v>
          </cell>
        </row>
        <row r="6624">
          <cell r="D6624" t="str">
            <v>664CPA_FW_060.M</v>
          </cell>
        </row>
        <row r="6625">
          <cell r="D6625" t="str">
            <v>826CPA_FW_060.M</v>
          </cell>
        </row>
        <row r="6626">
          <cell r="D6626" t="str">
            <v>542CPA_FW_060.M</v>
          </cell>
        </row>
        <row r="6627">
          <cell r="D6627" t="str">
            <v>967CPA_FW_060.M</v>
          </cell>
        </row>
        <row r="6628">
          <cell r="D6628" t="str">
            <v>443CPA_FW_060.M</v>
          </cell>
        </row>
        <row r="6629">
          <cell r="D6629" t="str">
            <v>917CPA_FW_060.M</v>
          </cell>
        </row>
        <row r="6630">
          <cell r="D6630" t="str">
            <v>544CPA_FW_060.M</v>
          </cell>
        </row>
        <row r="6631">
          <cell r="D6631" t="str">
            <v>941CPA_FW_060.M</v>
          </cell>
        </row>
        <row r="6632">
          <cell r="D6632" t="str">
            <v>446CPA_FW_060.M</v>
          </cell>
        </row>
        <row r="6633">
          <cell r="D6633" t="str">
            <v>666CPA_FW_060.M</v>
          </cell>
        </row>
        <row r="6634">
          <cell r="D6634" t="str">
            <v>668CPA_FW_060.M</v>
          </cell>
        </row>
        <row r="6635">
          <cell r="D6635" t="str">
            <v>672CPA_FW_060.M</v>
          </cell>
        </row>
        <row r="6636">
          <cell r="D6636" t="str">
            <v>946CPA_FW_060.M</v>
          </cell>
        </row>
        <row r="6637">
          <cell r="D6637" t="str">
            <v>137CPA_FW_060.M</v>
          </cell>
        </row>
        <row r="6638">
          <cell r="D6638" t="str">
            <v>546CPA_FW_060.M</v>
          </cell>
        </row>
        <row r="6639">
          <cell r="D6639" t="str">
            <v>962CPA_FW_060.M</v>
          </cell>
        </row>
        <row r="6640">
          <cell r="D6640" t="str">
            <v>674CPA_FW_060.M</v>
          </cell>
        </row>
        <row r="6641">
          <cell r="D6641" t="str">
            <v>676CPA_FW_060.M</v>
          </cell>
        </row>
        <row r="6642">
          <cell r="D6642" t="str">
            <v>548CPA_FW_060.M</v>
          </cell>
        </row>
        <row r="6643">
          <cell r="D6643" t="str">
            <v>556CPA_FW_060.M</v>
          </cell>
        </row>
        <row r="6644">
          <cell r="D6644" t="str">
            <v>678CPA_FW_060.M</v>
          </cell>
        </row>
        <row r="6645">
          <cell r="D6645" t="str">
            <v>181CPA_FW_060.M</v>
          </cell>
        </row>
        <row r="6646">
          <cell r="D6646" t="str">
            <v>867CPA_FW_060.M</v>
          </cell>
        </row>
        <row r="6647">
          <cell r="D6647" t="str">
            <v>682CPA_FW_060.M</v>
          </cell>
        </row>
        <row r="6648">
          <cell r="D6648" t="str">
            <v>684CPA_FW_060.M</v>
          </cell>
        </row>
        <row r="6649">
          <cell r="D6649" t="str">
            <v>273CPA_FW_060.M</v>
          </cell>
        </row>
        <row r="6650">
          <cell r="D6650" t="str">
            <v>868CPA_FW_060.M</v>
          </cell>
        </row>
        <row r="6651">
          <cell r="D6651" t="str">
            <v>921CPA_FW_060.M</v>
          </cell>
        </row>
        <row r="6652">
          <cell r="D6652" t="str">
            <v>948CPA_FW_060.M</v>
          </cell>
        </row>
        <row r="6653">
          <cell r="D6653" t="str">
            <v>943CPA_FW_060.M</v>
          </cell>
        </row>
        <row r="6654">
          <cell r="D6654" t="str">
            <v>351CPA_FW_060.M</v>
          </cell>
        </row>
        <row r="6655">
          <cell r="D6655" t="str">
            <v>686CPA_FW_060.M</v>
          </cell>
        </row>
        <row r="6656">
          <cell r="D6656" t="str">
            <v>688CPA_FW_060.M</v>
          </cell>
        </row>
        <row r="6657">
          <cell r="D6657" t="str">
            <v>518CPA_FW_060.M</v>
          </cell>
        </row>
        <row r="6658">
          <cell r="D6658" t="str">
            <v>728CPA_FW_060.M</v>
          </cell>
        </row>
        <row r="6659">
          <cell r="D6659" t="str">
            <v>836CPA_FW_060.M</v>
          </cell>
        </row>
        <row r="6660">
          <cell r="D6660" t="str">
            <v>558CPA_FW_060.M</v>
          </cell>
        </row>
        <row r="6661">
          <cell r="D6661" t="str">
            <v>138CPA_FW_060.M</v>
          </cell>
        </row>
        <row r="6662">
          <cell r="D6662" t="str">
            <v>353CPA_FW_060.M</v>
          </cell>
        </row>
        <row r="6663">
          <cell r="D6663" t="str">
            <v>196CPA_FW_060.M</v>
          </cell>
        </row>
        <row r="6664">
          <cell r="D6664" t="str">
            <v>278CPA_FW_060.M</v>
          </cell>
        </row>
        <row r="6665">
          <cell r="D6665" t="str">
            <v>692CPA_FW_060.M</v>
          </cell>
        </row>
        <row r="6666">
          <cell r="D6666" t="str">
            <v>694CPA_FW_060.M</v>
          </cell>
        </row>
        <row r="6667">
          <cell r="D6667" t="str">
            <v>142CPA_FW_060.M</v>
          </cell>
        </row>
        <row r="6668">
          <cell r="D6668" t="str">
            <v>449CPA_FW_060.M</v>
          </cell>
        </row>
        <row r="6669">
          <cell r="D6669" t="str">
            <v>564CPA_FW_060.M</v>
          </cell>
        </row>
        <row r="6670">
          <cell r="D6670" t="str">
            <v>565CPA_FW_060.M</v>
          </cell>
        </row>
        <row r="6671">
          <cell r="D6671" t="str">
            <v>283CPA_FW_060.M</v>
          </cell>
        </row>
        <row r="6672">
          <cell r="D6672" t="str">
            <v>853CPA_FW_060.M</v>
          </cell>
        </row>
        <row r="6673">
          <cell r="D6673" t="str">
            <v>288CPA_FW_060.M</v>
          </cell>
        </row>
        <row r="6674">
          <cell r="D6674" t="str">
            <v>293CPA_FW_060.M</v>
          </cell>
        </row>
        <row r="6675">
          <cell r="D6675" t="str">
            <v>566CPA_FW_060.M</v>
          </cell>
        </row>
        <row r="6676">
          <cell r="D6676" t="str">
            <v>964CPA_FW_060.M</v>
          </cell>
        </row>
        <row r="6677">
          <cell r="D6677" t="str">
            <v>182CPA_FW_060.M</v>
          </cell>
        </row>
        <row r="6678">
          <cell r="D6678" t="str">
            <v>359CPA_FW_060.M</v>
          </cell>
        </row>
        <row r="6679">
          <cell r="D6679" t="str">
            <v>453CPA_FW_060.M</v>
          </cell>
        </row>
        <row r="6680">
          <cell r="D6680" t="str">
            <v>968CPA_FW_060.M</v>
          </cell>
        </row>
        <row r="6681">
          <cell r="D6681" t="str">
            <v>922CPA_FW_060.M</v>
          </cell>
        </row>
        <row r="6682">
          <cell r="D6682" t="str">
            <v>714CPA_FW_060.M</v>
          </cell>
        </row>
        <row r="6683">
          <cell r="D6683" t="str">
            <v>862CPA_FW_060.M</v>
          </cell>
        </row>
        <row r="6684">
          <cell r="D6684" t="str">
            <v>135CPA_FW_060.M</v>
          </cell>
        </row>
        <row r="6685">
          <cell r="D6685" t="str">
            <v>716CPA_FW_060.M</v>
          </cell>
        </row>
        <row r="6686">
          <cell r="D6686" t="str">
            <v>456CPA_FW_060.M</v>
          </cell>
        </row>
        <row r="6687">
          <cell r="D6687" t="str">
            <v>722CPA_FW_060.M</v>
          </cell>
        </row>
        <row r="6688">
          <cell r="D6688" t="str">
            <v>942CPA_FW_060.M</v>
          </cell>
        </row>
        <row r="6689">
          <cell r="D6689" t="str">
            <v>718CPA_FW_060.M</v>
          </cell>
        </row>
        <row r="6690">
          <cell r="D6690" t="str">
            <v>724CPA_FW_060.M</v>
          </cell>
        </row>
        <row r="6691">
          <cell r="D6691" t="str">
            <v>576CPA_FW_060.M</v>
          </cell>
        </row>
        <row r="6692">
          <cell r="D6692" t="str">
            <v>936CPA_FW_060.M</v>
          </cell>
        </row>
        <row r="6693">
          <cell r="D6693" t="str">
            <v>961CPA_FW_060.M</v>
          </cell>
        </row>
        <row r="6694">
          <cell r="D6694" t="str">
            <v>813CPA_FW_060.M</v>
          </cell>
        </row>
        <row r="6695">
          <cell r="D6695" t="str">
            <v>726CPA_FW_060.M</v>
          </cell>
        </row>
        <row r="6696">
          <cell r="D6696" t="str">
            <v>199CPA_FW_060.M</v>
          </cell>
        </row>
        <row r="6697">
          <cell r="D6697" t="str">
            <v>733CPA_FW_060.M</v>
          </cell>
        </row>
        <row r="6698">
          <cell r="D6698" t="str">
            <v>184CPA_FW_060.M</v>
          </cell>
        </row>
        <row r="6699">
          <cell r="D6699" t="str">
            <v>524CPA_FW_060.M</v>
          </cell>
        </row>
        <row r="6700">
          <cell r="D6700" t="str">
            <v>361CPA_FW_060.M</v>
          </cell>
        </row>
        <row r="6701">
          <cell r="D6701" t="str">
            <v>362CPA_FW_060.M</v>
          </cell>
        </row>
        <row r="6702">
          <cell r="D6702" t="str">
            <v>364CPA_FW_060.M</v>
          </cell>
        </row>
        <row r="6703">
          <cell r="D6703" t="str">
            <v>732CPA_FW_060.M</v>
          </cell>
        </row>
        <row r="6704">
          <cell r="D6704" t="str">
            <v>366CPA_FW_060.M</v>
          </cell>
        </row>
        <row r="6705">
          <cell r="D6705" t="str">
            <v>734CPA_FW_060.M</v>
          </cell>
        </row>
        <row r="6706">
          <cell r="D6706" t="str">
            <v>144CPA_FW_060.M</v>
          </cell>
        </row>
        <row r="6707">
          <cell r="D6707" t="str">
            <v>146CPA_FW_060.M</v>
          </cell>
        </row>
        <row r="6708">
          <cell r="D6708" t="str">
            <v>463CPA_FW_060.M</v>
          </cell>
        </row>
        <row r="6709">
          <cell r="D6709" t="str">
            <v>528CPA_FW_060.M</v>
          </cell>
        </row>
        <row r="6710">
          <cell r="D6710" t="str">
            <v>923CPA_FW_060.M</v>
          </cell>
        </row>
        <row r="6711">
          <cell r="D6711" t="str">
            <v>738CPA_FW_060.M</v>
          </cell>
        </row>
        <row r="6712">
          <cell r="D6712" t="str">
            <v>578CPA_FW_060.M</v>
          </cell>
        </row>
        <row r="6713">
          <cell r="D6713" t="str">
            <v>537CPA_FW_060.M</v>
          </cell>
        </row>
        <row r="6714">
          <cell r="D6714" t="str">
            <v>742CPA_FW_060.M</v>
          </cell>
        </row>
        <row r="6715">
          <cell r="D6715" t="str">
            <v>866CPA_FW_060.M</v>
          </cell>
        </row>
        <row r="6716">
          <cell r="D6716" t="str">
            <v>369CPA_FW_060.M</v>
          </cell>
        </row>
        <row r="6717">
          <cell r="D6717" t="str">
            <v>744CPA_FW_060.M</v>
          </cell>
        </row>
        <row r="6718">
          <cell r="D6718" t="str">
            <v>186CPA_FW_060.M</v>
          </cell>
        </row>
        <row r="6719">
          <cell r="D6719" t="str">
            <v>925CPA_FW_060.M</v>
          </cell>
        </row>
        <row r="6720">
          <cell r="D6720" t="str">
            <v>869CPA_FW_060.M</v>
          </cell>
        </row>
        <row r="6721">
          <cell r="D6721" t="str">
            <v>746CPA_FW_060.M</v>
          </cell>
        </row>
        <row r="6722">
          <cell r="D6722" t="str">
            <v>926CPA_FW_060.M</v>
          </cell>
        </row>
        <row r="6723">
          <cell r="D6723" t="str">
            <v>466CPA_FW_060.M</v>
          </cell>
        </row>
        <row r="6724">
          <cell r="D6724" t="str">
            <v>112CPA_FW_060.M</v>
          </cell>
        </row>
        <row r="6725">
          <cell r="D6725" t="str">
            <v>111CPA_FW_060.M</v>
          </cell>
        </row>
        <row r="6726">
          <cell r="D6726" t="str">
            <v>298CPA_FW_060.M</v>
          </cell>
        </row>
        <row r="6727">
          <cell r="D6727" t="str">
            <v>927CPA_FW_060.M</v>
          </cell>
        </row>
        <row r="6728">
          <cell r="D6728" t="str">
            <v>846CPA_FW_060.M</v>
          </cell>
        </row>
        <row r="6729">
          <cell r="D6729" t="str">
            <v>299CPA_FW_060.M</v>
          </cell>
        </row>
        <row r="6730">
          <cell r="D6730" t="str">
            <v>582CPA_FW_060.M</v>
          </cell>
        </row>
        <row r="6731">
          <cell r="D6731" t="str">
            <v>474CPA_FW_060.M</v>
          </cell>
        </row>
        <row r="6732">
          <cell r="D6732" t="str">
            <v>754CPA_FW_060.M</v>
          </cell>
        </row>
        <row r="6733">
          <cell r="D6733" t="str">
            <v>698CPA_FW_060.M</v>
          </cell>
        </row>
        <row r="6734">
          <cell r="D6734" t="str">
            <v>512CPA_FW_070.M</v>
          </cell>
        </row>
        <row r="6735">
          <cell r="D6735" t="str">
            <v>914CPA_FW_070.M</v>
          </cell>
        </row>
        <row r="6736">
          <cell r="D6736" t="str">
            <v>612CPA_FW_070.M</v>
          </cell>
        </row>
        <row r="6737">
          <cell r="D6737" t="str">
            <v>614CPA_FW_070.M</v>
          </cell>
        </row>
        <row r="6738">
          <cell r="D6738" t="str">
            <v>312CPA_FW_070.M</v>
          </cell>
        </row>
        <row r="6739">
          <cell r="D6739" t="str">
            <v>311CPA_FW_070.M</v>
          </cell>
        </row>
        <row r="6740">
          <cell r="D6740" t="str">
            <v>213CPA_FW_070.M</v>
          </cell>
        </row>
        <row r="6741">
          <cell r="D6741" t="str">
            <v>911CPA_FW_070.M</v>
          </cell>
        </row>
        <row r="6742">
          <cell r="D6742" t="str">
            <v>193CPA_FW_070.M</v>
          </cell>
        </row>
        <row r="6743">
          <cell r="D6743" t="str">
            <v>122CPA_FW_070.M</v>
          </cell>
        </row>
        <row r="6744">
          <cell r="D6744" t="str">
            <v>912CPA_FW_070.M</v>
          </cell>
        </row>
        <row r="6745">
          <cell r="D6745" t="str">
            <v>313CPA_FW_070.M</v>
          </cell>
        </row>
        <row r="6746">
          <cell r="D6746" t="str">
            <v>419CPA_FW_070.M</v>
          </cell>
        </row>
        <row r="6747">
          <cell r="D6747" t="str">
            <v>513CPA_FW_070.M</v>
          </cell>
        </row>
        <row r="6748">
          <cell r="D6748" t="str">
            <v>316CPA_FW_070.M</v>
          </cell>
        </row>
        <row r="6749">
          <cell r="D6749" t="str">
            <v>913CPA_FW_070.M</v>
          </cell>
        </row>
        <row r="6750">
          <cell r="D6750" t="str">
            <v>124CPA_FW_070.M</v>
          </cell>
        </row>
        <row r="6751">
          <cell r="D6751" t="str">
            <v>339CPA_FW_070.M</v>
          </cell>
        </row>
        <row r="6752">
          <cell r="D6752" t="str">
            <v>638CPA_FW_070.M</v>
          </cell>
        </row>
        <row r="6753">
          <cell r="D6753" t="str">
            <v>514CPA_FW_070.M</v>
          </cell>
        </row>
        <row r="6754">
          <cell r="D6754" t="str">
            <v>218CPA_FW_070.M</v>
          </cell>
        </row>
        <row r="6755">
          <cell r="D6755" t="str">
            <v>963CPA_FW_070.M</v>
          </cell>
        </row>
        <row r="6756">
          <cell r="D6756" t="str">
            <v>616CPA_FW_070.M</v>
          </cell>
        </row>
        <row r="6757">
          <cell r="D6757" t="str">
            <v>223CPA_FW_070.M</v>
          </cell>
        </row>
        <row r="6758">
          <cell r="D6758" t="str">
            <v>516CPA_FW_070.M</v>
          </cell>
        </row>
        <row r="6759">
          <cell r="D6759" t="str">
            <v>918CPA_FW_070.M</v>
          </cell>
        </row>
        <row r="6760">
          <cell r="D6760" t="str">
            <v>748CPA_FW_070.M</v>
          </cell>
        </row>
        <row r="6761">
          <cell r="D6761" t="str">
            <v>618CPA_FW_070.M</v>
          </cell>
        </row>
        <row r="6762">
          <cell r="D6762" t="str">
            <v>522CPA_FW_070.M</v>
          </cell>
        </row>
        <row r="6763">
          <cell r="D6763" t="str">
            <v>622CPA_FW_070.M</v>
          </cell>
        </row>
        <row r="6764">
          <cell r="D6764" t="str">
            <v>156CPA_FW_070.M</v>
          </cell>
        </row>
        <row r="6765">
          <cell r="D6765" t="str">
            <v>624CPA_FW_070.M</v>
          </cell>
        </row>
        <row r="6766">
          <cell r="D6766" t="str">
            <v>626CPA_FW_070.M</v>
          </cell>
        </row>
        <row r="6767">
          <cell r="D6767" t="str">
            <v>628CPA_FW_070.M</v>
          </cell>
        </row>
        <row r="6768">
          <cell r="D6768" t="str">
            <v>228CPA_FW_070.M</v>
          </cell>
        </row>
        <row r="6769">
          <cell r="D6769" t="str">
            <v>924CPA_FW_070.M</v>
          </cell>
        </row>
        <row r="6770">
          <cell r="D6770" t="str">
            <v>233CPA_FW_070.M</v>
          </cell>
        </row>
        <row r="6771">
          <cell r="D6771" t="str">
            <v>632CPA_FW_070.M</v>
          </cell>
        </row>
        <row r="6772">
          <cell r="D6772" t="str">
            <v>636CPA_FW_070.M</v>
          </cell>
        </row>
        <row r="6773">
          <cell r="D6773" t="str">
            <v>634CPA_FW_070.M</v>
          </cell>
        </row>
        <row r="6774">
          <cell r="D6774" t="str">
            <v>238CPA_FW_070.M</v>
          </cell>
        </row>
        <row r="6775">
          <cell r="D6775" t="str">
            <v>662CPA_FW_070.M</v>
          </cell>
        </row>
        <row r="6776">
          <cell r="D6776" t="str">
            <v>960CPA_FW_070.M</v>
          </cell>
        </row>
        <row r="6777">
          <cell r="D6777" t="str">
            <v>423CPA_FW_070.M</v>
          </cell>
        </row>
        <row r="6778">
          <cell r="D6778" t="str">
            <v>935CPA_FW_070.M</v>
          </cell>
        </row>
        <row r="6779">
          <cell r="D6779" t="str">
            <v>128CPA_FW_070.M</v>
          </cell>
        </row>
        <row r="6780">
          <cell r="D6780" t="str">
            <v>611CPA_FW_070.M</v>
          </cell>
        </row>
        <row r="6781">
          <cell r="D6781" t="str">
            <v>321CPA_FW_070.M</v>
          </cell>
        </row>
        <row r="6782">
          <cell r="D6782" t="str">
            <v>243CPA_FW_070.M</v>
          </cell>
        </row>
        <row r="6783">
          <cell r="D6783" t="str">
            <v>309CPA_FW_070.M</v>
          </cell>
        </row>
        <row r="6784">
          <cell r="D6784" t="str">
            <v>248CPA_FW_070.M</v>
          </cell>
        </row>
        <row r="6785">
          <cell r="D6785" t="str">
            <v>469CPA_FW_070.M</v>
          </cell>
        </row>
        <row r="6786">
          <cell r="D6786" t="str">
            <v>253CPA_FW_070.M</v>
          </cell>
        </row>
        <row r="6787">
          <cell r="D6787" t="str">
            <v>642CPA_FW_070.M</v>
          </cell>
        </row>
        <row r="6788">
          <cell r="D6788" t="str">
            <v>643CPA_FW_070.M</v>
          </cell>
        </row>
        <row r="6789">
          <cell r="D6789" t="str">
            <v>939CPA_FW_070.M</v>
          </cell>
        </row>
        <row r="6790">
          <cell r="D6790" t="str">
            <v>644CPA_FW_070.M</v>
          </cell>
        </row>
        <row r="6791">
          <cell r="D6791" t="str">
            <v>163CPA_FW_070.M</v>
          </cell>
        </row>
        <row r="6792">
          <cell r="D6792" t="str">
            <v>819CPA_FW_070.M</v>
          </cell>
        </row>
        <row r="6793">
          <cell r="D6793" t="str">
            <v>172CPA_FW_070.M</v>
          </cell>
        </row>
        <row r="6794">
          <cell r="D6794" t="str">
            <v>132CPA_FW_070.M</v>
          </cell>
        </row>
        <row r="6795">
          <cell r="D6795" t="str">
            <v>646CPA_FW_070.M</v>
          </cell>
        </row>
        <row r="6796">
          <cell r="D6796" t="str">
            <v>648CPA_FW_070.M</v>
          </cell>
        </row>
        <row r="6797">
          <cell r="D6797" t="str">
            <v>915CPA_FW_070.M</v>
          </cell>
        </row>
        <row r="6798">
          <cell r="D6798" t="str">
            <v>134CPA_FW_070.M</v>
          </cell>
        </row>
        <row r="6799">
          <cell r="D6799" t="str">
            <v>652CPA_FW_070.M</v>
          </cell>
        </row>
        <row r="6800">
          <cell r="D6800" t="str">
            <v>174CPA_FW_070.M</v>
          </cell>
        </row>
        <row r="6801">
          <cell r="D6801" t="str">
            <v>328CPA_FW_070.M</v>
          </cell>
        </row>
        <row r="6802">
          <cell r="D6802" t="str">
            <v>258CPA_FW_070.M</v>
          </cell>
        </row>
        <row r="6803">
          <cell r="D6803" t="str">
            <v>656CPA_FW_070.M</v>
          </cell>
        </row>
        <row r="6804">
          <cell r="D6804" t="str">
            <v>654CPA_FW_070.M</v>
          </cell>
        </row>
        <row r="6805">
          <cell r="D6805" t="str">
            <v>336CPA_FW_070.M</v>
          </cell>
        </row>
        <row r="6806">
          <cell r="D6806" t="str">
            <v>263CPA_FW_070.M</v>
          </cell>
        </row>
        <row r="6807">
          <cell r="D6807" t="str">
            <v>268CPA_FW_070.M</v>
          </cell>
        </row>
        <row r="6808">
          <cell r="D6808" t="str">
            <v>532CPA_FW_070.M</v>
          </cell>
        </row>
        <row r="6809">
          <cell r="D6809" t="str">
            <v>944CPA_FW_070.M</v>
          </cell>
        </row>
        <row r="6810">
          <cell r="D6810" t="str">
            <v>176CPA_FW_070.M</v>
          </cell>
        </row>
        <row r="6811">
          <cell r="D6811" t="str">
            <v>534CPA_FW_070.M</v>
          </cell>
        </row>
        <row r="6812">
          <cell r="D6812" t="str">
            <v>536CPA_FW_070.M</v>
          </cell>
        </row>
        <row r="6813">
          <cell r="D6813" t="str">
            <v>429CPA_FW_070.M</v>
          </cell>
        </row>
        <row r="6814">
          <cell r="D6814" t="str">
            <v>433CPA_FW_070.M</v>
          </cell>
        </row>
        <row r="6815">
          <cell r="D6815" t="str">
            <v>178CPA_FW_070.M</v>
          </cell>
        </row>
        <row r="6816">
          <cell r="D6816" t="str">
            <v>436CPA_FW_070.M</v>
          </cell>
        </row>
        <row r="6817">
          <cell r="D6817" t="str">
            <v>136CPA_FW_070.M</v>
          </cell>
        </row>
        <row r="6818">
          <cell r="D6818" t="str">
            <v>343CPA_FW_070.M</v>
          </cell>
        </row>
        <row r="6819">
          <cell r="D6819" t="str">
            <v>158CPA_FW_070.M</v>
          </cell>
        </row>
        <row r="6820">
          <cell r="D6820" t="str">
            <v>439CPA_FW_070.M</v>
          </cell>
        </row>
        <row r="6821">
          <cell r="D6821" t="str">
            <v>916CPA_FW_070.M</v>
          </cell>
        </row>
        <row r="6822">
          <cell r="D6822" t="str">
            <v>664CPA_FW_070.M</v>
          </cell>
        </row>
        <row r="6823">
          <cell r="D6823" t="str">
            <v>826CPA_FW_070.M</v>
          </cell>
        </row>
        <row r="6824">
          <cell r="D6824" t="str">
            <v>542CPA_FW_070.M</v>
          </cell>
        </row>
        <row r="6825">
          <cell r="D6825" t="str">
            <v>967CPA_FW_070.M</v>
          </cell>
        </row>
        <row r="6826">
          <cell r="D6826" t="str">
            <v>443CPA_FW_070.M</v>
          </cell>
        </row>
        <row r="6827">
          <cell r="D6827" t="str">
            <v>917CPA_FW_070.M</v>
          </cell>
        </row>
        <row r="6828">
          <cell r="D6828" t="str">
            <v>544CPA_FW_070.M</v>
          </cell>
        </row>
        <row r="6829">
          <cell r="D6829" t="str">
            <v>941CPA_FW_070.M</v>
          </cell>
        </row>
        <row r="6830">
          <cell r="D6830" t="str">
            <v>446CPA_FW_070.M</v>
          </cell>
        </row>
        <row r="6831">
          <cell r="D6831" t="str">
            <v>666CPA_FW_070.M</v>
          </cell>
        </row>
        <row r="6832">
          <cell r="D6832" t="str">
            <v>668CPA_FW_070.M</v>
          </cell>
        </row>
        <row r="6833">
          <cell r="D6833" t="str">
            <v>672CPA_FW_070.M</v>
          </cell>
        </row>
        <row r="6834">
          <cell r="D6834" t="str">
            <v>946CPA_FW_070.M</v>
          </cell>
        </row>
        <row r="6835">
          <cell r="D6835" t="str">
            <v>137CPA_FW_070.M</v>
          </cell>
        </row>
        <row r="6836">
          <cell r="D6836" t="str">
            <v>546CPA_FW_070.M</v>
          </cell>
        </row>
        <row r="6837">
          <cell r="D6837" t="str">
            <v>962CPA_FW_070.M</v>
          </cell>
        </row>
        <row r="6838">
          <cell r="D6838" t="str">
            <v>674CPA_FW_070.M</v>
          </cell>
        </row>
        <row r="6839">
          <cell r="D6839" t="str">
            <v>676CPA_FW_070.M</v>
          </cell>
        </row>
        <row r="6840">
          <cell r="D6840" t="str">
            <v>548CPA_FW_070.M</v>
          </cell>
        </row>
        <row r="6841">
          <cell r="D6841" t="str">
            <v>556CPA_FW_070.M</v>
          </cell>
        </row>
        <row r="6842">
          <cell r="D6842" t="str">
            <v>678CPA_FW_070.M</v>
          </cell>
        </row>
        <row r="6843">
          <cell r="D6843" t="str">
            <v>181CPA_FW_070.M</v>
          </cell>
        </row>
        <row r="6844">
          <cell r="D6844" t="str">
            <v>867CPA_FW_070.M</v>
          </cell>
        </row>
        <row r="6845">
          <cell r="D6845" t="str">
            <v>682CPA_FW_070.M</v>
          </cell>
        </row>
        <row r="6846">
          <cell r="D6846" t="str">
            <v>684CPA_FW_070.M</v>
          </cell>
        </row>
        <row r="6847">
          <cell r="D6847" t="str">
            <v>273CPA_FW_070.M</v>
          </cell>
        </row>
        <row r="6848">
          <cell r="D6848" t="str">
            <v>868CPA_FW_070.M</v>
          </cell>
        </row>
        <row r="6849">
          <cell r="D6849" t="str">
            <v>921CPA_FW_070.M</v>
          </cell>
        </row>
        <row r="6850">
          <cell r="D6850" t="str">
            <v>948CPA_FW_070.M</v>
          </cell>
        </row>
        <row r="6851">
          <cell r="D6851" t="str">
            <v>943CPA_FW_070.M</v>
          </cell>
        </row>
        <row r="6852">
          <cell r="D6852" t="str">
            <v>351CPA_FW_070.M</v>
          </cell>
        </row>
        <row r="6853">
          <cell r="D6853" t="str">
            <v>686CPA_FW_070.M</v>
          </cell>
        </row>
        <row r="6854">
          <cell r="D6854" t="str">
            <v>688CPA_FW_070.M</v>
          </cell>
        </row>
        <row r="6855">
          <cell r="D6855" t="str">
            <v>518CPA_FW_070.M</v>
          </cell>
        </row>
        <row r="6856">
          <cell r="D6856" t="str">
            <v>728CPA_FW_070.M</v>
          </cell>
        </row>
        <row r="6857">
          <cell r="D6857" t="str">
            <v>836CPA_FW_070.M</v>
          </cell>
        </row>
        <row r="6858">
          <cell r="D6858" t="str">
            <v>558CPA_FW_070.M</v>
          </cell>
        </row>
        <row r="6859">
          <cell r="D6859" t="str">
            <v>138CPA_FW_070.M</v>
          </cell>
        </row>
        <row r="6860">
          <cell r="D6860" t="str">
            <v>353CPA_FW_070.M</v>
          </cell>
        </row>
        <row r="6861">
          <cell r="D6861" t="str">
            <v>196CPA_FW_070.M</v>
          </cell>
        </row>
        <row r="6862">
          <cell r="D6862" t="str">
            <v>278CPA_FW_070.M</v>
          </cell>
        </row>
        <row r="6863">
          <cell r="D6863" t="str">
            <v>692CPA_FW_070.M</v>
          </cell>
        </row>
        <row r="6864">
          <cell r="D6864" t="str">
            <v>694CPA_FW_070.M</v>
          </cell>
        </row>
        <row r="6865">
          <cell r="D6865" t="str">
            <v>142CPA_FW_070.M</v>
          </cell>
        </row>
        <row r="6866">
          <cell r="D6866" t="str">
            <v>449CPA_FW_070.M</v>
          </cell>
        </row>
        <row r="6867">
          <cell r="D6867" t="str">
            <v>564CPA_FW_070.M</v>
          </cell>
        </row>
        <row r="6868">
          <cell r="D6868" t="str">
            <v>565CPA_FW_070.M</v>
          </cell>
        </row>
        <row r="6869">
          <cell r="D6869" t="str">
            <v>283CPA_FW_070.M</v>
          </cell>
        </row>
        <row r="6870">
          <cell r="D6870" t="str">
            <v>853CPA_FW_070.M</v>
          </cell>
        </row>
        <row r="6871">
          <cell r="D6871" t="str">
            <v>288CPA_FW_070.M</v>
          </cell>
        </row>
        <row r="6872">
          <cell r="D6872" t="str">
            <v>293CPA_FW_070.M</v>
          </cell>
        </row>
        <row r="6873">
          <cell r="D6873" t="str">
            <v>566CPA_FW_070.M</v>
          </cell>
        </row>
        <row r="6874">
          <cell r="D6874" t="str">
            <v>964CPA_FW_070.M</v>
          </cell>
        </row>
        <row r="6875">
          <cell r="D6875" t="str">
            <v>182CPA_FW_070.M</v>
          </cell>
        </row>
        <row r="6876">
          <cell r="D6876" t="str">
            <v>359CPA_FW_070.M</v>
          </cell>
        </row>
        <row r="6877">
          <cell r="D6877" t="str">
            <v>453CPA_FW_070.M</v>
          </cell>
        </row>
        <row r="6878">
          <cell r="D6878" t="str">
            <v>968CPA_FW_070.M</v>
          </cell>
        </row>
        <row r="6879">
          <cell r="D6879" t="str">
            <v>922CPA_FW_070.M</v>
          </cell>
        </row>
        <row r="6880">
          <cell r="D6880" t="str">
            <v>714CPA_FW_070.M</v>
          </cell>
        </row>
        <row r="6881">
          <cell r="D6881" t="str">
            <v>862CPA_FW_070.M</v>
          </cell>
        </row>
        <row r="6882">
          <cell r="D6882" t="str">
            <v>135CPA_FW_070.M</v>
          </cell>
        </row>
        <row r="6883">
          <cell r="D6883" t="str">
            <v>716CPA_FW_070.M</v>
          </cell>
        </row>
        <row r="6884">
          <cell r="D6884" t="str">
            <v>456CPA_FW_070.M</v>
          </cell>
        </row>
        <row r="6885">
          <cell r="D6885" t="str">
            <v>722CPA_FW_070.M</v>
          </cell>
        </row>
        <row r="6886">
          <cell r="D6886" t="str">
            <v>942CPA_FW_070.M</v>
          </cell>
        </row>
        <row r="6887">
          <cell r="D6887" t="str">
            <v>718CPA_FW_070.M</v>
          </cell>
        </row>
        <row r="6888">
          <cell r="D6888" t="str">
            <v>724CPA_FW_070.M</v>
          </cell>
        </row>
        <row r="6889">
          <cell r="D6889" t="str">
            <v>576CPA_FW_070.M</v>
          </cell>
        </row>
        <row r="6890">
          <cell r="D6890" t="str">
            <v>936CPA_FW_070.M</v>
          </cell>
        </row>
        <row r="6891">
          <cell r="D6891" t="str">
            <v>961CPA_FW_070.M</v>
          </cell>
        </row>
        <row r="6892">
          <cell r="D6892" t="str">
            <v>813CPA_FW_070.M</v>
          </cell>
        </row>
        <row r="6893">
          <cell r="D6893" t="str">
            <v>726CPA_FW_070.M</v>
          </cell>
        </row>
        <row r="6894">
          <cell r="D6894" t="str">
            <v>199CPA_FW_070.M</v>
          </cell>
        </row>
        <row r="6895">
          <cell r="D6895" t="str">
            <v>733CPA_FW_070.M</v>
          </cell>
        </row>
        <row r="6896">
          <cell r="D6896" t="str">
            <v>184CPA_FW_070.M</v>
          </cell>
        </row>
        <row r="6897">
          <cell r="D6897" t="str">
            <v>524CPA_FW_070.M</v>
          </cell>
        </row>
        <row r="6898">
          <cell r="D6898" t="str">
            <v>361CPA_FW_070.M</v>
          </cell>
        </row>
        <row r="6899">
          <cell r="D6899" t="str">
            <v>362CPA_FW_070.M</v>
          </cell>
        </row>
        <row r="6900">
          <cell r="D6900" t="str">
            <v>364CPA_FW_070.M</v>
          </cell>
        </row>
        <row r="6901">
          <cell r="D6901" t="str">
            <v>732CPA_FW_070.M</v>
          </cell>
        </row>
        <row r="6902">
          <cell r="D6902" t="str">
            <v>366CPA_FW_070.M</v>
          </cell>
        </row>
        <row r="6903">
          <cell r="D6903" t="str">
            <v>734CPA_FW_070.M</v>
          </cell>
        </row>
        <row r="6904">
          <cell r="D6904" t="str">
            <v>144CPA_FW_070.M</v>
          </cell>
        </row>
        <row r="6905">
          <cell r="D6905" t="str">
            <v>146CPA_FW_070.M</v>
          </cell>
        </row>
        <row r="6906">
          <cell r="D6906" t="str">
            <v>463CPA_FW_070.M</v>
          </cell>
        </row>
        <row r="6907">
          <cell r="D6907" t="str">
            <v>528CPA_FW_070.M</v>
          </cell>
        </row>
        <row r="6908">
          <cell r="D6908" t="str">
            <v>923CPA_FW_070.M</v>
          </cell>
        </row>
        <row r="6909">
          <cell r="D6909" t="str">
            <v>738CPA_FW_070.M</v>
          </cell>
        </row>
        <row r="6910">
          <cell r="D6910" t="str">
            <v>578CPA_FW_070.M</v>
          </cell>
        </row>
        <row r="6911">
          <cell r="D6911" t="str">
            <v>537CPA_FW_070.M</v>
          </cell>
        </row>
        <row r="6912">
          <cell r="D6912" t="str">
            <v>742CPA_FW_070.M</v>
          </cell>
        </row>
        <row r="6913">
          <cell r="D6913" t="str">
            <v>866CPA_FW_070.M</v>
          </cell>
        </row>
        <row r="6914">
          <cell r="D6914" t="str">
            <v>369CPA_FW_070.M</v>
          </cell>
        </row>
        <row r="6915">
          <cell r="D6915" t="str">
            <v>744CPA_FW_070.M</v>
          </cell>
        </row>
        <row r="6916">
          <cell r="D6916" t="str">
            <v>186CPA_FW_070.M</v>
          </cell>
        </row>
        <row r="6917">
          <cell r="D6917" t="str">
            <v>925CPA_FW_070.M</v>
          </cell>
        </row>
        <row r="6918">
          <cell r="D6918" t="str">
            <v>869CPA_FW_070.M</v>
          </cell>
        </row>
        <row r="6919">
          <cell r="D6919" t="str">
            <v>746CPA_FW_070.M</v>
          </cell>
        </row>
        <row r="6920">
          <cell r="D6920" t="str">
            <v>926CPA_FW_070.M</v>
          </cell>
        </row>
        <row r="6921">
          <cell r="D6921" t="str">
            <v>466CPA_FW_070.M</v>
          </cell>
        </row>
        <row r="6922">
          <cell r="D6922" t="str">
            <v>112CPA_FW_070.M</v>
          </cell>
        </row>
        <row r="6923">
          <cell r="D6923" t="str">
            <v>111CPA_FW_070.M</v>
          </cell>
        </row>
        <row r="6924">
          <cell r="D6924" t="str">
            <v>298CPA_FW_070.M</v>
          </cell>
        </row>
        <row r="6925">
          <cell r="D6925" t="str">
            <v>927CPA_FW_070.M</v>
          </cell>
        </row>
        <row r="6926">
          <cell r="D6926" t="str">
            <v>846CPA_FW_070.M</v>
          </cell>
        </row>
        <row r="6927">
          <cell r="D6927" t="str">
            <v>299CPA_FW_070.M</v>
          </cell>
        </row>
        <row r="6928">
          <cell r="D6928" t="str">
            <v>582CPA_FW_070.M</v>
          </cell>
        </row>
        <row r="6929">
          <cell r="D6929" t="str">
            <v>474CPA_FW_070.M</v>
          </cell>
        </row>
        <row r="6930">
          <cell r="D6930" t="str">
            <v>754CPA_FW_070.M</v>
          </cell>
        </row>
        <row r="6931">
          <cell r="D6931" t="str">
            <v>698CPA_FW_070.M</v>
          </cell>
        </row>
        <row r="6932">
          <cell r="D6932" t="str">
            <v>512CPA_FW_072.M</v>
          </cell>
        </row>
        <row r="6933">
          <cell r="D6933" t="str">
            <v>914CPA_FW_072.M</v>
          </cell>
        </row>
        <row r="6934">
          <cell r="D6934" t="str">
            <v>612CPA_FW_072.M</v>
          </cell>
        </row>
        <row r="6935">
          <cell r="D6935" t="str">
            <v>614CPA_FW_072.M</v>
          </cell>
        </row>
        <row r="6936">
          <cell r="D6936" t="str">
            <v>312CPA_FW_072.M</v>
          </cell>
        </row>
        <row r="6937">
          <cell r="D6937" t="str">
            <v>311CPA_FW_072.M</v>
          </cell>
        </row>
        <row r="6938">
          <cell r="D6938" t="str">
            <v>213CPA_FW_072.M</v>
          </cell>
        </row>
        <row r="6939">
          <cell r="D6939" t="str">
            <v>911CPA_FW_072.M</v>
          </cell>
        </row>
        <row r="6940">
          <cell r="D6940" t="str">
            <v>193CPA_FW_072.M</v>
          </cell>
        </row>
        <row r="6941">
          <cell r="D6941" t="str">
            <v>122CPA_FW_072.M</v>
          </cell>
        </row>
        <row r="6942">
          <cell r="D6942" t="str">
            <v>912CPA_FW_072.M</v>
          </cell>
        </row>
        <row r="6943">
          <cell r="D6943" t="str">
            <v>313CPA_FW_072.M</v>
          </cell>
        </row>
        <row r="6944">
          <cell r="D6944" t="str">
            <v>419CPA_FW_072.M</v>
          </cell>
        </row>
        <row r="6945">
          <cell r="D6945" t="str">
            <v>513CPA_FW_072.M</v>
          </cell>
        </row>
        <row r="6946">
          <cell r="D6946" t="str">
            <v>316CPA_FW_072.M</v>
          </cell>
        </row>
        <row r="6947">
          <cell r="D6947" t="str">
            <v>913CPA_FW_072.M</v>
          </cell>
        </row>
        <row r="6948">
          <cell r="D6948" t="str">
            <v>124CPA_FW_072.M</v>
          </cell>
        </row>
        <row r="6949">
          <cell r="D6949" t="str">
            <v>339CPA_FW_072.M</v>
          </cell>
        </row>
        <row r="6950">
          <cell r="D6950" t="str">
            <v>638CPA_FW_072.M</v>
          </cell>
        </row>
        <row r="6951">
          <cell r="D6951" t="str">
            <v>514CPA_FW_072.M</v>
          </cell>
        </row>
        <row r="6952">
          <cell r="D6952" t="str">
            <v>218CPA_FW_072.M</v>
          </cell>
        </row>
        <row r="6953">
          <cell r="D6953" t="str">
            <v>963CPA_FW_072.M</v>
          </cell>
        </row>
        <row r="6954">
          <cell r="D6954" t="str">
            <v>616CPA_FW_072.M</v>
          </cell>
        </row>
        <row r="6955">
          <cell r="D6955" t="str">
            <v>223CPA_FW_072.M</v>
          </cell>
        </row>
        <row r="6956">
          <cell r="D6956" t="str">
            <v>516CPA_FW_072.M</v>
          </cell>
        </row>
        <row r="6957">
          <cell r="D6957" t="str">
            <v>918CPA_FW_072.M</v>
          </cell>
        </row>
        <row r="6958">
          <cell r="D6958" t="str">
            <v>748CPA_FW_072.M</v>
          </cell>
        </row>
        <row r="6959">
          <cell r="D6959" t="str">
            <v>618CPA_FW_072.M</v>
          </cell>
        </row>
        <row r="6960">
          <cell r="D6960" t="str">
            <v>522CPA_FW_072.M</v>
          </cell>
        </row>
        <row r="6961">
          <cell r="D6961" t="str">
            <v>622CPA_FW_072.M</v>
          </cell>
        </row>
        <row r="6962">
          <cell r="D6962" t="str">
            <v>156CPA_FW_072.M</v>
          </cell>
        </row>
        <row r="6963">
          <cell r="D6963" t="str">
            <v>624CPA_FW_072.M</v>
          </cell>
        </row>
        <row r="6964">
          <cell r="D6964" t="str">
            <v>626CPA_FW_072.M</v>
          </cell>
        </row>
        <row r="6965">
          <cell r="D6965" t="str">
            <v>628CPA_FW_072.M</v>
          </cell>
        </row>
        <row r="6966">
          <cell r="D6966" t="str">
            <v>228CPA_FW_072.M</v>
          </cell>
        </row>
        <row r="6967">
          <cell r="D6967" t="str">
            <v>924CPA_FW_072.M</v>
          </cell>
        </row>
        <row r="6968">
          <cell r="D6968" t="str">
            <v>233CPA_FW_072.M</v>
          </cell>
        </row>
        <row r="6969">
          <cell r="D6969" t="str">
            <v>632CPA_FW_072.M</v>
          </cell>
        </row>
        <row r="6970">
          <cell r="D6970" t="str">
            <v>636CPA_FW_072.M</v>
          </cell>
        </row>
        <row r="6971">
          <cell r="D6971" t="str">
            <v>634CPA_FW_072.M</v>
          </cell>
        </row>
        <row r="6972">
          <cell r="D6972" t="str">
            <v>238CPA_FW_072.M</v>
          </cell>
        </row>
        <row r="6973">
          <cell r="D6973" t="str">
            <v>662CPA_FW_072.M</v>
          </cell>
        </row>
        <row r="6974">
          <cell r="D6974" t="str">
            <v>960CPA_FW_072.M</v>
          </cell>
        </row>
        <row r="6975">
          <cell r="D6975" t="str">
            <v>423CPA_FW_072.M</v>
          </cell>
        </row>
        <row r="6976">
          <cell r="D6976" t="str">
            <v>935CPA_FW_072.M</v>
          </cell>
        </row>
        <row r="6977">
          <cell r="D6977" t="str">
            <v>128CPA_FW_072.M</v>
          </cell>
        </row>
        <row r="6978">
          <cell r="D6978" t="str">
            <v>611CPA_FW_072.M</v>
          </cell>
        </row>
        <row r="6979">
          <cell r="D6979" t="str">
            <v>321CPA_FW_072.M</v>
          </cell>
        </row>
        <row r="6980">
          <cell r="D6980" t="str">
            <v>243CPA_FW_072.M</v>
          </cell>
        </row>
        <row r="6981">
          <cell r="D6981" t="str">
            <v>309CPA_FW_072.M</v>
          </cell>
        </row>
        <row r="6982">
          <cell r="D6982" t="str">
            <v>248CPA_FW_072.M</v>
          </cell>
        </row>
        <row r="6983">
          <cell r="D6983" t="str">
            <v>469CPA_FW_072.M</v>
          </cell>
        </row>
        <row r="6984">
          <cell r="D6984" t="str">
            <v>253CPA_FW_072.M</v>
          </cell>
        </row>
        <row r="6985">
          <cell r="D6985" t="str">
            <v>642CPA_FW_072.M</v>
          </cell>
        </row>
        <row r="6986">
          <cell r="D6986" t="str">
            <v>643CPA_FW_072.M</v>
          </cell>
        </row>
        <row r="6987">
          <cell r="D6987" t="str">
            <v>939CPA_FW_072.M</v>
          </cell>
        </row>
        <row r="6988">
          <cell r="D6988" t="str">
            <v>644CPA_FW_072.M</v>
          </cell>
        </row>
        <row r="6989">
          <cell r="D6989" t="str">
            <v>163CPA_FW_072.M</v>
          </cell>
        </row>
        <row r="6990">
          <cell r="D6990" t="str">
            <v>819CPA_FW_072.M</v>
          </cell>
        </row>
        <row r="6991">
          <cell r="D6991" t="str">
            <v>172CPA_FW_072.M</v>
          </cell>
        </row>
        <row r="6992">
          <cell r="D6992" t="str">
            <v>132CPA_FW_072.M</v>
          </cell>
        </row>
        <row r="6993">
          <cell r="D6993" t="str">
            <v>646CPA_FW_072.M</v>
          </cell>
        </row>
        <row r="6994">
          <cell r="D6994" t="str">
            <v>648CPA_FW_072.M</v>
          </cell>
        </row>
        <row r="6995">
          <cell r="D6995" t="str">
            <v>915CPA_FW_072.M</v>
          </cell>
        </row>
        <row r="6996">
          <cell r="D6996" t="str">
            <v>134CPA_FW_072.M</v>
          </cell>
        </row>
        <row r="6997">
          <cell r="D6997" t="str">
            <v>652CPA_FW_072.M</v>
          </cell>
        </row>
        <row r="6998">
          <cell r="D6998" t="str">
            <v>174CPA_FW_072.M</v>
          </cell>
        </row>
        <row r="6999">
          <cell r="D6999" t="str">
            <v>328CPA_FW_072.M</v>
          </cell>
        </row>
        <row r="7000">
          <cell r="D7000" t="str">
            <v>258CPA_FW_072.M</v>
          </cell>
        </row>
        <row r="7001">
          <cell r="D7001" t="str">
            <v>656CPA_FW_072.M</v>
          </cell>
        </row>
        <row r="7002">
          <cell r="D7002" t="str">
            <v>654CPA_FW_072.M</v>
          </cell>
        </row>
        <row r="7003">
          <cell r="D7003" t="str">
            <v>336CPA_FW_072.M</v>
          </cell>
        </row>
        <row r="7004">
          <cell r="D7004" t="str">
            <v>263CPA_FW_072.M</v>
          </cell>
        </row>
        <row r="7005">
          <cell r="D7005" t="str">
            <v>268CPA_FW_072.M</v>
          </cell>
        </row>
        <row r="7006">
          <cell r="D7006" t="str">
            <v>532CPA_FW_072.M</v>
          </cell>
        </row>
        <row r="7007">
          <cell r="D7007" t="str">
            <v>944CPA_FW_072.M</v>
          </cell>
        </row>
        <row r="7008">
          <cell r="D7008" t="str">
            <v>176CPA_FW_072.M</v>
          </cell>
        </row>
        <row r="7009">
          <cell r="D7009" t="str">
            <v>534CPA_FW_072.M</v>
          </cell>
        </row>
        <row r="7010">
          <cell r="D7010" t="str">
            <v>536CPA_FW_072.M</v>
          </cell>
        </row>
        <row r="7011">
          <cell r="D7011" t="str">
            <v>429CPA_FW_072.M</v>
          </cell>
        </row>
        <row r="7012">
          <cell r="D7012" t="str">
            <v>433CPA_FW_072.M</v>
          </cell>
        </row>
        <row r="7013">
          <cell r="D7013" t="str">
            <v>178CPA_FW_072.M</v>
          </cell>
        </row>
        <row r="7014">
          <cell r="D7014" t="str">
            <v>436CPA_FW_072.M</v>
          </cell>
        </row>
        <row r="7015">
          <cell r="D7015" t="str">
            <v>136CPA_FW_072.M</v>
          </cell>
        </row>
        <row r="7016">
          <cell r="D7016" t="str">
            <v>343CPA_FW_072.M</v>
          </cell>
        </row>
        <row r="7017">
          <cell r="D7017" t="str">
            <v>158CPA_FW_072.M</v>
          </cell>
        </row>
        <row r="7018">
          <cell r="D7018" t="str">
            <v>439CPA_FW_072.M</v>
          </cell>
        </row>
        <row r="7019">
          <cell r="D7019" t="str">
            <v>916CPA_FW_072.M</v>
          </cell>
        </row>
        <row r="7020">
          <cell r="D7020" t="str">
            <v>664CPA_FW_072.M</v>
          </cell>
        </row>
        <row r="7021">
          <cell r="D7021" t="str">
            <v>826CPA_FW_072.M</v>
          </cell>
        </row>
        <row r="7022">
          <cell r="D7022" t="str">
            <v>542CPA_FW_072.M</v>
          </cell>
        </row>
        <row r="7023">
          <cell r="D7023" t="str">
            <v>967CPA_FW_072.M</v>
          </cell>
        </row>
        <row r="7024">
          <cell r="D7024" t="str">
            <v>443CPA_FW_072.M</v>
          </cell>
        </row>
        <row r="7025">
          <cell r="D7025" t="str">
            <v>917CPA_FW_072.M</v>
          </cell>
        </row>
        <row r="7026">
          <cell r="D7026" t="str">
            <v>544CPA_FW_072.M</v>
          </cell>
        </row>
        <row r="7027">
          <cell r="D7027" t="str">
            <v>941CPA_FW_072.M</v>
          </cell>
        </row>
        <row r="7028">
          <cell r="D7028" t="str">
            <v>446CPA_FW_072.M</v>
          </cell>
        </row>
        <row r="7029">
          <cell r="D7029" t="str">
            <v>666CPA_FW_072.M</v>
          </cell>
        </row>
        <row r="7030">
          <cell r="D7030" t="str">
            <v>668CPA_FW_072.M</v>
          </cell>
        </row>
        <row r="7031">
          <cell r="D7031" t="str">
            <v>672CPA_FW_072.M</v>
          </cell>
        </row>
        <row r="7032">
          <cell r="D7032" t="str">
            <v>946CPA_FW_072.M</v>
          </cell>
        </row>
        <row r="7033">
          <cell r="D7033" t="str">
            <v>137CPA_FW_072.M</v>
          </cell>
        </row>
        <row r="7034">
          <cell r="D7034" t="str">
            <v>546CPA_FW_072.M</v>
          </cell>
        </row>
        <row r="7035">
          <cell r="D7035" t="str">
            <v>962CPA_FW_072.M</v>
          </cell>
        </row>
        <row r="7036">
          <cell r="D7036" t="str">
            <v>674CPA_FW_072.M</v>
          </cell>
        </row>
        <row r="7037">
          <cell r="D7037" t="str">
            <v>676CPA_FW_072.M</v>
          </cell>
        </row>
        <row r="7038">
          <cell r="D7038" t="str">
            <v>548CPA_FW_072.M</v>
          </cell>
        </row>
        <row r="7039">
          <cell r="D7039" t="str">
            <v>556CPA_FW_072.M</v>
          </cell>
        </row>
        <row r="7040">
          <cell r="D7040" t="str">
            <v>678CPA_FW_072.M</v>
          </cell>
        </row>
        <row r="7041">
          <cell r="D7041" t="str">
            <v>181CPA_FW_072.M</v>
          </cell>
        </row>
        <row r="7042">
          <cell r="D7042" t="str">
            <v>867CPA_FW_072.M</v>
          </cell>
        </row>
        <row r="7043">
          <cell r="D7043" t="str">
            <v>682CPA_FW_072.M</v>
          </cell>
        </row>
        <row r="7044">
          <cell r="D7044" t="str">
            <v>684CPA_FW_072.M</v>
          </cell>
        </row>
        <row r="7045">
          <cell r="D7045" t="str">
            <v>273CPA_FW_072.M</v>
          </cell>
        </row>
        <row r="7046">
          <cell r="D7046" t="str">
            <v>868CPA_FW_072.M</v>
          </cell>
        </row>
        <row r="7047">
          <cell r="D7047" t="str">
            <v>921CPA_FW_072.M</v>
          </cell>
        </row>
        <row r="7048">
          <cell r="D7048" t="str">
            <v>948CPA_FW_072.M</v>
          </cell>
        </row>
        <row r="7049">
          <cell r="D7049" t="str">
            <v>943CPA_FW_072.M</v>
          </cell>
        </row>
        <row r="7050">
          <cell r="D7050" t="str">
            <v>351CPA_FW_072.M</v>
          </cell>
        </row>
        <row r="7051">
          <cell r="D7051" t="str">
            <v>686CPA_FW_072.M</v>
          </cell>
        </row>
        <row r="7052">
          <cell r="D7052" t="str">
            <v>688CPA_FW_072.M</v>
          </cell>
        </row>
        <row r="7053">
          <cell r="D7053" t="str">
            <v>518CPA_FW_072.M</v>
          </cell>
        </row>
        <row r="7054">
          <cell r="D7054" t="str">
            <v>728CPA_FW_072.M</v>
          </cell>
        </row>
        <row r="7055">
          <cell r="D7055" t="str">
            <v>836CPA_FW_072.M</v>
          </cell>
        </row>
        <row r="7056">
          <cell r="D7056" t="str">
            <v>558CPA_FW_072.M</v>
          </cell>
        </row>
        <row r="7057">
          <cell r="D7057" t="str">
            <v>138CPA_FW_072.M</v>
          </cell>
        </row>
        <row r="7058">
          <cell r="D7058" t="str">
            <v>353CPA_FW_072.M</v>
          </cell>
        </row>
        <row r="7059">
          <cell r="D7059" t="str">
            <v>196CPA_FW_072.M</v>
          </cell>
        </row>
        <row r="7060">
          <cell r="D7060" t="str">
            <v>278CPA_FW_072.M</v>
          </cell>
        </row>
        <row r="7061">
          <cell r="D7061" t="str">
            <v>692CPA_FW_072.M</v>
          </cell>
        </row>
        <row r="7062">
          <cell r="D7062" t="str">
            <v>694CPA_FW_072.M</v>
          </cell>
        </row>
        <row r="7063">
          <cell r="D7063" t="str">
            <v>142CPA_FW_072.M</v>
          </cell>
        </row>
        <row r="7064">
          <cell r="D7064" t="str">
            <v>449CPA_FW_072.M</v>
          </cell>
        </row>
        <row r="7065">
          <cell r="D7065" t="str">
            <v>564CPA_FW_072.M</v>
          </cell>
        </row>
        <row r="7066">
          <cell r="D7066" t="str">
            <v>565CPA_FW_072.M</v>
          </cell>
        </row>
        <row r="7067">
          <cell r="D7067" t="str">
            <v>283CPA_FW_072.M</v>
          </cell>
        </row>
        <row r="7068">
          <cell r="D7068" t="str">
            <v>853CPA_FW_072.M</v>
          </cell>
        </row>
        <row r="7069">
          <cell r="D7069" t="str">
            <v>288CPA_FW_072.M</v>
          </cell>
        </row>
        <row r="7070">
          <cell r="D7070" t="str">
            <v>293CPA_FW_072.M</v>
          </cell>
        </row>
        <row r="7071">
          <cell r="D7071" t="str">
            <v>566CPA_FW_072.M</v>
          </cell>
        </row>
        <row r="7072">
          <cell r="D7072" t="str">
            <v>964CPA_FW_072.M</v>
          </cell>
        </row>
        <row r="7073">
          <cell r="D7073" t="str">
            <v>182CPA_FW_072.M</v>
          </cell>
        </row>
        <row r="7074">
          <cell r="D7074" t="str">
            <v>359CPA_FW_072.M</v>
          </cell>
        </row>
        <row r="7075">
          <cell r="D7075" t="str">
            <v>453CPA_FW_072.M</v>
          </cell>
        </row>
        <row r="7076">
          <cell r="D7076" t="str">
            <v>968CPA_FW_072.M</v>
          </cell>
        </row>
        <row r="7077">
          <cell r="D7077" t="str">
            <v>922CPA_FW_072.M</v>
          </cell>
        </row>
        <row r="7078">
          <cell r="D7078" t="str">
            <v>714CPA_FW_072.M</v>
          </cell>
        </row>
        <row r="7079">
          <cell r="D7079" t="str">
            <v>862CPA_FW_072.M</v>
          </cell>
        </row>
        <row r="7080">
          <cell r="D7080" t="str">
            <v>135CPA_FW_072.M</v>
          </cell>
        </row>
        <row r="7081">
          <cell r="D7081" t="str">
            <v>716CPA_FW_072.M</v>
          </cell>
        </row>
        <row r="7082">
          <cell r="D7082" t="str">
            <v>456CPA_FW_072.M</v>
          </cell>
        </row>
        <row r="7083">
          <cell r="D7083" t="str">
            <v>722CPA_FW_072.M</v>
          </cell>
        </row>
        <row r="7084">
          <cell r="D7084" t="str">
            <v>942CPA_FW_072.M</v>
          </cell>
        </row>
        <row r="7085">
          <cell r="D7085" t="str">
            <v>718CPA_FW_072.M</v>
          </cell>
        </row>
        <row r="7086">
          <cell r="D7086" t="str">
            <v>724CPA_FW_072.M</v>
          </cell>
        </row>
        <row r="7087">
          <cell r="D7087" t="str">
            <v>576CPA_FW_072.M</v>
          </cell>
        </row>
        <row r="7088">
          <cell r="D7088" t="str">
            <v>936CPA_FW_072.M</v>
          </cell>
        </row>
        <row r="7089">
          <cell r="D7089" t="str">
            <v>961CPA_FW_072.M</v>
          </cell>
        </row>
        <row r="7090">
          <cell r="D7090" t="str">
            <v>813CPA_FW_072.M</v>
          </cell>
        </row>
        <row r="7091">
          <cell r="D7091" t="str">
            <v>726CPA_FW_072.M</v>
          </cell>
        </row>
        <row r="7092">
          <cell r="D7092" t="str">
            <v>199CPA_FW_072.M</v>
          </cell>
        </row>
        <row r="7093">
          <cell r="D7093" t="str">
            <v>733CPA_FW_072.M</v>
          </cell>
        </row>
        <row r="7094">
          <cell r="D7094" t="str">
            <v>184CPA_FW_072.M</v>
          </cell>
        </row>
        <row r="7095">
          <cell r="D7095" t="str">
            <v>524CPA_FW_072.M</v>
          </cell>
        </row>
        <row r="7096">
          <cell r="D7096" t="str">
            <v>361CPA_FW_072.M</v>
          </cell>
        </row>
        <row r="7097">
          <cell r="D7097" t="str">
            <v>362CPA_FW_072.M</v>
          </cell>
        </row>
        <row r="7098">
          <cell r="D7098" t="str">
            <v>364CPA_FW_072.M</v>
          </cell>
        </row>
        <row r="7099">
          <cell r="D7099" t="str">
            <v>732CPA_FW_072.M</v>
          </cell>
        </row>
        <row r="7100">
          <cell r="D7100" t="str">
            <v>366CPA_FW_072.M</v>
          </cell>
        </row>
        <row r="7101">
          <cell r="D7101" t="str">
            <v>734CPA_FW_072.M</v>
          </cell>
        </row>
        <row r="7102">
          <cell r="D7102" t="str">
            <v>144CPA_FW_072.M</v>
          </cell>
        </row>
        <row r="7103">
          <cell r="D7103" t="str">
            <v>146CPA_FW_072.M</v>
          </cell>
        </row>
        <row r="7104">
          <cell r="D7104" t="str">
            <v>463CPA_FW_072.M</v>
          </cell>
        </row>
        <row r="7105">
          <cell r="D7105" t="str">
            <v>528CPA_FW_072.M</v>
          </cell>
        </row>
        <row r="7106">
          <cell r="D7106" t="str">
            <v>923CPA_FW_072.M</v>
          </cell>
        </row>
        <row r="7107">
          <cell r="D7107" t="str">
            <v>738CPA_FW_072.M</v>
          </cell>
        </row>
        <row r="7108">
          <cell r="D7108" t="str">
            <v>578CPA_FW_072.M</v>
          </cell>
        </row>
        <row r="7109">
          <cell r="D7109" t="str">
            <v>537CPA_FW_072.M</v>
          </cell>
        </row>
        <row r="7110">
          <cell r="D7110" t="str">
            <v>742CPA_FW_072.M</v>
          </cell>
        </row>
        <row r="7111">
          <cell r="D7111" t="str">
            <v>866CPA_FW_072.M</v>
          </cell>
        </row>
        <row r="7112">
          <cell r="D7112" t="str">
            <v>369CPA_FW_072.M</v>
          </cell>
        </row>
        <row r="7113">
          <cell r="D7113" t="str">
            <v>744CPA_FW_072.M</v>
          </cell>
        </row>
        <row r="7114">
          <cell r="D7114" t="str">
            <v>186CPA_FW_072.M</v>
          </cell>
        </row>
        <row r="7115">
          <cell r="D7115" t="str">
            <v>925CPA_FW_072.M</v>
          </cell>
        </row>
        <row r="7116">
          <cell r="D7116" t="str">
            <v>869CPA_FW_072.M</v>
          </cell>
        </row>
        <row r="7117">
          <cell r="D7117" t="str">
            <v>746CPA_FW_072.M</v>
          </cell>
        </row>
        <row r="7118">
          <cell r="D7118" t="str">
            <v>926CPA_FW_072.M</v>
          </cell>
        </row>
        <row r="7119">
          <cell r="D7119" t="str">
            <v>466CPA_FW_072.M</v>
          </cell>
        </row>
        <row r="7120">
          <cell r="D7120" t="str">
            <v>112CPA_FW_072.M</v>
          </cell>
        </row>
        <row r="7121">
          <cell r="D7121" t="str">
            <v>111CPA_FW_072.M</v>
          </cell>
        </row>
        <row r="7122">
          <cell r="D7122" t="str">
            <v>298CPA_FW_072.M</v>
          </cell>
        </row>
        <row r="7123">
          <cell r="D7123" t="str">
            <v>927CPA_FW_072.M</v>
          </cell>
        </row>
        <row r="7124">
          <cell r="D7124" t="str">
            <v>846CPA_FW_072.M</v>
          </cell>
        </row>
        <row r="7125">
          <cell r="D7125" t="str">
            <v>299CPA_FW_072.M</v>
          </cell>
        </row>
        <row r="7126">
          <cell r="D7126" t="str">
            <v>582CPA_FW_072.M</v>
          </cell>
        </row>
        <row r="7127">
          <cell r="D7127" t="str">
            <v>474CPA_FW_072.M</v>
          </cell>
        </row>
        <row r="7128">
          <cell r="D7128" t="str">
            <v>754CPA_FW_072.M</v>
          </cell>
        </row>
        <row r="7129">
          <cell r="D7129" t="str">
            <v>698CPA_FW_072.M</v>
          </cell>
        </row>
        <row r="7130">
          <cell r="D7130" t="str">
            <v>512CPA_FW_073.M</v>
          </cell>
        </row>
        <row r="7131">
          <cell r="D7131" t="str">
            <v>914CPA_FW_073.M</v>
          </cell>
        </row>
        <row r="7132">
          <cell r="D7132" t="str">
            <v>612CPA_FW_073.M</v>
          </cell>
        </row>
        <row r="7133">
          <cell r="D7133" t="str">
            <v>614CPA_FW_073.M</v>
          </cell>
        </row>
        <row r="7134">
          <cell r="D7134" t="str">
            <v>312CPA_FW_073.M</v>
          </cell>
        </row>
        <row r="7135">
          <cell r="D7135" t="str">
            <v>311CPA_FW_073.M</v>
          </cell>
        </row>
        <row r="7136">
          <cell r="D7136" t="str">
            <v>213CPA_FW_073.M</v>
          </cell>
        </row>
        <row r="7137">
          <cell r="D7137" t="str">
            <v>911CPA_FW_073.M</v>
          </cell>
        </row>
        <row r="7138">
          <cell r="D7138" t="str">
            <v>193CPA_FW_073.M</v>
          </cell>
        </row>
        <row r="7139">
          <cell r="D7139" t="str">
            <v>122CPA_FW_073.M</v>
          </cell>
        </row>
        <row r="7140">
          <cell r="D7140" t="str">
            <v>912CPA_FW_073.M</v>
          </cell>
        </row>
        <row r="7141">
          <cell r="D7141" t="str">
            <v>313CPA_FW_073.M</v>
          </cell>
        </row>
        <row r="7142">
          <cell r="D7142" t="str">
            <v>419CPA_FW_073.M</v>
          </cell>
        </row>
        <row r="7143">
          <cell r="D7143" t="str">
            <v>513CPA_FW_073.M</v>
          </cell>
        </row>
        <row r="7144">
          <cell r="D7144" t="str">
            <v>316CPA_FW_073.M</v>
          </cell>
        </row>
        <row r="7145">
          <cell r="D7145" t="str">
            <v>913CPA_FW_073.M</v>
          </cell>
        </row>
        <row r="7146">
          <cell r="D7146" t="str">
            <v>124CPA_FW_073.M</v>
          </cell>
        </row>
        <row r="7147">
          <cell r="D7147" t="str">
            <v>339CPA_FW_073.M</v>
          </cell>
        </row>
        <row r="7148">
          <cell r="D7148" t="str">
            <v>638CPA_FW_073.M</v>
          </cell>
        </row>
        <row r="7149">
          <cell r="D7149" t="str">
            <v>514CPA_FW_073.M</v>
          </cell>
        </row>
        <row r="7150">
          <cell r="D7150" t="str">
            <v>218CPA_FW_073.M</v>
          </cell>
        </row>
        <row r="7151">
          <cell r="D7151" t="str">
            <v>963CPA_FW_073.M</v>
          </cell>
        </row>
        <row r="7152">
          <cell r="D7152" t="str">
            <v>616CPA_FW_073.M</v>
          </cell>
        </row>
        <row r="7153">
          <cell r="D7153" t="str">
            <v>223CPA_FW_073.M</v>
          </cell>
        </row>
        <row r="7154">
          <cell r="D7154" t="str">
            <v>516CPA_FW_073.M</v>
          </cell>
        </row>
        <row r="7155">
          <cell r="D7155" t="str">
            <v>918CPA_FW_073.M</v>
          </cell>
        </row>
        <row r="7156">
          <cell r="D7156" t="str">
            <v>748CPA_FW_073.M</v>
          </cell>
        </row>
        <row r="7157">
          <cell r="D7157" t="str">
            <v>618CPA_FW_073.M</v>
          </cell>
        </row>
        <row r="7158">
          <cell r="D7158" t="str">
            <v>522CPA_FW_073.M</v>
          </cell>
        </row>
        <row r="7159">
          <cell r="D7159" t="str">
            <v>622CPA_FW_073.M</v>
          </cell>
        </row>
        <row r="7160">
          <cell r="D7160" t="str">
            <v>156CPA_FW_073.M</v>
          </cell>
        </row>
        <row r="7161">
          <cell r="D7161" t="str">
            <v>624CPA_FW_073.M</v>
          </cell>
        </row>
        <row r="7162">
          <cell r="D7162" t="str">
            <v>626CPA_FW_073.M</v>
          </cell>
        </row>
        <row r="7163">
          <cell r="D7163" t="str">
            <v>628CPA_FW_073.M</v>
          </cell>
        </row>
        <row r="7164">
          <cell r="D7164" t="str">
            <v>228CPA_FW_073.M</v>
          </cell>
        </row>
        <row r="7165">
          <cell r="D7165" t="str">
            <v>924CPA_FW_073.M</v>
          </cell>
        </row>
        <row r="7166">
          <cell r="D7166" t="str">
            <v>233CPA_FW_073.M</v>
          </cell>
        </row>
        <row r="7167">
          <cell r="D7167" t="str">
            <v>632CPA_FW_073.M</v>
          </cell>
        </row>
        <row r="7168">
          <cell r="D7168" t="str">
            <v>636CPA_FW_073.M</v>
          </cell>
        </row>
        <row r="7169">
          <cell r="D7169" t="str">
            <v>634CPA_FW_073.M</v>
          </cell>
        </row>
        <row r="7170">
          <cell r="D7170" t="str">
            <v>238CPA_FW_073.M</v>
          </cell>
        </row>
        <row r="7171">
          <cell r="D7171" t="str">
            <v>662CPA_FW_073.M</v>
          </cell>
        </row>
        <row r="7172">
          <cell r="D7172" t="str">
            <v>960CPA_FW_073.M</v>
          </cell>
        </row>
        <row r="7173">
          <cell r="D7173" t="str">
            <v>423CPA_FW_073.M</v>
          </cell>
        </row>
        <row r="7174">
          <cell r="D7174" t="str">
            <v>935CPA_FW_073.M</v>
          </cell>
        </row>
        <row r="7175">
          <cell r="D7175" t="str">
            <v>128CPA_FW_073.M</v>
          </cell>
        </row>
        <row r="7176">
          <cell r="D7176" t="str">
            <v>611CPA_FW_073.M</v>
          </cell>
        </row>
        <row r="7177">
          <cell r="D7177" t="str">
            <v>321CPA_FW_073.M</v>
          </cell>
        </row>
        <row r="7178">
          <cell r="D7178" t="str">
            <v>243CPA_FW_073.M</v>
          </cell>
        </row>
        <row r="7179">
          <cell r="D7179" t="str">
            <v>309CPA_FW_073.M</v>
          </cell>
        </row>
        <row r="7180">
          <cell r="D7180" t="str">
            <v>248CPA_FW_073.M</v>
          </cell>
        </row>
        <row r="7181">
          <cell r="D7181" t="str">
            <v>469CPA_FW_073.M</v>
          </cell>
        </row>
        <row r="7182">
          <cell r="D7182" t="str">
            <v>253CPA_FW_073.M</v>
          </cell>
        </row>
        <row r="7183">
          <cell r="D7183" t="str">
            <v>642CPA_FW_073.M</v>
          </cell>
        </row>
        <row r="7184">
          <cell r="D7184" t="str">
            <v>643CPA_FW_073.M</v>
          </cell>
        </row>
        <row r="7185">
          <cell r="D7185" t="str">
            <v>939CPA_FW_073.M</v>
          </cell>
        </row>
        <row r="7186">
          <cell r="D7186" t="str">
            <v>644CPA_FW_073.M</v>
          </cell>
        </row>
        <row r="7187">
          <cell r="D7187" t="str">
            <v>163CPA_FW_073.M</v>
          </cell>
        </row>
        <row r="7188">
          <cell r="D7188" t="str">
            <v>819CPA_FW_073.M</v>
          </cell>
        </row>
        <row r="7189">
          <cell r="D7189" t="str">
            <v>172CPA_FW_073.M</v>
          </cell>
        </row>
        <row r="7190">
          <cell r="D7190" t="str">
            <v>132CPA_FW_073.M</v>
          </cell>
        </row>
        <row r="7191">
          <cell r="D7191" t="str">
            <v>646CPA_FW_073.M</v>
          </cell>
        </row>
        <row r="7192">
          <cell r="D7192" t="str">
            <v>648CPA_FW_073.M</v>
          </cell>
        </row>
        <row r="7193">
          <cell r="D7193" t="str">
            <v>915CPA_FW_073.M</v>
          </cell>
        </row>
        <row r="7194">
          <cell r="D7194" t="str">
            <v>134CPA_FW_073.M</v>
          </cell>
        </row>
        <row r="7195">
          <cell r="D7195" t="str">
            <v>652CPA_FW_073.M</v>
          </cell>
        </row>
        <row r="7196">
          <cell r="D7196" t="str">
            <v>174CPA_FW_073.M</v>
          </cell>
        </row>
        <row r="7197">
          <cell r="D7197" t="str">
            <v>328CPA_FW_073.M</v>
          </cell>
        </row>
        <row r="7198">
          <cell r="D7198" t="str">
            <v>258CPA_FW_073.M</v>
          </cell>
        </row>
        <row r="7199">
          <cell r="D7199" t="str">
            <v>656CPA_FW_073.M</v>
          </cell>
        </row>
        <row r="7200">
          <cell r="D7200" t="str">
            <v>654CPA_FW_073.M</v>
          </cell>
        </row>
        <row r="7201">
          <cell r="D7201" t="str">
            <v>336CPA_FW_073.M</v>
          </cell>
        </row>
        <row r="7202">
          <cell r="D7202" t="str">
            <v>263CPA_FW_073.M</v>
          </cell>
        </row>
        <row r="7203">
          <cell r="D7203" t="str">
            <v>268CPA_FW_073.M</v>
          </cell>
        </row>
        <row r="7204">
          <cell r="D7204" t="str">
            <v>532CPA_FW_073.M</v>
          </cell>
        </row>
        <row r="7205">
          <cell r="D7205" t="str">
            <v>944CPA_FW_073.M</v>
          </cell>
        </row>
        <row r="7206">
          <cell r="D7206" t="str">
            <v>176CPA_FW_073.M</v>
          </cell>
        </row>
        <row r="7207">
          <cell r="D7207" t="str">
            <v>534CPA_FW_073.M</v>
          </cell>
        </row>
        <row r="7208">
          <cell r="D7208" t="str">
            <v>536CPA_FW_073.M</v>
          </cell>
        </row>
        <row r="7209">
          <cell r="D7209" t="str">
            <v>429CPA_FW_073.M</v>
          </cell>
        </row>
        <row r="7210">
          <cell r="D7210" t="str">
            <v>433CPA_FW_073.M</v>
          </cell>
        </row>
        <row r="7211">
          <cell r="D7211" t="str">
            <v>178CPA_FW_073.M</v>
          </cell>
        </row>
        <row r="7212">
          <cell r="D7212" t="str">
            <v>436CPA_FW_073.M</v>
          </cell>
        </row>
        <row r="7213">
          <cell r="D7213" t="str">
            <v>136CPA_FW_073.M</v>
          </cell>
        </row>
        <row r="7214">
          <cell r="D7214" t="str">
            <v>343CPA_FW_073.M</v>
          </cell>
        </row>
        <row r="7215">
          <cell r="D7215" t="str">
            <v>158CPA_FW_073.M</v>
          </cell>
        </row>
        <row r="7216">
          <cell r="D7216" t="str">
            <v>439CPA_FW_073.M</v>
          </cell>
        </row>
        <row r="7217">
          <cell r="D7217" t="str">
            <v>916CPA_FW_073.M</v>
          </cell>
        </row>
        <row r="7218">
          <cell r="D7218" t="str">
            <v>664CPA_FW_073.M</v>
          </cell>
        </row>
        <row r="7219">
          <cell r="D7219" t="str">
            <v>826CPA_FW_073.M</v>
          </cell>
        </row>
        <row r="7220">
          <cell r="D7220" t="str">
            <v>542CPA_FW_073.M</v>
          </cell>
        </row>
        <row r="7221">
          <cell r="D7221" t="str">
            <v>967CPA_FW_073.M</v>
          </cell>
        </row>
        <row r="7222">
          <cell r="D7222" t="str">
            <v>443CPA_FW_073.M</v>
          </cell>
        </row>
        <row r="7223">
          <cell r="D7223" t="str">
            <v>917CPA_FW_073.M</v>
          </cell>
        </row>
        <row r="7224">
          <cell r="D7224" t="str">
            <v>544CPA_FW_073.M</v>
          </cell>
        </row>
        <row r="7225">
          <cell r="D7225" t="str">
            <v>941CPA_FW_073.M</v>
          </cell>
        </row>
        <row r="7226">
          <cell r="D7226" t="str">
            <v>446CPA_FW_073.M</v>
          </cell>
        </row>
        <row r="7227">
          <cell r="D7227" t="str">
            <v>666CPA_FW_073.M</v>
          </cell>
        </row>
        <row r="7228">
          <cell r="D7228" t="str">
            <v>668CPA_FW_073.M</v>
          </cell>
        </row>
        <row r="7229">
          <cell r="D7229" t="str">
            <v>672CPA_FW_073.M</v>
          </cell>
        </row>
        <row r="7230">
          <cell r="D7230" t="str">
            <v>946CPA_FW_073.M</v>
          </cell>
        </row>
        <row r="7231">
          <cell r="D7231" t="str">
            <v>137CPA_FW_073.M</v>
          </cell>
        </row>
        <row r="7232">
          <cell r="D7232" t="str">
            <v>546CPA_FW_073.M</v>
          </cell>
        </row>
        <row r="7233">
          <cell r="D7233" t="str">
            <v>962CPA_FW_073.M</v>
          </cell>
        </row>
        <row r="7234">
          <cell r="D7234" t="str">
            <v>674CPA_FW_073.M</v>
          </cell>
        </row>
        <row r="7235">
          <cell r="D7235" t="str">
            <v>676CPA_FW_073.M</v>
          </cell>
        </row>
        <row r="7236">
          <cell r="D7236" t="str">
            <v>548CPA_FW_073.M</v>
          </cell>
        </row>
        <row r="7237">
          <cell r="D7237" t="str">
            <v>556CPA_FW_073.M</v>
          </cell>
        </row>
        <row r="7238">
          <cell r="D7238" t="str">
            <v>678CPA_FW_073.M</v>
          </cell>
        </row>
        <row r="7239">
          <cell r="D7239" t="str">
            <v>181CPA_FW_073.M</v>
          </cell>
        </row>
        <row r="7240">
          <cell r="D7240" t="str">
            <v>867CPA_FW_073.M</v>
          </cell>
        </row>
        <row r="7241">
          <cell r="D7241" t="str">
            <v>682CPA_FW_073.M</v>
          </cell>
        </row>
        <row r="7242">
          <cell r="D7242" t="str">
            <v>684CPA_FW_073.M</v>
          </cell>
        </row>
        <row r="7243">
          <cell r="D7243" t="str">
            <v>273CPA_FW_073.M</v>
          </cell>
        </row>
        <row r="7244">
          <cell r="D7244" t="str">
            <v>868CPA_FW_073.M</v>
          </cell>
        </row>
        <row r="7245">
          <cell r="D7245" t="str">
            <v>921CPA_FW_073.M</v>
          </cell>
        </row>
        <row r="7246">
          <cell r="D7246" t="str">
            <v>948CPA_FW_073.M</v>
          </cell>
        </row>
        <row r="7247">
          <cell r="D7247" t="str">
            <v>943CPA_FW_073.M</v>
          </cell>
        </row>
        <row r="7248">
          <cell r="D7248" t="str">
            <v>351CPA_FW_073.M</v>
          </cell>
        </row>
        <row r="7249">
          <cell r="D7249" t="str">
            <v>686CPA_FW_073.M</v>
          </cell>
        </row>
        <row r="7250">
          <cell r="D7250" t="str">
            <v>688CPA_FW_073.M</v>
          </cell>
        </row>
        <row r="7251">
          <cell r="D7251" t="str">
            <v>518CPA_FW_073.M</v>
          </cell>
        </row>
        <row r="7252">
          <cell r="D7252" t="str">
            <v>728CPA_FW_073.M</v>
          </cell>
        </row>
        <row r="7253">
          <cell r="D7253" t="str">
            <v>836CPA_FW_073.M</v>
          </cell>
        </row>
        <row r="7254">
          <cell r="D7254" t="str">
            <v>558CPA_FW_073.M</v>
          </cell>
        </row>
        <row r="7255">
          <cell r="D7255" t="str">
            <v>138CPA_FW_073.M</v>
          </cell>
        </row>
        <row r="7256">
          <cell r="D7256" t="str">
            <v>353CPA_FW_073.M</v>
          </cell>
        </row>
        <row r="7257">
          <cell r="D7257" t="str">
            <v>196CPA_FW_073.M</v>
          </cell>
        </row>
        <row r="7258">
          <cell r="D7258" t="str">
            <v>278CPA_FW_073.M</v>
          </cell>
        </row>
        <row r="7259">
          <cell r="D7259" t="str">
            <v>692CPA_FW_073.M</v>
          </cell>
        </row>
        <row r="7260">
          <cell r="D7260" t="str">
            <v>694CPA_FW_073.M</v>
          </cell>
        </row>
        <row r="7261">
          <cell r="D7261" t="str">
            <v>142CPA_FW_073.M</v>
          </cell>
        </row>
        <row r="7262">
          <cell r="D7262" t="str">
            <v>449CPA_FW_073.M</v>
          </cell>
        </row>
        <row r="7263">
          <cell r="D7263" t="str">
            <v>564CPA_FW_073.M</v>
          </cell>
        </row>
        <row r="7264">
          <cell r="D7264" t="str">
            <v>565CPA_FW_073.M</v>
          </cell>
        </row>
        <row r="7265">
          <cell r="D7265" t="str">
            <v>283CPA_FW_073.M</v>
          </cell>
        </row>
        <row r="7266">
          <cell r="D7266" t="str">
            <v>853CPA_FW_073.M</v>
          </cell>
        </row>
        <row r="7267">
          <cell r="D7267" t="str">
            <v>288CPA_FW_073.M</v>
          </cell>
        </row>
        <row r="7268">
          <cell r="D7268" t="str">
            <v>293CPA_FW_073.M</v>
          </cell>
        </row>
        <row r="7269">
          <cell r="D7269" t="str">
            <v>566CPA_FW_073.M</v>
          </cell>
        </row>
        <row r="7270">
          <cell r="D7270" t="str">
            <v>964CPA_FW_073.M</v>
          </cell>
        </row>
        <row r="7271">
          <cell r="D7271" t="str">
            <v>182CPA_FW_073.M</v>
          </cell>
        </row>
        <row r="7272">
          <cell r="D7272" t="str">
            <v>359CPA_FW_073.M</v>
          </cell>
        </row>
        <row r="7273">
          <cell r="D7273" t="str">
            <v>453CPA_FW_073.M</v>
          </cell>
        </row>
        <row r="7274">
          <cell r="D7274" t="str">
            <v>968CPA_FW_073.M</v>
          </cell>
        </row>
        <row r="7275">
          <cell r="D7275" t="str">
            <v>922CPA_FW_073.M</v>
          </cell>
        </row>
        <row r="7276">
          <cell r="D7276" t="str">
            <v>714CPA_FW_073.M</v>
          </cell>
        </row>
        <row r="7277">
          <cell r="D7277" t="str">
            <v>862CPA_FW_073.M</v>
          </cell>
        </row>
        <row r="7278">
          <cell r="D7278" t="str">
            <v>135CPA_FW_073.M</v>
          </cell>
        </row>
        <row r="7279">
          <cell r="D7279" t="str">
            <v>716CPA_FW_073.M</v>
          </cell>
        </row>
        <row r="7280">
          <cell r="D7280" t="str">
            <v>456CPA_FW_073.M</v>
          </cell>
        </row>
        <row r="7281">
          <cell r="D7281" t="str">
            <v>722CPA_FW_073.M</v>
          </cell>
        </row>
        <row r="7282">
          <cell r="D7282" t="str">
            <v>942CPA_FW_073.M</v>
          </cell>
        </row>
        <row r="7283">
          <cell r="D7283" t="str">
            <v>718CPA_FW_073.M</v>
          </cell>
        </row>
        <row r="7284">
          <cell r="D7284" t="str">
            <v>724CPA_FW_073.M</v>
          </cell>
        </row>
        <row r="7285">
          <cell r="D7285" t="str">
            <v>576CPA_FW_073.M</v>
          </cell>
        </row>
        <row r="7286">
          <cell r="D7286" t="str">
            <v>936CPA_FW_073.M</v>
          </cell>
        </row>
        <row r="7287">
          <cell r="D7287" t="str">
            <v>961CPA_FW_073.M</v>
          </cell>
        </row>
        <row r="7288">
          <cell r="D7288" t="str">
            <v>813CPA_FW_073.M</v>
          </cell>
        </row>
        <row r="7289">
          <cell r="D7289" t="str">
            <v>726CPA_FW_073.M</v>
          </cell>
        </row>
        <row r="7290">
          <cell r="D7290" t="str">
            <v>199CPA_FW_073.M</v>
          </cell>
        </row>
        <row r="7291">
          <cell r="D7291" t="str">
            <v>733CPA_FW_073.M</v>
          </cell>
        </row>
        <row r="7292">
          <cell r="D7292" t="str">
            <v>184CPA_FW_073.M</v>
          </cell>
        </row>
        <row r="7293">
          <cell r="D7293" t="str">
            <v>524CPA_FW_073.M</v>
          </cell>
        </row>
        <row r="7294">
          <cell r="D7294" t="str">
            <v>361CPA_FW_073.M</v>
          </cell>
        </row>
        <row r="7295">
          <cell r="D7295" t="str">
            <v>362CPA_FW_073.M</v>
          </cell>
        </row>
        <row r="7296">
          <cell r="D7296" t="str">
            <v>364CPA_FW_073.M</v>
          </cell>
        </row>
        <row r="7297">
          <cell r="D7297" t="str">
            <v>732CPA_FW_073.M</v>
          </cell>
        </row>
        <row r="7298">
          <cell r="D7298" t="str">
            <v>366CPA_FW_073.M</v>
          </cell>
        </row>
        <row r="7299">
          <cell r="D7299" t="str">
            <v>734CPA_FW_073.M</v>
          </cell>
        </row>
        <row r="7300">
          <cell r="D7300" t="str">
            <v>144CPA_FW_073.M</v>
          </cell>
        </row>
        <row r="7301">
          <cell r="D7301" t="str">
            <v>146CPA_FW_073.M</v>
          </cell>
        </row>
        <row r="7302">
          <cell r="D7302" t="str">
            <v>463CPA_FW_073.M</v>
          </cell>
        </row>
        <row r="7303">
          <cell r="D7303" t="str">
            <v>528CPA_FW_073.M</v>
          </cell>
        </row>
        <row r="7304">
          <cell r="D7304" t="str">
            <v>923CPA_FW_073.M</v>
          </cell>
        </row>
        <row r="7305">
          <cell r="D7305" t="str">
            <v>738CPA_FW_073.M</v>
          </cell>
        </row>
        <row r="7306">
          <cell r="D7306" t="str">
            <v>578CPA_FW_073.M</v>
          </cell>
        </row>
        <row r="7307">
          <cell r="D7307" t="str">
            <v>537CPA_FW_073.M</v>
          </cell>
        </row>
        <row r="7308">
          <cell r="D7308" t="str">
            <v>742CPA_FW_073.M</v>
          </cell>
        </row>
        <row r="7309">
          <cell r="D7309" t="str">
            <v>866CPA_FW_073.M</v>
          </cell>
        </row>
        <row r="7310">
          <cell r="D7310" t="str">
            <v>369CPA_FW_073.M</v>
          </cell>
        </row>
        <row r="7311">
          <cell r="D7311" t="str">
            <v>744CPA_FW_073.M</v>
          </cell>
        </row>
        <row r="7312">
          <cell r="D7312" t="str">
            <v>186CPA_FW_073.M</v>
          </cell>
        </row>
        <row r="7313">
          <cell r="D7313" t="str">
            <v>925CPA_FW_073.M</v>
          </cell>
        </row>
        <row r="7314">
          <cell r="D7314" t="str">
            <v>869CPA_FW_073.M</v>
          </cell>
        </row>
        <row r="7315">
          <cell r="D7315" t="str">
            <v>746CPA_FW_073.M</v>
          </cell>
        </row>
        <row r="7316">
          <cell r="D7316" t="str">
            <v>926CPA_FW_073.M</v>
          </cell>
        </row>
        <row r="7317">
          <cell r="D7317" t="str">
            <v>466CPA_FW_073.M</v>
          </cell>
        </row>
        <row r="7318">
          <cell r="D7318" t="str">
            <v>112CPA_FW_073.M</v>
          </cell>
        </row>
        <row r="7319">
          <cell r="D7319" t="str">
            <v>111CPA_FW_073.M</v>
          </cell>
        </row>
        <row r="7320">
          <cell r="D7320" t="str">
            <v>298CPA_FW_073.M</v>
          </cell>
        </row>
        <row r="7321">
          <cell r="D7321" t="str">
            <v>927CPA_FW_073.M</v>
          </cell>
        </row>
        <row r="7322">
          <cell r="D7322" t="str">
            <v>846CPA_FW_073.M</v>
          </cell>
        </row>
        <row r="7323">
          <cell r="D7323" t="str">
            <v>299CPA_FW_073.M</v>
          </cell>
        </row>
        <row r="7324">
          <cell r="D7324" t="str">
            <v>582CPA_FW_073.M</v>
          </cell>
        </row>
        <row r="7325">
          <cell r="D7325" t="str">
            <v>474CPA_FW_073.M</v>
          </cell>
        </row>
        <row r="7326">
          <cell r="D7326" t="str">
            <v>754CPA_FW_073.M</v>
          </cell>
        </row>
        <row r="7327">
          <cell r="D7327" t="str">
            <v>698CPA_FW_073.M</v>
          </cell>
        </row>
        <row r="7328">
          <cell r="D7328" t="str">
            <v>512CPA_FW_080.M</v>
          </cell>
        </row>
        <row r="7329">
          <cell r="D7329" t="str">
            <v>914CPA_FW_080.M</v>
          </cell>
        </row>
        <row r="7330">
          <cell r="D7330" t="str">
            <v>612CPA_FW_080.M</v>
          </cell>
        </row>
        <row r="7331">
          <cell r="D7331" t="str">
            <v>614CPA_FW_080.M</v>
          </cell>
        </row>
        <row r="7332">
          <cell r="D7332" t="str">
            <v>312CPA_FW_080.M</v>
          </cell>
        </row>
        <row r="7333">
          <cell r="D7333" t="str">
            <v>311CPA_FW_080.M</v>
          </cell>
        </row>
        <row r="7334">
          <cell r="D7334" t="str">
            <v>213CPA_FW_080.M</v>
          </cell>
        </row>
        <row r="7335">
          <cell r="D7335" t="str">
            <v>911CPA_FW_080.M</v>
          </cell>
        </row>
        <row r="7336">
          <cell r="D7336" t="str">
            <v>193CPA_FW_080.M</v>
          </cell>
        </row>
        <row r="7337">
          <cell r="D7337" t="str">
            <v>122CPA_FW_080.M</v>
          </cell>
        </row>
        <row r="7338">
          <cell r="D7338" t="str">
            <v>912CPA_FW_080.M</v>
          </cell>
        </row>
        <row r="7339">
          <cell r="D7339" t="str">
            <v>313CPA_FW_080.M</v>
          </cell>
        </row>
        <row r="7340">
          <cell r="D7340" t="str">
            <v>419CPA_FW_080.M</v>
          </cell>
        </row>
        <row r="7341">
          <cell r="D7341" t="str">
            <v>513CPA_FW_080.M</v>
          </cell>
        </row>
        <row r="7342">
          <cell r="D7342" t="str">
            <v>316CPA_FW_080.M</v>
          </cell>
        </row>
        <row r="7343">
          <cell r="D7343" t="str">
            <v>913CPA_FW_080.M</v>
          </cell>
        </row>
        <row r="7344">
          <cell r="D7344" t="str">
            <v>124CPA_FW_080.M</v>
          </cell>
        </row>
        <row r="7345">
          <cell r="D7345" t="str">
            <v>339CPA_FW_080.M</v>
          </cell>
        </row>
        <row r="7346">
          <cell r="D7346" t="str">
            <v>638CPA_FW_080.M</v>
          </cell>
        </row>
        <row r="7347">
          <cell r="D7347" t="str">
            <v>514CPA_FW_080.M</v>
          </cell>
        </row>
        <row r="7348">
          <cell r="D7348" t="str">
            <v>218CPA_FW_080.M</v>
          </cell>
        </row>
        <row r="7349">
          <cell r="D7349" t="str">
            <v>963CPA_FW_080.M</v>
          </cell>
        </row>
        <row r="7350">
          <cell r="D7350" t="str">
            <v>616CPA_FW_080.M</v>
          </cell>
        </row>
        <row r="7351">
          <cell r="D7351" t="str">
            <v>223CPA_FW_080.M</v>
          </cell>
        </row>
        <row r="7352">
          <cell r="D7352" t="str">
            <v>516CPA_FW_080.M</v>
          </cell>
        </row>
        <row r="7353">
          <cell r="D7353" t="str">
            <v>918CPA_FW_080.M</v>
          </cell>
        </row>
        <row r="7354">
          <cell r="D7354" t="str">
            <v>748CPA_FW_080.M</v>
          </cell>
        </row>
        <row r="7355">
          <cell r="D7355" t="str">
            <v>618CPA_FW_080.M</v>
          </cell>
        </row>
        <row r="7356">
          <cell r="D7356" t="str">
            <v>522CPA_FW_080.M</v>
          </cell>
        </row>
        <row r="7357">
          <cell r="D7357" t="str">
            <v>622CPA_FW_080.M</v>
          </cell>
        </row>
        <row r="7358">
          <cell r="D7358" t="str">
            <v>156CPA_FW_080.M</v>
          </cell>
        </row>
        <row r="7359">
          <cell r="D7359" t="str">
            <v>624CPA_FW_080.M</v>
          </cell>
        </row>
        <row r="7360">
          <cell r="D7360" t="str">
            <v>626CPA_FW_080.M</v>
          </cell>
        </row>
        <row r="7361">
          <cell r="D7361" t="str">
            <v>628CPA_FW_080.M</v>
          </cell>
        </row>
        <row r="7362">
          <cell r="D7362" t="str">
            <v>228CPA_FW_080.M</v>
          </cell>
        </row>
        <row r="7363">
          <cell r="D7363" t="str">
            <v>924CPA_FW_080.M</v>
          </cell>
        </row>
        <row r="7364">
          <cell r="D7364" t="str">
            <v>233CPA_FW_080.M</v>
          </cell>
        </row>
        <row r="7365">
          <cell r="D7365" t="str">
            <v>632CPA_FW_080.M</v>
          </cell>
        </row>
        <row r="7366">
          <cell r="D7366" t="str">
            <v>636CPA_FW_080.M</v>
          </cell>
        </row>
        <row r="7367">
          <cell r="D7367" t="str">
            <v>634CPA_FW_080.M</v>
          </cell>
        </row>
        <row r="7368">
          <cell r="D7368" t="str">
            <v>238CPA_FW_080.M</v>
          </cell>
        </row>
        <row r="7369">
          <cell r="D7369" t="str">
            <v>662CPA_FW_080.M</v>
          </cell>
        </row>
        <row r="7370">
          <cell r="D7370" t="str">
            <v>960CPA_FW_080.M</v>
          </cell>
        </row>
        <row r="7371">
          <cell r="D7371" t="str">
            <v>423CPA_FW_080.M</v>
          </cell>
        </row>
        <row r="7372">
          <cell r="D7372" t="str">
            <v>935CPA_FW_080.M</v>
          </cell>
        </row>
        <row r="7373">
          <cell r="D7373" t="str">
            <v>128CPA_FW_080.M</v>
          </cell>
        </row>
        <row r="7374">
          <cell r="D7374" t="str">
            <v>611CPA_FW_080.M</v>
          </cell>
        </row>
        <row r="7375">
          <cell r="D7375" t="str">
            <v>321CPA_FW_080.M</v>
          </cell>
        </row>
        <row r="7376">
          <cell r="D7376" t="str">
            <v>243CPA_FW_080.M</v>
          </cell>
        </row>
        <row r="7377">
          <cell r="D7377" t="str">
            <v>309CPA_FW_080.M</v>
          </cell>
        </row>
        <row r="7378">
          <cell r="D7378" t="str">
            <v>248CPA_FW_080.M</v>
          </cell>
        </row>
        <row r="7379">
          <cell r="D7379" t="str">
            <v>469CPA_FW_080.M</v>
          </cell>
        </row>
        <row r="7380">
          <cell r="D7380" t="str">
            <v>253CPA_FW_080.M</v>
          </cell>
        </row>
        <row r="7381">
          <cell r="D7381" t="str">
            <v>642CPA_FW_080.M</v>
          </cell>
        </row>
        <row r="7382">
          <cell r="D7382" t="str">
            <v>643CPA_FW_080.M</v>
          </cell>
        </row>
        <row r="7383">
          <cell r="D7383" t="str">
            <v>939CPA_FW_080.M</v>
          </cell>
        </row>
        <row r="7384">
          <cell r="D7384" t="str">
            <v>644CPA_FW_080.M</v>
          </cell>
        </row>
        <row r="7385">
          <cell r="D7385" t="str">
            <v>163CPA_FW_080.M</v>
          </cell>
        </row>
        <row r="7386">
          <cell r="D7386" t="str">
            <v>819CPA_FW_080.M</v>
          </cell>
        </row>
        <row r="7387">
          <cell r="D7387" t="str">
            <v>172CPA_FW_080.M</v>
          </cell>
        </row>
        <row r="7388">
          <cell r="D7388" t="str">
            <v>132CPA_FW_080.M</v>
          </cell>
        </row>
        <row r="7389">
          <cell r="D7389" t="str">
            <v>646CPA_FW_080.M</v>
          </cell>
        </row>
        <row r="7390">
          <cell r="D7390" t="str">
            <v>648CPA_FW_080.M</v>
          </cell>
        </row>
        <row r="7391">
          <cell r="D7391" t="str">
            <v>915CPA_FW_080.M</v>
          </cell>
        </row>
        <row r="7392">
          <cell r="D7392" t="str">
            <v>134CPA_FW_080.M</v>
          </cell>
        </row>
        <row r="7393">
          <cell r="D7393" t="str">
            <v>652CPA_FW_080.M</v>
          </cell>
        </row>
        <row r="7394">
          <cell r="D7394" t="str">
            <v>174CPA_FW_080.M</v>
          </cell>
        </row>
        <row r="7395">
          <cell r="D7395" t="str">
            <v>328CPA_FW_080.M</v>
          </cell>
        </row>
        <row r="7396">
          <cell r="D7396" t="str">
            <v>258CPA_FW_080.M</v>
          </cell>
        </row>
        <row r="7397">
          <cell r="D7397" t="str">
            <v>656CPA_FW_080.M</v>
          </cell>
        </row>
        <row r="7398">
          <cell r="D7398" t="str">
            <v>654CPA_FW_080.M</v>
          </cell>
        </row>
        <row r="7399">
          <cell r="D7399" t="str">
            <v>336CPA_FW_080.M</v>
          </cell>
        </row>
        <row r="7400">
          <cell r="D7400" t="str">
            <v>263CPA_FW_080.M</v>
          </cell>
        </row>
        <row r="7401">
          <cell r="D7401" t="str">
            <v>268CPA_FW_080.M</v>
          </cell>
        </row>
        <row r="7402">
          <cell r="D7402" t="str">
            <v>532CPA_FW_080.M</v>
          </cell>
        </row>
        <row r="7403">
          <cell r="D7403" t="str">
            <v>944CPA_FW_080.M</v>
          </cell>
        </row>
        <row r="7404">
          <cell r="D7404" t="str">
            <v>176CPA_FW_080.M</v>
          </cell>
        </row>
        <row r="7405">
          <cell r="D7405" t="str">
            <v>534CPA_FW_080.M</v>
          </cell>
        </row>
        <row r="7406">
          <cell r="D7406" t="str">
            <v>536CPA_FW_080.M</v>
          </cell>
        </row>
        <row r="7407">
          <cell r="D7407" t="str">
            <v>429CPA_FW_080.M</v>
          </cell>
        </row>
        <row r="7408">
          <cell r="D7408" t="str">
            <v>433CPA_FW_080.M</v>
          </cell>
        </row>
        <row r="7409">
          <cell r="D7409" t="str">
            <v>178CPA_FW_080.M</v>
          </cell>
        </row>
        <row r="7410">
          <cell r="D7410" t="str">
            <v>436CPA_FW_080.M</v>
          </cell>
        </row>
        <row r="7411">
          <cell r="D7411" t="str">
            <v>136CPA_FW_080.M</v>
          </cell>
        </row>
        <row r="7412">
          <cell r="D7412" t="str">
            <v>343CPA_FW_080.M</v>
          </cell>
        </row>
        <row r="7413">
          <cell r="D7413" t="str">
            <v>158CPA_FW_080.M</v>
          </cell>
        </row>
        <row r="7414">
          <cell r="D7414" t="str">
            <v>439CPA_FW_080.M</v>
          </cell>
        </row>
        <row r="7415">
          <cell r="D7415" t="str">
            <v>916CPA_FW_080.M</v>
          </cell>
        </row>
        <row r="7416">
          <cell r="D7416" t="str">
            <v>664CPA_FW_080.M</v>
          </cell>
        </row>
        <row r="7417">
          <cell r="D7417" t="str">
            <v>826CPA_FW_080.M</v>
          </cell>
        </row>
        <row r="7418">
          <cell r="D7418" t="str">
            <v>542CPA_FW_080.M</v>
          </cell>
        </row>
        <row r="7419">
          <cell r="D7419" t="str">
            <v>967CPA_FW_080.M</v>
          </cell>
        </row>
        <row r="7420">
          <cell r="D7420" t="str">
            <v>443CPA_FW_080.M</v>
          </cell>
        </row>
        <row r="7421">
          <cell r="D7421" t="str">
            <v>917CPA_FW_080.M</v>
          </cell>
        </row>
        <row r="7422">
          <cell r="D7422" t="str">
            <v>544CPA_FW_080.M</v>
          </cell>
        </row>
        <row r="7423">
          <cell r="D7423" t="str">
            <v>941CPA_FW_080.M</v>
          </cell>
        </row>
        <row r="7424">
          <cell r="D7424" t="str">
            <v>446CPA_FW_080.M</v>
          </cell>
        </row>
        <row r="7425">
          <cell r="D7425" t="str">
            <v>666CPA_FW_080.M</v>
          </cell>
        </row>
        <row r="7426">
          <cell r="D7426" t="str">
            <v>668CPA_FW_080.M</v>
          </cell>
        </row>
        <row r="7427">
          <cell r="D7427" t="str">
            <v>672CPA_FW_080.M</v>
          </cell>
        </row>
        <row r="7428">
          <cell r="D7428" t="str">
            <v>946CPA_FW_080.M</v>
          </cell>
        </row>
        <row r="7429">
          <cell r="D7429" t="str">
            <v>137CPA_FW_080.M</v>
          </cell>
        </row>
        <row r="7430">
          <cell r="D7430" t="str">
            <v>546CPA_FW_080.M</v>
          </cell>
        </row>
        <row r="7431">
          <cell r="D7431" t="str">
            <v>962CPA_FW_080.M</v>
          </cell>
        </row>
        <row r="7432">
          <cell r="D7432" t="str">
            <v>674CPA_FW_080.M</v>
          </cell>
        </row>
        <row r="7433">
          <cell r="D7433" t="str">
            <v>676CPA_FW_080.M</v>
          </cell>
        </row>
        <row r="7434">
          <cell r="D7434" t="str">
            <v>548CPA_FW_080.M</v>
          </cell>
        </row>
        <row r="7435">
          <cell r="D7435" t="str">
            <v>556CPA_FW_080.M</v>
          </cell>
        </row>
        <row r="7436">
          <cell r="D7436" t="str">
            <v>678CPA_FW_080.M</v>
          </cell>
        </row>
        <row r="7437">
          <cell r="D7437" t="str">
            <v>181CPA_FW_080.M</v>
          </cell>
        </row>
        <row r="7438">
          <cell r="D7438" t="str">
            <v>867CPA_FW_080.M</v>
          </cell>
        </row>
        <row r="7439">
          <cell r="D7439" t="str">
            <v>682CPA_FW_080.M</v>
          </cell>
        </row>
        <row r="7440">
          <cell r="D7440" t="str">
            <v>684CPA_FW_080.M</v>
          </cell>
        </row>
        <row r="7441">
          <cell r="D7441" t="str">
            <v>273CPA_FW_080.M</v>
          </cell>
        </row>
        <row r="7442">
          <cell r="D7442" t="str">
            <v>868CPA_FW_080.M</v>
          </cell>
        </row>
        <row r="7443">
          <cell r="D7443" t="str">
            <v>921CPA_FW_080.M</v>
          </cell>
        </row>
        <row r="7444">
          <cell r="D7444" t="str">
            <v>948CPA_FW_080.M</v>
          </cell>
        </row>
        <row r="7445">
          <cell r="D7445" t="str">
            <v>943CPA_FW_080.M</v>
          </cell>
        </row>
        <row r="7446">
          <cell r="D7446" t="str">
            <v>351CPA_FW_080.M</v>
          </cell>
        </row>
        <row r="7447">
          <cell r="D7447" t="str">
            <v>686CPA_FW_080.M</v>
          </cell>
        </row>
        <row r="7448">
          <cell r="D7448" t="str">
            <v>688CPA_FW_080.M</v>
          </cell>
        </row>
        <row r="7449">
          <cell r="D7449" t="str">
            <v>518CPA_FW_080.M</v>
          </cell>
        </row>
        <row r="7450">
          <cell r="D7450" t="str">
            <v>728CPA_FW_080.M</v>
          </cell>
        </row>
        <row r="7451">
          <cell r="D7451" t="str">
            <v>836CPA_FW_080.M</v>
          </cell>
        </row>
        <row r="7452">
          <cell r="D7452" t="str">
            <v>558CPA_FW_080.M</v>
          </cell>
        </row>
        <row r="7453">
          <cell r="D7453" t="str">
            <v>138CPA_FW_080.M</v>
          </cell>
        </row>
        <row r="7454">
          <cell r="D7454" t="str">
            <v>353CPA_FW_080.M</v>
          </cell>
        </row>
        <row r="7455">
          <cell r="D7455" t="str">
            <v>196CPA_FW_080.M</v>
          </cell>
        </row>
        <row r="7456">
          <cell r="D7456" t="str">
            <v>278CPA_FW_080.M</v>
          </cell>
        </row>
        <row r="7457">
          <cell r="D7457" t="str">
            <v>692CPA_FW_080.M</v>
          </cell>
        </row>
        <row r="7458">
          <cell r="D7458" t="str">
            <v>694CPA_FW_080.M</v>
          </cell>
        </row>
        <row r="7459">
          <cell r="D7459" t="str">
            <v>142CPA_FW_080.M</v>
          </cell>
        </row>
        <row r="7460">
          <cell r="D7460" t="str">
            <v>449CPA_FW_080.M</v>
          </cell>
        </row>
        <row r="7461">
          <cell r="D7461" t="str">
            <v>564CPA_FW_080.M</v>
          </cell>
        </row>
        <row r="7462">
          <cell r="D7462" t="str">
            <v>565CPA_FW_080.M</v>
          </cell>
        </row>
        <row r="7463">
          <cell r="D7463" t="str">
            <v>283CPA_FW_080.M</v>
          </cell>
        </row>
        <row r="7464">
          <cell r="D7464" t="str">
            <v>853CPA_FW_080.M</v>
          </cell>
        </row>
        <row r="7465">
          <cell r="D7465" t="str">
            <v>288CPA_FW_080.M</v>
          </cell>
        </row>
        <row r="7466">
          <cell r="D7466" t="str">
            <v>293CPA_FW_080.M</v>
          </cell>
        </row>
        <row r="7467">
          <cell r="D7467" t="str">
            <v>566CPA_FW_080.M</v>
          </cell>
        </row>
        <row r="7468">
          <cell r="D7468" t="str">
            <v>964CPA_FW_080.M</v>
          </cell>
        </row>
        <row r="7469">
          <cell r="D7469" t="str">
            <v>182CPA_FW_080.M</v>
          </cell>
        </row>
        <row r="7470">
          <cell r="D7470" t="str">
            <v>359CPA_FW_080.M</v>
          </cell>
        </row>
        <row r="7471">
          <cell r="D7471" t="str">
            <v>453CPA_FW_080.M</v>
          </cell>
        </row>
        <row r="7472">
          <cell r="D7472" t="str">
            <v>968CPA_FW_080.M</v>
          </cell>
        </row>
        <row r="7473">
          <cell r="D7473" t="str">
            <v>922CPA_FW_080.M</v>
          </cell>
        </row>
        <row r="7474">
          <cell r="D7474" t="str">
            <v>714CPA_FW_080.M</v>
          </cell>
        </row>
        <row r="7475">
          <cell r="D7475" t="str">
            <v>862CPA_FW_080.M</v>
          </cell>
        </row>
        <row r="7476">
          <cell r="D7476" t="str">
            <v>135CPA_FW_080.M</v>
          </cell>
        </row>
        <row r="7477">
          <cell r="D7477" t="str">
            <v>716CPA_FW_080.M</v>
          </cell>
        </row>
        <row r="7478">
          <cell r="D7478" t="str">
            <v>456CPA_FW_080.M</v>
          </cell>
        </row>
        <row r="7479">
          <cell r="D7479" t="str">
            <v>722CPA_FW_080.M</v>
          </cell>
        </row>
        <row r="7480">
          <cell r="D7480" t="str">
            <v>942CPA_FW_080.M</v>
          </cell>
        </row>
        <row r="7481">
          <cell r="D7481" t="str">
            <v>718CPA_FW_080.M</v>
          </cell>
        </row>
        <row r="7482">
          <cell r="D7482" t="str">
            <v>724CPA_FW_080.M</v>
          </cell>
        </row>
        <row r="7483">
          <cell r="D7483" t="str">
            <v>576CPA_FW_080.M</v>
          </cell>
        </row>
        <row r="7484">
          <cell r="D7484" t="str">
            <v>936CPA_FW_080.M</v>
          </cell>
        </row>
        <row r="7485">
          <cell r="D7485" t="str">
            <v>961CPA_FW_080.M</v>
          </cell>
        </row>
        <row r="7486">
          <cell r="D7486" t="str">
            <v>813CPA_FW_080.M</v>
          </cell>
        </row>
        <row r="7487">
          <cell r="D7487" t="str">
            <v>726CPA_FW_080.M</v>
          </cell>
        </row>
        <row r="7488">
          <cell r="D7488" t="str">
            <v>199CPA_FW_080.M</v>
          </cell>
        </row>
        <row r="7489">
          <cell r="D7489" t="str">
            <v>733CPA_FW_080.M</v>
          </cell>
        </row>
        <row r="7490">
          <cell r="D7490" t="str">
            <v>184CPA_FW_080.M</v>
          </cell>
        </row>
        <row r="7491">
          <cell r="D7491" t="str">
            <v>524CPA_FW_080.M</v>
          </cell>
        </row>
        <row r="7492">
          <cell r="D7492" t="str">
            <v>361CPA_FW_080.M</v>
          </cell>
        </row>
        <row r="7493">
          <cell r="D7493" t="str">
            <v>362CPA_FW_080.M</v>
          </cell>
        </row>
        <row r="7494">
          <cell r="D7494" t="str">
            <v>364CPA_FW_080.M</v>
          </cell>
        </row>
        <row r="7495">
          <cell r="D7495" t="str">
            <v>732CPA_FW_080.M</v>
          </cell>
        </row>
        <row r="7496">
          <cell r="D7496" t="str">
            <v>366CPA_FW_080.M</v>
          </cell>
        </row>
        <row r="7497">
          <cell r="D7497" t="str">
            <v>734CPA_FW_080.M</v>
          </cell>
        </row>
        <row r="7498">
          <cell r="D7498" t="str">
            <v>144CPA_FW_080.M</v>
          </cell>
        </row>
        <row r="7499">
          <cell r="D7499" t="str">
            <v>146CPA_FW_080.M</v>
          </cell>
        </row>
        <row r="7500">
          <cell r="D7500" t="str">
            <v>463CPA_FW_080.M</v>
          </cell>
        </row>
        <row r="7501">
          <cell r="D7501" t="str">
            <v>528CPA_FW_080.M</v>
          </cell>
        </row>
        <row r="7502">
          <cell r="D7502" t="str">
            <v>923CPA_FW_080.M</v>
          </cell>
        </row>
        <row r="7503">
          <cell r="D7503" t="str">
            <v>738CPA_FW_080.M</v>
          </cell>
        </row>
        <row r="7504">
          <cell r="D7504" t="str">
            <v>578CPA_FW_080.M</v>
          </cell>
        </row>
        <row r="7505">
          <cell r="D7505" t="str">
            <v>537CPA_FW_080.M</v>
          </cell>
        </row>
        <row r="7506">
          <cell r="D7506" t="str">
            <v>742CPA_FW_080.M</v>
          </cell>
        </row>
        <row r="7507">
          <cell r="D7507" t="str">
            <v>866CPA_FW_080.M</v>
          </cell>
        </row>
        <row r="7508">
          <cell r="D7508" t="str">
            <v>369CPA_FW_080.M</v>
          </cell>
        </row>
        <row r="7509">
          <cell r="D7509" t="str">
            <v>744CPA_FW_080.M</v>
          </cell>
        </row>
        <row r="7510">
          <cell r="D7510" t="str">
            <v>186CPA_FW_080.M</v>
          </cell>
        </row>
        <row r="7511">
          <cell r="D7511" t="str">
            <v>925CPA_FW_080.M</v>
          </cell>
        </row>
        <row r="7512">
          <cell r="D7512" t="str">
            <v>869CPA_FW_080.M</v>
          </cell>
        </row>
        <row r="7513">
          <cell r="D7513" t="str">
            <v>746CPA_FW_080.M</v>
          </cell>
        </row>
        <row r="7514">
          <cell r="D7514" t="str">
            <v>926CPA_FW_080.M</v>
          </cell>
        </row>
        <row r="7515">
          <cell r="D7515" t="str">
            <v>466CPA_FW_080.M</v>
          </cell>
        </row>
        <row r="7516">
          <cell r="D7516" t="str">
            <v>112CPA_FW_080.M</v>
          </cell>
        </row>
        <row r="7517">
          <cell r="D7517" t="str">
            <v>111CPA_FW_080.M</v>
          </cell>
        </row>
        <row r="7518">
          <cell r="D7518" t="str">
            <v>298CPA_FW_080.M</v>
          </cell>
        </row>
        <row r="7519">
          <cell r="D7519" t="str">
            <v>927CPA_FW_080.M</v>
          </cell>
        </row>
        <row r="7520">
          <cell r="D7520" t="str">
            <v>846CPA_FW_080.M</v>
          </cell>
        </row>
        <row r="7521">
          <cell r="D7521" t="str">
            <v>299CPA_FW_080.M</v>
          </cell>
        </row>
        <row r="7522">
          <cell r="D7522" t="str">
            <v>582CPA_FW_080.M</v>
          </cell>
        </row>
        <row r="7523">
          <cell r="D7523" t="str">
            <v>474CPA_FW_080.M</v>
          </cell>
        </row>
        <row r="7524">
          <cell r="D7524" t="str">
            <v>754CPA_FW_080.M</v>
          </cell>
        </row>
        <row r="7525">
          <cell r="D7525" t="str">
            <v>698CPA_FW_080.M</v>
          </cell>
        </row>
        <row r="7526">
          <cell r="D7526" t="str">
            <v>512CPA_FW_081.M</v>
          </cell>
        </row>
        <row r="7527">
          <cell r="D7527" t="str">
            <v>914CPA_FW_081.M</v>
          </cell>
        </row>
        <row r="7528">
          <cell r="D7528" t="str">
            <v>612CPA_FW_081.M</v>
          </cell>
        </row>
        <row r="7529">
          <cell r="D7529" t="str">
            <v>614CPA_FW_081.M</v>
          </cell>
        </row>
        <row r="7530">
          <cell r="D7530" t="str">
            <v>312CPA_FW_081.M</v>
          </cell>
        </row>
        <row r="7531">
          <cell r="D7531" t="str">
            <v>311CPA_FW_081.M</v>
          </cell>
        </row>
        <row r="7532">
          <cell r="D7532" t="str">
            <v>213CPA_FW_081.M</v>
          </cell>
        </row>
        <row r="7533">
          <cell r="D7533" t="str">
            <v>911CPA_FW_081.M</v>
          </cell>
        </row>
        <row r="7534">
          <cell r="D7534" t="str">
            <v>193CPA_FW_081.M</v>
          </cell>
        </row>
        <row r="7535">
          <cell r="D7535" t="str">
            <v>122CPA_FW_081.M</v>
          </cell>
        </row>
        <row r="7536">
          <cell r="D7536" t="str">
            <v>912CPA_FW_081.M</v>
          </cell>
        </row>
        <row r="7537">
          <cell r="D7537" t="str">
            <v>313CPA_FW_081.M</v>
          </cell>
        </row>
        <row r="7538">
          <cell r="D7538" t="str">
            <v>419CPA_FW_081.M</v>
          </cell>
        </row>
        <row r="7539">
          <cell r="D7539" t="str">
            <v>513CPA_FW_081.M</v>
          </cell>
        </row>
        <row r="7540">
          <cell r="D7540" t="str">
            <v>316CPA_FW_081.M</v>
          </cell>
        </row>
        <row r="7541">
          <cell r="D7541" t="str">
            <v>913CPA_FW_081.M</v>
          </cell>
        </row>
        <row r="7542">
          <cell r="D7542" t="str">
            <v>124CPA_FW_081.M</v>
          </cell>
        </row>
        <row r="7543">
          <cell r="D7543" t="str">
            <v>339CPA_FW_081.M</v>
          </cell>
        </row>
        <row r="7544">
          <cell r="D7544" t="str">
            <v>638CPA_FW_081.M</v>
          </cell>
        </row>
        <row r="7545">
          <cell r="D7545" t="str">
            <v>514CPA_FW_081.M</v>
          </cell>
        </row>
        <row r="7546">
          <cell r="D7546" t="str">
            <v>218CPA_FW_081.M</v>
          </cell>
        </row>
        <row r="7547">
          <cell r="D7547" t="str">
            <v>963CPA_FW_081.M</v>
          </cell>
        </row>
        <row r="7548">
          <cell r="D7548" t="str">
            <v>616CPA_FW_081.M</v>
          </cell>
        </row>
        <row r="7549">
          <cell r="D7549" t="str">
            <v>223CPA_FW_081.M</v>
          </cell>
        </row>
        <row r="7550">
          <cell r="D7550" t="str">
            <v>516CPA_FW_081.M</v>
          </cell>
        </row>
        <row r="7551">
          <cell r="D7551" t="str">
            <v>918CPA_FW_081.M</v>
          </cell>
        </row>
        <row r="7552">
          <cell r="D7552" t="str">
            <v>748CPA_FW_081.M</v>
          </cell>
        </row>
        <row r="7553">
          <cell r="D7553" t="str">
            <v>618CPA_FW_081.M</v>
          </cell>
        </row>
        <row r="7554">
          <cell r="D7554" t="str">
            <v>522CPA_FW_081.M</v>
          </cell>
        </row>
        <row r="7555">
          <cell r="D7555" t="str">
            <v>622CPA_FW_081.M</v>
          </cell>
        </row>
        <row r="7556">
          <cell r="D7556" t="str">
            <v>156CPA_FW_081.M</v>
          </cell>
        </row>
        <row r="7557">
          <cell r="D7557" t="str">
            <v>624CPA_FW_081.M</v>
          </cell>
        </row>
        <row r="7558">
          <cell r="D7558" t="str">
            <v>626CPA_FW_081.M</v>
          </cell>
        </row>
        <row r="7559">
          <cell r="D7559" t="str">
            <v>628CPA_FW_081.M</v>
          </cell>
        </row>
        <row r="7560">
          <cell r="D7560" t="str">
            <v>228CPA_FW_081.M</v>
          </cell>
        </row>
        <row r="7561">
          <cell r="D7561" t="str">
            <v>924CPA_FW_081.M</v>
          </cell>
        </row>
        <row r="7562">
          <cell r="D7562" t="str">
            <v>233CPA_FW_081.M</v>
          </cell>
        </row>
        <row r="7563">
          <cell r="D7563" t="str">
            <v>632CPA_FW_081.M</v>
          </cell>
        </row>
        <row r="7564">
          <cell r="D7564" t="str">
            <v>636CPA_FW_081.M</v>
          </cell>
        </row>
        <row r="7565">
          <cell r="D7565" t="str">
            <v>634CPA_FW_081.M</v>
          </cell>
        </row>
        <row r="7566">
          <cell r="D7566" t="str">
            <v>238CPA_FW_081.M</v>
          </cell>
        </row>
        <row r="7567">
          <cell r="D7567" t="str">
            <v>662CPA_FW_081.M</v>
          </cell>
        </row>
        <row r="7568">
          <cell r="D7568" t="str">
            <v>960CPA_FW_081.M</v>
          </cell>
        </row>
        <row r="7569">
          <cell r="D7569" t="str">
            <v>423CPA_FW_081.M</v>
          </cell>
        </row>
        <row r="7570">
          <cell r="D7570" t="str">
            <v>935CPA_FW_081.M</v>
          </cell>
        </row>
        <row r="7571">
          <cell r="D7571" t="str">
            <v>128CPA_FW_081.M</v>
          </cell>
        </row>
        <row r="7572">
          <cell r="D7572" t="str">
            <v>611CPA_FW_081.M</v>
          </cell>
        </row>
        <row r="7573">
          <cell r="D7573" t="str">
            <v>321CPA_FW_081.M</v>
          </cell>
        </row>
        <row r="7574">
          <cell r="D7574" t="str">
            <v>243CPA_FW_081.M</v>
          </cell>
        </row>
        <row r="7575">
          <cell r="D7575" t="str">
            <v>309CPA_FW_081.M</v>
          </cell>
        </row>
        <row r="7576">
          <cell r="D7576" t="str">
            <v>248CPA_FW_081.M</v>
          </cell>
        </row>
        <row r="7577">
          <cell r="D7577" t="str">
            <v>469CPA_FW_081.M</v>
          </cell>
        </row>
        <row r="7578">
          <cell r="D7578" t="str">
            <v>253CPA_FW_081.M</v>
          </cell>
        </row>
        <row r="7579">
          <cell r="D7579" t="str">
            <v>642CPA_FW_081.M</v>
          </cell>
        </row>
        <row r="7580">
          <cell r="D7580" t="str">
            <v>643CPA_FW_081.M</v>
          </cell>
        </row>
        <row r="7581">
          <cell r="D7581" t="str">
            <v>939CPA_FW_081.M</v>
          </cell>
        </row>
        <row r="7582">
          <cell r="D7582" t="str">
            <v>644CPA_FW_081.M</v>
          </cell>
        </row>
        <row r="7583">
          <cell r="D7583" t="str">
            <v>163CPA_FW_081.M</v>
          </cell>
        </row>
        <row r="7584">
          <cell r="D7584" t="str">
            <v>819CPA_FW_081.M</v>
          </cell>
        </row>
        <row r="7585">
          <cell r="D7585" t="str">
            <v>172CPA_FW_081.M</v>
          </cell>
        </row>
        <row r="7586">
          <cell r="D7586" t="str">
            <v>132CPA_FW_081.M</v>
          </cell>
        </row>
        <row r="7587">
          <cell r="D7587" t="str">
            <v>646CPA_FW_081.M</v>
          </cell>
        </row>
        <row r="7588">
          <cell r="D7588" t="str">
            <v>648CPA_FW_081.M</v>
          </cell>
        </row>
        <row r="7589">
          <cell r="D7589" t="str">
            <v>915CPA_FW_081.M</v>
          </cell>
        </row>
        <row r="7590">
          <cell r="D7590" t="str">
            <v>134CPA_FW_081.M</v>
          </cell>
        </row>
        <row r="7591">
          <cell r="D7591" t="str">
            <v>652CPA_FW_081.M</v>
          </cell>
        </row>
        <row r="7592">
          <cell r="D7592" t="str">
            <v>174CPA_FW_081.M</v>
          </cell>
        </row>
        <row r="7593">
          <cell r="D7593" t="str">
            <v>328CPA_FW_081.M</v>
          </cell>
        </row>
        <row r="7594">
          <cell r="D7594" t="str">
            <v>258CPA_FW_081.M</v>
          </cell>
        </row>
        <row r="7595">
          <cell r="D7595" t="str">
            <v>656CPA_FW_081.M</v>
          </cell>
        </row>
        <row r="7596">
          <cell r="D7596" t="str">
            <v>654CPA_FW_081.M</v>
          </cell>
        </row>
        <row r="7597">
          <cell r="D7597" t="str">
            <v>336CPA_FW_081.M</v>
          </cell>
        </row>
        <row r="7598">
          <cell r="D7598" t="str">
            <v>263CPA_FW_081.M</v>
          </cell>
        </row>
        <row r="7599">
          <cell r="D7599" t="str">
            <v>268CPA_FW_081.M</v>
          </cell>
        </row>
        <row r="7600">
          <cell r="D7600" t="str">
            <v>532CPA_FW_081.M</v>
          </cell>
        </row>
        <row r="7601">
          <cell r="D7601" t="str">
            <v>944CPA_FW_081.M</v>
          </cell>
        </row>
        <row r="7602">
          <cell r="D7602" t="str">
            <v>176CPA_FW_081.M</v>
          </cell>
        </row>
        <row r="7603">
          <cell r="D7603" t="str">
            <v>534CPA_FW_081.M</v>
          </cell>
        </row>
        <row r="7604">
          <cell r="D7604" t="str">
            <v>536CPA_FW_081.M</v>
          </cell>
        </row>
        <row r="7605">
          <cell r="D7605" t="str">
            <v>429CPA_FW_081.M</v>
          </cell>
        </row>
        <row r="7606">
          <cell r="D7606" t="str">
            <v>433CPA_FW_081.M</v>
          </cell>
        </row>
        <row r="7607">
          <cell r="D7607" t="str">
            <v>178CPA_FW_081.M</v>
          </cell>
        </row>
        <row r="7608">
          <cell r="D7608" t="str">
            <v>436CPA_FW_081.M</v>
          </cell>
        </row>
        <row r="7609">
          <cell r="D7609" t="str">
            <v>136CPA_FW_081.M</v>
          </cell>
        </row>
        <row r="7610">
          <cell r="D7610" t="str">
            <v>343CPA_FW_081.M</v>
          </cell>
        </row>
        <row r="7611">
          <cell r="D7611" t="str">
            <v>158CPA_FW_081.M</v>
          </cell>
        </row>
        <row r="7612">
          <cell r="D7612" t="str">
            <v>439CPA_FW_081.M</v>
          </cell>
        </row>
        <row r="7613">
          <cell r="D7613" t="str">
            <v>916CPA_FW_081.M</v>
          </cell>
        </row>
        <row r="7614">
          <cell r="D7614" t="str">
            <v>664CPA_FW_081.M</v>
          </cell>
        </row>
        <row r="7615">
          <cell r="D7615" t="str">
            <v>826CPA_FW_081.M</v>
          </cell>
        </row>
        <row r="7616">
          <cell r="D7616" t="str">
            <v>542CPA_FW_081.M</v>
          </cell>
        </row>
        <row r="7617">
          <cell r="D7617" t="str">
            <v>967CPA_FW_081.M</v>
          </cell>
        </row>
        <row r="7618">
          <cell r="D7618" t="str">
            <v>443CPA_FW_081.M</v>
          </cell>
        </row>
        <row r="7619">
          <cell r="D7619" t="str">
            <v>917CPA_FW_081.M</v>
          </cell>
        </row>
        <row r="7620">
          <cell r="D7620" t="str">
            <v>544CPA_FW_081.M</v>
          </cell>
        </row>
        <row r="7621">
          <cell r="D7621" t="str">
            <v>941CPA_FW_081.M</v>
          </cell>
        </row>
        <row r="7622">
          <cell r="D7622" t="str">
            <v>446CPA_FW_081.M</v>
          </cell>
        </row>
        <row r="7623">
          <cell r="D7623" t="str">
            <v>666CPA_FW_081.M</v>
          </cell>
        </row>
        <row r="7624">
          <cell r="D7624" t="str">
            <v>668CPA_FW_081.M</v>
          </cell>
        </row>
        <row r="7625">
          <cell r="D7625" t="str">
            <v>672CPA_FW_081.M</v>
          </cell>
        </row>
        <row r="7626">
          <cell r="D7626" t="str">
            <v>946CPA_FW_081.M</v>
          </cell>
        </row>
        <row r="7627">
          <cell r="D7627" t="str">
            <v>137CPA_FW_081.M</v>
          </cell>
        </row>
        <row r="7628">
          <cell r="D7628" t="str">
            <v>546CPA_FW_081.M</v>
          </cell>
        </row>
        <row r="7629">
          <cell r="D7629" t="str">
            <v>962CPA_FW_081.M</v>
          </cell>
        </row>
        <row r="7630">
          <cell r="D7630" t="str">
            <v>674CPA_FW_081.M</v>
          </cell>
        </row>
        <row r="7631">
          <cell r="D7631" t="str">
            <v>676CPA_FW_081.M</v>
          </cell>
        </row>
        <row r="7632">
          <cell r="D7632" t="str">
            <v>548CPA_FW_081.M</v>
          </cell>
        </row>
        <row r="7633">
          <cell r="D7633" t="str">
            <v>556CPA_FW_081.M</v>
          </cell>
        </row>
        <row r="7634">
          <cell r="D7634" t="str">
            <v>678CPA_FW_081.M</v>
          </cell>
        </row>
        <row r="7635">
          <cell r="D7635" t="str">
            <v>181CPA_FW_081.M</v>
          </cell>
        </row>
        <row r="7636">
          <cell r="D7636" t="str">
            <v>867CPA_FW_081.M</v>
          </cell>
        </row>
        <row r="7637">
          <cell r="D7637" t="str">
            <v>682CPA_FW_081.M</v>
          </cell>
        </row>
        <row r="7638">
          <cell r="D7638" t="str">
            <v>684CPA_FW_081.M</v>
          </cell>
        </row>
        <row r="7639">
          <cell r="D7639" t="str">
            <v>273CPA_FW_081.M</v>
          </cell>
        </row>
        <row r="7640">
          <cell r="D7640" t="str">
            <v>868CPA_FW_081.M</v>
          </cell>
        </row>
        <row r="7641">
          <cell r="D7641" t="str">
            <v>921CPA_FW_081.M</v>
          </cell>
        </row>
        <row r="7642">
          <cell r="D7642" t="str">
            <v>948CPA_FW_081.M</v>
          </cell>
        </row>
        <row r="7643">
          <cell r="D7643" t="str">
            <v>943CPA_FW_081.M</v>
          </cell>
        </row>
        <row r="7644">
          <cell r="D7644" t="str">
            <v>351CPA_FW_081.M</v>
          </cell>
        </row>
        <row r="7645">
          <cell r="D7645" t="str">
            <v>686CPA_FW_081.M</v>
          </cell>
        </row>
        <row r="7646">
          <cell r="D7646" t="str">
            <v>688CPA_FW_081.M</v>
          </cell>
        </row>
        <row r="7647">
          <cell r="D7647" t="str">
            <v>518CPA_FW_081.M</v>
          </cell>
        </row>
        <row r="7648">
          <cell r="D7648" t="str">
            <v>728CPA_FW_081.M</v>
          </cell>
        </row>
        <row r="7649">
          <cell r="D7649" t="str">
            <v>836CPA_FW_081.M</v>
          </cell>
        </row>
        <row r="7650">
          <cell r="D7650" t="str">
            <v>558CPA_FW_081.M</v>
          </cell>
        </row>
        <row r="7651">
          <cell r="D7651" t="str">
            <v>138CPA_FW_081.M</v>
          </cell>
        </row>
        <row r="7652">
          <cell r="D7652" t="str">
            <v>353CPA_FW_081.M</v>
          </cell>
        </row>
        <row r="7653">
          <cell r="D7653" t="str">
            <v>196CPA_FW_081.M</v>
          </cell>
        </row>
        <row r="7654">
          <cell r="D7654" t="str">
            <v>278CPA_FW_081.M</v>
          </cell>
        </row>
        <row r="7655">
          <cell r="D7655" t="str">
            <v>692CPA_FW_081.M</v>
          </cell>
        </row>
        <row r="7656">
          <cell r="D7656" t="str">
            <v>694CPA_FW_081.M</v>
          </cell>
        </row>
        <row r="7657">
          <cell r="D7657" t="str">
            <v>142CPA_FW_081.M</v>
          </cell>
        </row>
        <row r="7658">
          <cell r="D7658" t="str">
            <v>449CPA_FW_081.M</v>
          </cell>
        </row>
        <row r="7659">
          <cell r="D7659" t="str">
            <v>564CPA_FW_081.M</v>
          </cell>
        </row>
        <row r="7660">
          <cell r="D7660" t="str">
            <v>565CPA_FW_081.M</v>
          </cell>
        </row>
        <row r="7661">
          <cell r="D7661" t="str">
            <v>283CPA_FW_081.M</v>
          </cell>
        </row>
        <row r="7662">
          <cell r="D7662" t="str">
            <v>853CPA_FW_081.M</v>
          </cell>
        </row>
        <row r="7663">
          <cell r="D7663" t="str">
            <v>288CPA_FW_081.M</v>
          </cell>
        </row>
        <row r="7664">
          <cell r="D7664" t="str">
            <v>293CPA_FW_081.M</v>
          </cell>
        </row>
        <row r="7665">
          <cell r="D7665" t="str">
            <v>566CPA_FW_081.M</v>
          </cell>
        </row>
        <row r="7666">
          <cell r="D7666" t="str">
            <v>964CPA_FW_081.M</v>
          </cell>
        </row>
        <row r="7667">
          <cell r="D7667" t="str">
            <v>182CPA_FW_081.M</v>
          </cell>
        </row>
        <row r="7668">
          <cell r="D7668" t="str">
            <v>359CPA_FW_081.M</v>
          </cell>
        </row>
        <row r="7669">
          <cell r="D7669" t="str">
            <v>453CPA_FW_081.M</v>
          </cell>
        </row>
        <row r="7670">
          <cell r="D7670" t="str">
            <v>968CPA_FW_081.M</v>
          </cell>
        </row>
        <row r="7671">
          <cell r="D7671" t="str">
            <v>922CPA_FW_081.M</v>
          </cell>
        </row>
        <row r="7672">
          <cell r="D7672" t="str">
            <v>714CPA_FW_081.M</v>
          </cell>
        </row>
        <row r="7673">
          <cell r="D7673" t="str">
            <v>862CPA_FW_081.M</v>
          </cell>
        </row>
        <row r="7674">
          <cell r="D7674" t="str">
            <v>135CPA_FW_081.M</v>
          </cell>
        </row>
        <row r="7675">
          <cell r="D7675" t="str">
            <v>716CPA_FW_081.M</v>
          </cell>
        </row>
        <row r="7676">
          <cell r="D7676" t="str">
            <v>456CPA_FW_081.M</v>
          </cell>
        </row>
        <row r="7677">
          <cell r="D7677" t="str">
            <v>722CPA_FW_081.M</v>
          </cell>
        </row>
        <row r="7678">
          <cell r="D7678" t="str">
            <v>942CPA_FW_081.M</v>
          </cell>
        </row>
        <row r="7679">
          <cell r="D7679" t="str">
            <v>718CPA_FW_081.M</v>
          </cell>
        </row>
        <row r="7680">
          <cell r="D7680" t="str">
            <v>724CPA_FW_081.M</v>
          </cell>
        </row>
        <row r="7681">
          <cell r="D7681" t="str">
            <v>576CPA_FW_081.M</v>
          </cell>
        </row>
        <row r="7682">
          <cell r="D7682" t="str">
            <v>936CPA_FW_081.M</v>
          </cell>
        </row>
        <row r="7683">
          <cell r="D7683" t="str">
            <v>961CPA_FW_081.M</v>
          </cell>
        </row>
        <row r="7684">
          <cell r="D7684" t="str">
            <v>813CPA_FW_081.M</v>
          </cell>
        </row>
        <row r="7685">
          <cell r="D7685" t="str">
            <v>726CPA_FW_081.M</v>
          </cell>
        </row>
        <row r="7686">
          <cell r="D7686" t="str">
            <v>199CPA_FW_081.M</v>
          </cell>
        </row>
        <row r="7687">
          <cell r="D7687" t="str">
            <v>733CPA_FW_081.M</v>
          </cell>
        </row>
        <row r="7688">
          <cell r="D7688" t="str">
            <v>184CPA_FW_081.M</v>
          </cell>
        </row>
        <row r="7689">
          <cell r="D7689" t="str">
            <v>524CPA_FW_081.M</v>
          </cell>
        </row>
        <row r="7690">
          <cell r="D7690" t="str">
            <v>361CPA_FW_081.M</v>
          </cell>
        </row>
        <row r="7691">
          <cell r="D7691" t="str">
            <v>362CPA_FW_081.M</v>
          </cell>
        </row>
        <row r="7692">
          <cell r="D7692" t="str">
            <v>364CPA_FW_081.M</v>
          </cell>
        </row>
        <row r="7693">
          <cell r="D7693" t="str">
            <v>732CPA_FW_081.M</v>
          </cell>
        </row>
        <row r="7694">
          <cell r="D7694" t="str">
            <v>366CPA_FW_081.M</v>
          </cell>
        </row>
        <row r="7695">
          <cell r="D7695" t="str">
            <v>734CPA_FW_081.M</v>
          </cell>
        </row>
        <row r="7696">
          <cell r="D7696" t="str">
            <v>144CPA_FW_081.M</v>
          </cell>
        </row>
        <row r="7697">
          <cell r="D7697" t="str">
            <v>146CPA_FW_081.M</v>
          </cell>
        </row>
        <row r="7698">
          <cell r="D7698" t="str">
            <v>463CPA_FW_081.M</v>
          </cell>
        </row>
        <row r="7699">
          <cell r="D7699" t="str">
            <v>528CPA_FW_081.M</v>
          </cell>
        </row>
        <row r="7700">
          <cell r="D7700" t="str">
            <v>923CPA_FW_081.M</v>
          </cell>
        </row>
        <row r="7701">
          <cell r="D7701" t="str">
            <v>738CPA_FW_081.M</v>
          </cell>
        </row>
        <row r="7702">
          <cell r="D7702" t="str">
            <v>578CPA_FW_081.M</v>
          </cell>
        </row>
        <row r="7703">
          <cell r="D7703" t="str">
            <v>537CPA_FW_081.M</v>
          </cell>
        </row>
        <row r="7704">
          <cell r="D7704" t="str">
            <v>742CPA_FW_081.M</v>
          </cell>
        </row>
        <row r="7705">
          <cell r="D7705" t="str">
            <v>866CPA_FW_081.M</v>
          </cell>
        </row>
        <row r="7706">
          <cell r="D7706" t="str">
            <v>369CPA_FW_081.M</v>
          </cell>
        </row>
        <row r="7707">
          <cell r="D7707" t="str">
            <v>744CPA_FW_081.M</v>
          </cell>
        </row>
        <row r="7708">
          <cell r="D7708" t="str">
            <v>186CPA_FW_081.M</v>
          </cell>
        </row>
        <row r="7709">
          <cell r="D7709" t="str">
            <v>925CPA_FW_081.M</v>
          </cell>
        </row>
        <row r="7710">
          <cell r="D7710" t="str">
            <v>869CPA_FW_081.M</v>
          </cell>
        </row>
        <row r="7711">
          <cell r="D7711" t="str">
            <v>746CPA_FW_081.M</v>
          </cell>
        </row>
        <row r="7712">
          <cell r="D7712" t="str">
            <v>926CPA_FW_081.M</v>
          </cell>
        </row>
        <row r="7713">
          <cell r="D7713" t="str">
            <v>466CPA_FW_081.M</v>
          </cell>
        </row>
        <row r="7714">
          <cell r="D7714" t="str">
            <v>112CPA_FW_081.M</v>
          </cell>
        </row>
        <row r="7715">
          <cell r="D7715" t="str">
            <v>111CPA_FW_081.M</v>
          </cell>
        </row>
        <row r="7716">
          <cell r="D7716" t="str">
            <v>298CPA_FW_081.M</v>
          </cell>
        </row>
        <row r="7717">
          <cell r="D7717" t="str">
            <v>927CPA_FW_081.M</v>
          </cell>
        </row>
        <row r="7718">
          <cell r="D7718" t="str">
            <v>846CPA_FW_081.M</v>
          </cell>
        </row>
        <row r="7719">
          <cell r="D7719" t="str">
            <v>299CPA_FW_081.M</v>
          </cell>
        </row>
        <row r="7720">
          <cell r="D7720" t="str">
            <v>582CPA_FW_081.M</v>
          </cell>
        </row>
        <row r="7721">
          <cell r="D7721" t="str">
            <v>474CPA_FW_081.M</v>
          </cell>
        </row>
        <row r="7722">
          <cell r="D7722" t="str">
            <v>754CPA_FW_081.M</v>
          </cell>
        </row>
        <row r="7723">
          <cell r="D7723" t="str">
            <v>698CPA_FW_081.M</v>
          </cell>
        </row>
        <row r="7724">
          <cell r="D7724" t="str">
            <v>512CPA_FW_090.M</v>
          </cell>
        </row>
        <row r="7725">
          <cell r="D7725" t="str">
            <v>914CPA_FW_090.M</v>
          </cell>
        </row>
        <row r="7726">
          <cell r="D7726" t="str">
            <v>612CPA_FW_090.M</v>
          </cell>
        </row>
        <row r="7727">
          <cell r="D7727" t="str">
            <v>614CPA_FW_090.M</v>
          </cell>
        </row>
        <row r="7728">
          <cell r="D7728" t="str">
            <v>312CPA_FW_090.M</v>
          </cell>
        </row>
        <row r="7729">
          <cell r="D7729" t="str">
            <v>311CPA_FW_090.M</v>
          </cell>
        </row>
        <row r="7730">
          <cell r="D7730" t="str">
            <v>213CPA_FW_090.M</v>
          </cell>
        </row>
        <row r="7731">
          <cell r="D7731" t="str">
            <v>911CPA_FW_090.M</v>
          </cell>
        </row>
        <row r="7732">
          <cell r="D7732" t="str">
            <v>193CPA_FW_090.M</v>
          </cell>
        </row>
        <row r="7733">
          <cell r="D7733" t="str">
            <v>122CPA_FW_090.M</v>
          </cell>
        </row>
        <row r="7734">
          <cell r="D7734" t="str">
            <v>912CPA_FW_090.M</v>
          </cell>
        </row>
        <row r="7735">
          <cell r="D7735" t="str">
            <v>313CPA_FW_090.M</v>
          </cell>
        </row>
        <row r="7736">
          <cell r="D7736" t="str">
            <v>419CPA_FW_090.M</v>
          </cell>
        </row>
        <row r="7737">
          <cell r="D7737" t="str">
            <v>513CPA_FW_090.M</v>
          </cell>
        </row>
        <row r="7738">
          <cell r="D7738" t="str">
            <v>316CPA_FW_090.M</v>
          </cell>
        </row>
        <row r="7739">
          <cell r="D7739" t="str">
            <v>913CPA_FW_090.M</v>
          </cell>
        </row>
        <row r="7740">
          <cell r="D7740" t="str">
            <v>124CPA_FW_090.M</v>
          </cell>
        </row>
        <row r="7741">
          <cell r="D7741" t="str">
            <v>339CPA_FW_090.M</v>
          </cell>
        </row>
        <row r="7742">
          <cell r="D7742" t="str">
            <v>638CPA_FW_090.M</v>
          </cell>
        </row>
        <row r="7743">
          <cell r="D7743" t="str">
            <v>514CPA_FW_090.M</v>
          </cell>
        </row>
        <row r="7744">
          <cell r="D7744" t="str">
            <v>218CPA_FW_090.M</v>
          </cell>
        </row>
        <row r="7745">
          <cell r="D7745" t="str">
            <v>963CPA_FW_090.M</v>
          </cell>
        </row>
        <row r="7746">
          <cell r="D7746" t="str">
            <v>616CPA_FW_090.M</v>
          </cell>
        </row>
        <row r="7747">
          <cell r="D7747" t="str">
            <v>223CPA_FW_090.M</v>
          </cell>
        </row>
        <row r="7748">
          <cell r="D7748" t="str">
            <v>516CPA_FW_090.M</v>
          </cell>
        </row>
        <row r="7749">
          <cell r="D7749" t="str">
            <v>918CPA_FW_090.M</v>
          </cell>
        </row>
        <row r="7750">
          <cell r="D7750" t="str">
            <v>748CPA_FW_090.M</v>
          </cell>
        </row>
        <row r="7751">
          <cell r="D7751" t="str">
            <v>618CPA_FW_090.M</v>
          </cell>
        </row>
        <row r="7752">
          <cell r="D7752" t="str">
            <v>522CPA_FW_090.M</v>
          </cell>
        </row>
        <row r="7753">
          <cell r="D7753" t="str">
            <v>622CPA_FW_090.M</v>
          </cell>
        </row>
        <row r="7754">
          <cell r="D7754" t="str">
            <v>156CPA_FW_090.M</v>
          </cell>
        </row>
        <row r="7755">
          <cell r="D7755" t="str">
            <v>624CPA_FW_090.M</v>
          </cell>
        </row>
        <row r="7756">
          <cell r="D7756" t="str">
            <v>626CPA_FW_090.M</v>
          </cell>
        </row>
        <row r="7757">
          <cell r="D7757" t="str">
            <v>628CPA_FW_090.M</v>
          </cell>
        </row>
        <row r="7758">
          <cell r="D7758" t="str">
            <v>228CPA_FW_090.M</v>
          </cell>
        </row>
        <row r="7759">
          <cell r="D7759" t="str">
            <v>924CPA_FW_090.M</v>
          </cell>
        </row>
        <row r="7760">
          <cell r="D7760" t="str">
            <v>233CPA_FW_090.M</v>
          </cell>
        </row>
        <row r="7761">
          <cell r="D7761" t="str">
            <v>632CPA_FW_090.M</v>
          </cell>
        </row>
        <row r="7762">
          <cell r="D7762" t="str">
            <v>636CPA_FW_090.M</v>
          </cell>
        </row>
        <row r="7763">
          <cell r="D7763" t="str">
            <v>634CPA_FW_090.M</v>
          </cell>
        </row>
        <row r="7764">
          <cell r="D7764" t="str">
            <v>238CPA_FW_090.M</v>
          </cell>
        </row>
        <row r="7765">
          <cell r="D7765" t="str">
            <v>662CPA_FW_090.M</v>
          </cell>
        </row>
        <row r="7766">
          <cell r="D7766" t="str">
            <v>960CPA_FW_090.M</v>
          </cell>
        </row>
        <row r="7767">
          <cell r="D7767" t="str">
            <v>423CPA_FW_090.M</v>
          </cell>
        </row>
        <row r="7768">
          <cell r="D7768" t="str">
            <v>935CPA_FW_090.M</v>
          </cell>
        </row>
        <row r="7769">
          <cell r="D7769" t="str">
            <v>128CPA_FW_090.M</v>
          </cell>
        </row>
        <row r="7770">
          <cell r="D7770" t="str">
            <v>611CPA_FW_090.M</v>
          </cell>
        </row>
        <row r="7771">
          <cell r="D7771" t="str">
            <v>321CPA_FW_090.M</v>
          </cell>
        </row>
        <row r="7772">
          <cell r="D7772" t="str">
            <v>243CPA_FW_090.M</v>
          </cell>
        </row>
        <row r="7773">
          <cell r="D7773" t="str">
            <v>309CPA_FW_090.M</v>
          </cell>
        </row>
        <row r="7774">
          <cell r="D7774" t="str">
            <v>248CPA_FW_090.M</v>
          </cell>
        </row>
        <row r="7775">
          <cell r="D7775" t="str">
            <v>469CPA_FW_090.M</v>
          </cell>
        </row>
        <row r="7776">
          <cell r="D7776" t="str">
            <v>253CPA_FW_090.M</v>
          </cell>
        </row>
        <row r="7777">
          <cell r="D7777" t="str">
            <v>642CPA_FW_090.M</v>
          </cell>
        </row>
        <row r="7778">
          <cell r="D7778" t="str">
            <v>643CPA_FW_090.M</v>
          </cell>
        </row>
        <row r="7779">
          <cell r="D7779" t="str">
            <v>939CPA_FW_090.M</v>
          </cell>
        </row>
        <row r="7780">
          <cell r="D7780" t="str">
            <v>644CPA_FW_090.M</v>
          </cell>
        </row>
        <row r="7781">
          <cell r="D7781" t="str">
            <v>163CPA_FW_090.M</v>
          </cell>
        </row>
        <row r="7782">
          <cell r="D7782" t="str">
            <v>819CPA_FW_090.M</v>
          </cell>
        </row>
        <row r="7783">
          <cell r="D7783" t="str">
            <v>172CPA_FW_090.M</v>
          </cell>
        </row>
        <row r="7784">
          <cell r="D7784" t="str">
            <v>132CPA_FW_090.M</v>
          </cell>
        </row>
        <row r="7785">
          <cell r="D7785" t="str">
            <v>646CPA_FW_090.M</v>
          </cell>
        </row>
        <row r="7786">
          <cell r="D7786" t="str">
            <v>648CPA_FW_090.M</v>
          </cell>
        </row>
        <row r="7787">
          <cell r="D7787" t="str">
            <v>915CPA_FW_090.M</v>
          </cell>
        </row>
        <row r="7788">
          <cell r="D7788" t="str">
            <v>134CPA_FW_090.M</v>
          </cell>
        </row>
        <row r="7789">
          <cell r="D7789" t="str">
            <v>652CPA_FW_090.M</v>
          </cell>
        </row>
        <row r="7790">
          <cell r="D7790" t="str">
            <v>174CPA_FW_090.M</v>
          </cell>
        </row>
        <row r="7791">
          <cell r="D7791" t="str">
            <v>328CPA_FW_090.M</v>
          </cell>
        </row>
        <row r="7792">
          <cell r="D7792" t="str">
            <v>258CPA_FW_090.M</v>
          </cell>
        </row>
        <row r="7793">
          <cell r="D7793" t="str">
            <v>656CPA_FW_090.M</v>
          </cell>
        </row>
        <row r="7794">
          <cell r="D7794" t="str">
            <v>654CPA_FW_090.M</v>
          </cell>
        </row>
        <row r="7795">
          <cell r="D7795" t="str">
            <v>336CPA_FW_090.M</v>
          </cell>
        </row>
        <row r="7796">
          <cell r="D7796" t="str">
            <v>263CPA_FW_090.M</v>
          </cell>
        </row>
        <row r="7797">
          <cell r="D7797" t="str">
            <v>268CPA_FW_090.M</v>
          </cell>
        </row>
        <row r="7798">
          <cell r="D7798" t="str">
            <v>532CPA_FW_090.M</v>
          </cell>
        </row>
        <row r="7799">
          <cell r="D7799" t="str">
            <v>944CPA_FW_090.M</v>
          </cell>
        </row>
        <row r="7800">
          <cell r="D7800" t="str">
            <v>176CPA_FW_090.M</v>
          </cell>
        </row>
        <row r="7801">
          <cell r="D7801" t="str">
            <v>534CPA_FW_090.M</v>
          </cell>
        </row>
        <row r="7802">
          <cell r="D7802" t="str">
            <v>536CPA_FW_090.M</v>
          </cell>
        </row>
        <row r="7803">
          <cell r="D7803" t="str">
            <v>429CPA_FW_090.M</v>
          </cell>
        </row>
        <row r="7804">
          <cell r="D7804" t="str">
            <v>433CPA_FW_090.M</v>
          </cell>
        </row>
        <row r="7805">
          <cell r="D7805" t="str">
            <v>178CPA_FW_090.M</v>
          </cell>
        </row>
        <row r="7806">
          <cell r="D7806" t="str">
            <v>436CPA_FW_090.M</v>
          </cell>
        </row>
        <row r="7807">
          <cell r="D7807" t="str">
            <v>136CPA_FW_090.M</v>
          </cell>
        </row>
        <row r="7808">
          <cell r="D7808" t="str">
            <v>343CPA_FW_090.M</v>
          </cell>
        </row>
        <row r="7809">
          <cell r="D7809" t="str">
            <v>158CPA_FW_090.M</v>
          </cell>
        </row>
        <row r="7810">
          <cell r="D7810" t="str">
            <v>439CPA_FW_090.M</v>
          </cell>
        </row>
        <row r="7811">
          <cell r="D7811" t="str">
            <v>916CPA_FW_090.M</v>
          </cell>
        </row>
        <row r="7812">
          <cell r="D7812" t="str">
            <v>664CPA_FW_090.M</v>
          </cell>
        </row>
        <row r="7813">
          <cell r="D7813" t="str">
            <v>826CPA_FW_090.M</v>
          </cell>
        </row>
        <row r="7814">
          <cell r="D7814" t="str">
            <v>542CPA_FW_090.M</v>
          </cell>
        </row>
        <row r="7815">
          <cell r="D7815" t="str">
            <v>967CPA_FW_090.M</v>
          </cell>
        </row>
        <row r="7816">
          <cell r="D7816" t="str">
            <v>443CPA_FW_090.M</v>
          </cell>
        </row>
        <row r="7817">
          <cell r="D7817" t="str">
            <v>917CPA_FW_090.M</v>
          </cell>
        </row>
        <row r="7818">
          <cell r="D7818" t="str">
            <v>544CPA_FW_090.M</v>
          </cell>
        </row>
        <row r="7819">
          <cell r="D7819" t="str">
            <v>941CPA_FW_090.M</v>
          </cell>
        </row>
        <row r="7820">
          <cell r="D7820" t="str">
            <v>446CPA_FW_090.M</v>
          </cell>
        </row>
        <row r="7821">
          <cell r="D7821" t="str">
            <v>666CPA_FW_090.M</v>
          </cell>
        </row>
        <row r="7822">
          <cell r="D7822" t="str">
            <v>668CPA_FW_090.M</v>
          </cell>
        </row>
        <row r="7823">
          <cell r="D7823" t="str">
            <v>672CPA_FW_090.M</v>
          </cell>
        </row>
        <row r="7824">
          <cell r="D7824" t="str">
            <v>946CPA_FW_090.M</v>
          </cell>
        </row>
        <row r="7825">
          <cell r="D7825" t="str">
            <v>137CPA_FW_090.M</v>
          </cell>
        </row>
        <row r="7826">
          <cell r="D7826" t="str">
            <v>546CPA_FW_090.M</v>
          </cell>
        </row>
        <row r="7827">
          <cell r="D7827" t="str">
            <v>962CPA_FW_090.M</v>
          </cell>
        </row>
        <row r="7828">
          <cell r="D7828" t="str">
            <v>674CPA_FW_090.M</v>
          </cell>
        </row>
        <row r="7829">
          <cell r="D7829" t="str">
            <v>676CPA_FW_090.M</v>
          </cell>
        </row>
        <row r="7830">
          <cell r="D7830" t="str">
            <v>548CPA_FW_090.M</v>
          </cell>
        </row>
        <row r="7831">
          <cell r="D7831" t="str">
            <v>556CPA_FW_090.M</v>
          </cell>
        </row>
        <row r="7832">
          <cell r="D7832" t="str">
            <v>678CPA_FW_090.M</v>
          </cell>
        </row>
        <row r="7833">
          <cell r="D7833" t="str">
            <v>181CPA_FW_090.M</v>
          </cell>
        </row>
        <row r="7834">
          <cell r="D7834" t="str">
            <v>867CPA_FW_090.M</v>
          </cell>
        </row>
        <row r="7835">
          <cell r="D7835" t="str">
            <v>682CPA_FW_090.M</v>
          </cell>
        </row>
        <row r="7836">
          <cell r="D7836" t="str">
            <v>684CPA_FW_090.M</v>
          </cell>
        </row>
        <row r="7837">
          <cell r="D7837" t="str">
            <v>273CPA_FW_090.M</v>
          </cell>
        </row>
        <row r="7838">
          <cell r="D7838" t="str">
            <v>868CPA_FW_090.M</v>
          </cell>
        </row>
        <row r="7839">
          <cell r="D7839" t="str">
            <v>921CPA_FW_090.M</v>
          </cell>
        </row>
        <row r="7840">
          <cell r="D7840" t="str">
            <v>948CPA_FW_090.M</v>
          </cell>
        </row>
        <row r="7841">
          <cell r="D7841" t="str">
            <v>943CPA_FW_090.M</v>
          </cell>
        </row>
        <row r="7842">
          <cell r="D7842" t="str">
            <v>351CPA_FW_090.M</v>
          </cell>
        </row>
        <row r="7843">
          <cell r="D7843" t="str">
            <v>686CPA_FW_090.M</v>
          </cell>
        </row>
        <row r="7844">
          <cell r="D7844" t="str">
            <v>688CPA_FW_090.M</v>
          </cell>
        </row>
        <row r="7845">
          <cell r="D7845" t="str">
            <v>518CPA_FW_090.M</v>
          </cell>
        </row>
        <row r="7846">
          <cell r="D7846" t="str">
            <v>728CPA_FW_090.M</v>
          </cell>
        </row>
        <row r="7847">
          <cell r="D7847" t="str">
            <v>836CPA_FW_090.M</v>
          </cell>
        </row>
        <row r="7848">
          <cell r="D7848" t="str">
            <v>558CPA_FW_090.M</v>
          </cell>
        </row>
        <row r="7849">
          <cell r="D7849" t="str">
            <v>138CPA_FW_090.M</v>
          </cell>
        </row>
        <row r="7850">
          <cell r="D7850" t="str">
            <v>353CPA_FW_090.M</v>
          </cell>
        </row>
        <row r="7851">
          <cell r="D7851" t="str">
            <v>196CPA_FW_090.M</v>
          </cell>
        </row>
        <row r="7852">
          <cell r="D7852" t="str">
            <v>278CPA_FW_090.M</v>
          </cell>
        </row>
        <row r="7853">
          <cell r="D7853" t="str">
            <v>692CPA_FW_090.M</v>
          </cell>
        </row>
        <row r="7854">
          <cell r="D7854" t="str">
            <v>694CPA_FW_090.M</v>
          </cell>
        </row>
        <row r="7855">
          <cell r="D7855" t="str">
            <v>142CPA_FW_090.M</v>
          </cell>
        </row>
        <row r="7856">
          <cell r="D7856" t="str">
            <v>449CPA_FW_090.M</v>
          </cell>
        </row>
        <row r="7857">
          <cell r="D7857" t="str">
            <v>564CPA_FW_090.M</v>
          </cell>
        </row>
        <row r="7858">
          <cell r="D7858" t="str">
            <v>565CPA_FW_090.M</v>
          </cell>
        </row>
        <row r="7859">
          <cell r="D7859" t="str">
            <v>283CPA_FW_090.M</v>
          </cell>
        </row>
        <row r="7860">
          <cell r="D7860" t="str">
            <v>853CPA_FW_090.M</v>
          </cell>
        </row>
        <row r="7861">
          <cell r="D7861" t="str">
            <v>288CPA_FW_090.M</v>
          </cell>
        </row>
        <row r="7862">
          <cell r="D7862" t="str">
            <v>293CPA_FW_090.M</v>
          </cell>
        </row>
        <row r="7863">
          <cell r="D7863" t="str">
            <v>566CPA_FW_090.M</v>
          </cell>
        </row>
        <row r="7864">
          <cell r="D7864" t="str">
            <v>964CPA_FW_090.M</v>
          </cell>
        </row>
        <row r="7865">
          <cell r="D7865" t="str">
            <v>182CPA_FW_090.M</v>
          </cell>
        </row>
        <row r="7866">
          <cell r="D7866" t="str">
            <v>359CPA_FW_090.M</v>
          </cell>
        </row>
        <row r="7867">
          <cell r="D7867" t="str">
            <v>453CPA_FW_090.M</v>
          </cell>
        </row>
        <row r="7868">
          <cell r="D7868" t="str">
            <v>968CPA_FW_090.M</v>
          </cell>
        </row>
        <row r="7869">
          <cell r="D7869" t="str">
            <v>922CPA_FW_090.M</v>
          </cell>
        </row>
        <row r="7870">
          <cell r="D7870" t="str">
            <v>714CPA_FW_090.M</v>
          </cell>
        </row>
        <row r="7871">
          <cell r="D7871" t="str">
            <v>862CPA_FW_090.M</v>
          </cell>
        </row>
        <row r="7872">
          <cell r="D7872" t="str">
            <v>135CPA_FW_090.M</v>
          </cell>
        </row>
        <row r="7873">
          <cell r="D7873" t="str">
            <v>716CPA_FW_090.M</v>
          </cell>
        </row>
        <row r="7874">
          <cell r="D7874" t="str">
            <v>456CPA_FW_090.M</v>
          </cell>
        </row>
        <row r="7875">
          <cell r="D7875" t="str">
            <v>722CPA_FW_090.M</v>
          </cell>
        </row>
        <row r="7876">
          <cell r="D7876" t="str">
            <v>942CPA_FW_090.M</v>
          </cell>
        </row>
        <row r="7877">
          <cell r="D7877" t="str">
            <v>718CPA_FW_090.M</v>
          </cell>
        </row>
        <row r="7878">
          <cell r="D7878" t="str">
            <v>724CPA_FW_090.M</v>
          </cell>
        </row>
        <row r="7879">
          <cell r="D7879" t="str">
            <v>576CPA_FW_090.M</v>
          </cell>
        </row>
        <row r="7880">
          <cell r="D7880" t="str">
            <v>936CPA_FW_090.M</v>
          </cell>
        </row>
        <row r="7881">
          <cell r="D7881" t="str">
            <v>961CPA_FW_090.M</v>
          </cell>
        </row>
        <row r="7882">
          <cell r="D7882" t="str">
            <v>813CPA_FW_090.M</v>
          </cell>
        </row>
        <row r="7883">
          <cell r="D7883" t="str">
            <v>726CPA_FW_090.M</v>
          </cell>
        </row>
        <row r="7884">
          <cell r="D7884" t="str">
            <v>199CPA_FW_090.M</v>
          </cell>
        </row>
        <row r="7885">
          <cell r="D7885" t="str">
            <v>733CPA_FW_090.M</v>
          </cell>
        </row>
        <row r="7886">
          <cell r="D7886" t="str">
            <v>184CPA_FW_090.M</v>
          </cell>
        </row>
        <row r="7887">
          <cell r="D7887" t="str">
            <v>524CPA_FW_090.M</v>
          </cell>
        </row>
        <row r="7888">
          <cell r="D7888" t="str">
            <v>361CPA_FW_090.M</v>
          </cell>
        </row>
        <row r="7889">
          <cell r="D7889" t="str">
            <v>362CPA_FW_090.M</v>
          </cell>
        </row>
        <row r="7890">
          <cell r="D7890" t="str">
            <v>364CPA_FW_090.M</v>
          </cell>
        </row>
        <row r="7891">
          <cell r="D7891" t="str">
            <v>732CPA_FW_090.M</v>
          </cell>
        </row>
        <row r="7892">
          <cell r="D7892" t="str">
            <v>366CPA_FW_090.M</v>
          </cell>
        </row>
        <row r="7893">
          <cell r="D7893" t="str">
            <v>734CPA_FW_090.M</v>
          </cell>
        </row>
        <row r="7894">
          <cell r="D7894" t="str">
            <v>144CPA_FW_090.M</v>
          </cell>
        </row>
        <row r="7895">
          <cell r="D7895" t="str">
            <v>146CPA_FW_090.M</v>
          </cell>
        </row>
        <row r="7896">
          <cell r="D7896" t="str">
            <v>463CPA_FW_090.M</v>
          </cell>
        </row>
        <row r="7897">
          <cell r="D7897" t="str">
            <v>528CPA_FW_090.M</v>
          </cell>
        </row>
        <row r="7898">
          <cell r="D7898" t="str">
            <v>923CPA_FW_090.M</v>
          </cell>
        </row>
        <row r="7899">
          <cell r="D7899" t="str">
            <v>738CPA_FW_090.M</v>
          </cell>
        </row>
        <row r="7900">
          <cell r="D7900" t="str">
            <v>578CPA_FW_090.M</v>
          </cell>
        </row>
        <row r="7901">
          <cell r="D7901" t="str">
            <v>537CPA_FW_090.M</v>
          </cell>
        </row>
        <row r="7902">
          <cell r="D7902" t="str">
            <v>742CPA_FW_090.M</v>
          </cell>
        </row>
        <row r="7903">
          <cell r="D7903" t="str">
            <v>866CPA_FW_090.M</v>
          </cell>
        </row>
        <row r="7904">
          <cell r="D7904" t="str">
            <v>369CPA_FW_090.M</v>
          </cell>
        </row>
        <row r="7905">
          <cell r="D7905" t="str">
            <v>744CPA_FW_090.M</v>
          </cell>
        </row>
        <row r="7906">
          <cell r="D7906" t="str">
            <v>186CPA_FW_090.M</v>
          </cell>
        </row>
        <row r="7907">
          <cell r="D7907" t="str">
            <v>925CPA_FW_090.M</v>
          </cell>
        </row>
        <row r="7908">
          <cell r="D7908" t="str">
            <v>869CPA_FW_090.M</v>
          </cell>
        </row>
        <row r="7909">
          <cell r="D7909" t="str">
            <v>746CPA_FW_090.M</v>
          </cell>
        </row>
        <row r="7910">
          <cell r="D7910" t="str">
            <v>926CPA_FW_090.M</v>
          </cell>
        </row>
        <row r="7911">
          <cell r="D7911" t="str">
            <v>466CPA_FW_090.M</v>
          </cell>
        </row>
        <row r="7912">
          <cell r="D7912" t="str">
            <v>112CPA_FW_090.M</v>
          </cell>
        </row>
        <row r="7913">
          <cell r="D7913" t="str">
            <v>111CPA_FW_090.M</v>
          </cell>
        </row>
        <row r="7914">
          <cell r="D7914" t="str">
            <v>298CPA_FW_090.M</v>
          </cell>
        </row>
        <row r="7915">
          <cell r="D7915" t="str">
            <v>927CPA_FW_090.M</v>
          </cell>
        </row>
        <row r="7916">
          <cell r="D7916" t="str">
            <v>846CPA_FW_090.M</v>
          </cell>
        </row>
        <row r="7917">
          <cell r="D7917" t="str">
            <v>299CPA_FW_090.M</v>
          </cell>
        </row>
        <row r="7918">
          <cell r="D7918" t="str">
            <v>582CPA_FW_090.M</v>
          </cell>
        </row>
        <row r="7919">
          <cell r="D7919" t="str">
            <v>474CPA_FW_090.M</v>
          </cell>
        </row>
        <row r="7920">
          <cell r="D7920" t="str">
            <v>754CPA_FW_090.M</v>
          </cell>
        </row>
        <row r="7921">
          <cell r="D7921" t="str">
            <v>698CPA_FW_090.M</v>
          </cell>
        </row>
        <row r="7922">
          <cell r="D7922" t="str">
            <v>512CPA_FW_091.M</v>
          </cell>
        </row>
        <row r="7923">
          <cell r="D7923" t="str">
            <v>914CPA_FW_091.M</v>
          </cell>
        </row>
        <row r="7924">
          <cell r="D7924" t="str">
            <v>612CPA_FW_091.M</v>
          </cell>
        </row>
        <row r="7925">
          <cell r="D7925" t="str">
            <v>614CPA_FW_091.M</v>
          </cell>
        </row>
        <row r="7926">
          <cell r="D7926" t="str">
            <v>312CPA_FW_091.M</v>
          </cell>
        </row>
        <row r="7927">
          <cell r="D7927" t="str">
            <v>311CPA_FW_091.M</v>
          </cell>
        </row>
        <row r="7928">
          <cell r="D7928" t="str">
            <v>213CPA_FW_091.M</v>
          </cell>
        </row>
        <row r="7929">
          <cell r="D7929" t="str">
            <v>911CPA_FW_091.M</v>
          </cell>
        </row>
        <row r="7930">
          <cell r="D7930" t="str">
            <v>193CPA_FW_091.M</v>
          </cell>
        </row>
        <row r="7931">
          <cell r="D7931" t="str">
            <v>122CPA_FW_091.M</v>
          </cell>
        </row>
        <row r="7932">
          <cell r="D7932" t="str">
            <v>912CPA_FW_091.M</v>
          </cell>
        </row>
        <row r="7933">
          <cell r="D7933" t="str">
            <v>313CPA_FW_091.M</v>
          </cell>
        </row>
        <row r="7934">
          <cell r="D7934" t="str">
            <v>419CPA_FW_091.M</v>
          </cell>
        </row>
        <row r="7935">
          <cell r="D7935" t="str">
            <v>513CPA_FW_091.M</v>
          </cell>
        </row>
        <row r="7936">
          <cell r="D7936" t="str">
            <v>316CPA_FW_091.M</v>
          </cell>
        </row>
        <row r="7937">
          <cell r="D7937" t="str">
            <v>913CPA_FW_091.M</v>
          </cell>
        </row>
        <row r="7938">
          <cell r="D7938" t="str">
            <v>124CPA_FW_091.M</v>
          </cell>
        </row>
        <row r="7939">
          <cell r="D7939" t="str">
            <v>339CPA_FW_091.M</v>
          </cell>
        </row>
        <row r="7940">
          <cell r="D7940" t="str">
            <v>638CPA_FW_091.M</v>
          </cell>
        </row>
        <row r="7941">
          <cell r="D7941" t="str">
            <v>514CPA_FW_091.M</v>
          </cell>
        </row>
        <row r="7942">
          <cell r="D7942" t="str">
            <v>218CPA_FW_091.M</v>
          </cell>
        </row>
        <row r="7943">
          <cell r="D7943" t="str">
            <v>963CPA_FW_091.M</v>
          </cell>
        </row>
        <row r="7944">
          <cell r="D7944" t="str">
            <v>616CPA_FW_091.M</v>
          </cell>
        </row>
        <row r="7945">
          <cell r="D7945" t="str">
            <v>223CPA_FW_091.M</v>
          </cell>
        </row>
        <row r="7946">
          <cell r="D7946" t="str">
            <v>516CPA_FW_091.M</v>
          </cell>
        </row>
        <row r="7947">
          <cell r="D7947" t="str">
            <v>918CPA_FW_091.M</v>
          </cell>
        </row>
        <row r="7948">
          <cell r="D7948" t="str">
            <v>748CPA_FW_091.M</v>
          </cell>
        </row>
        <row r="7949">
          <cell r="D7949" t="str">
            <v>618CPA_FW_091.M</v>
          </cell>
        </row>
        <row r="7950">
          <cell r="D7950" t="str">
            <v>522CPA_FW_091.M</v>
          </cell>
        </row>
        <row r="7951">
          <cell r="D7951" t="str">
            <v>622CPA_FW_091.M</v>
          </cell>
        </row>
        <row r="7952">
          <cell r="D7952" t="str">
            <v>156CPA_FW_091.M</v>
          </cell>
        </row>
        <row r="7953">
          <cell r="D7953" t="str">
            <v>624CPA_FW_091.M</v>
          </cell>
        </row>
        <row r="7954">
          <cell r="D7954" t="str">
            <v>626CPA_FW_091.M</v>
          </cell>
        </row>
        <row r="7955">
          <cell r="D7955" t="str">
            <v>628CPA_FW_091.M</v>
          </cell>
        </row>
        <row r="7956">
          <cell r="D7956" t="str">
            <v>228CPA_FW_091.M</v>
          </cell>
        </row>
        <row r="7957">
          <cell r="D7957" t="str">
            <v>924CPA_FW_091.M</v>
          </cell>
        </row>
        <row r="7958">
          <cell r="D7958" t="str">
            <v>233CPA_FW_091.M</v>
          </cell>
        </row>
        <row r="7959">
          <cell r="D7959" t="str">
            <v>632CPA_FW_091.M</v>
          </cell>
        </row>
        <row r="7960">
          <cell r="D7960" t="str">
            <v>636CPA_FW_091.M</v>
          </cell>
        </row>
        <row r="7961">
          <cell r="D7961" t="str">
            <v>634CPA_FW_091.M</v>
          </cell>
        </row>
        <row r="7962">
          <cell r="D7962" t="str">
            <v>238CPA_FW_091.M</v>
          </cell>
        </row>
        <row r="7963">
          <cell r="D7963" t="str">
            <v>662CPA_FW_091.M</v>
          </cell>
        </row>
        <row r="7964">
          <cell r="D7964" t="str">
            <v>960CPA_FW_091.M</v>
          </cell>
        </row>
        <row r="7965">
          <cell r="D7965" t="str">
            <v>423CPA_FW_091.M</v>
          </cell>
        </row>
        <row r="7966">
          <cell r="D7966" t="str">
            <v>935CPA_FW_091.M</v>
          </cell>
        </row>
        <row r="7967">
          <cell r="D7967" t="str">
            <v>128CPA_FW_091.M</v>
          </cell>
        </row>
        <row r="7968">
          <cell r="D7968" t="str">
            <v>611CPA_FW_091.M</v>
          </cell>
        </row>
        <row r="7969">
          <cell r="D7969" t="str">
            <v>321CPA_FW_091.M</v>
          </cell>
        </row>
        <row r="7970">
          <cell r="D7970" t="str">
            <v>243CPA_FW_091.M</v>
          </cell>
        </row>
        <row r="7971">
          <cell r="D7971" t="str">
            <v>309CPA_FW_091.M</v>
          </cell>
        </row>
        <row r="7972">
          <cell r="D7972" t="str">
            <v>248CPA_FW_091.M</v>
          </cell>
        </row>
        <row r="7973">
          <cell r="D7973" t="str">
            <v>469CPA_FW_091.M</v>
          </cell>
        </row>
        <row r="7974">
          <cell r="D7974" t="str">
            <v>253CPA_FW_091.M</v>
          </cell>
        </row>
        <row r="7975">
          <cell r="D7975" t="str">
            <v>642CPA_FW_091.M</v>
          </cell>
        </row>
        <row r="7976">
          <cell r="D7976" t="str">
            <v>643CPA_FW_091.M</v>
          </cell>
        </row>
        <row r="7977">
          <cell r="D7977" t="str">
            <v>939CPA_FW_091.M</v>
          </cell>
        </row>
        <row r="7978">
          <cell r="D7978" t="str">
            <v>644CPA_FW_091.M</v>
          </cell>
        </row>
        <row r="7979">
          <cell r="D7979" t="str">
            <v>163CPA_FW_091.M</v>
          </cell>
        </row>
        <row r="7980">
          <cell r="D7980" t="str">
            <v>819CPA_FW_091.M</v>
          </cell>
        </row>
        <row r="7981">
          <cell r="D7981" t="str">
            <v>172CPA_FW_091.M</v>
          </cell>
        </row>
        <row r="7982">
          <cell r="D7982" t="str">
            <v>132CPA_FW_091.M</v>
          </cell>
        </row>
        <row r="7983">
          <cell r="D7983" t="str">
            <v>646CPA_FW_091.M</v>
          </cell>
        </row>
        <row r="7984">
          <cell r="D7984" t="str">
            <v>648CPA_FW_091.M</v>
          </cell>
        </row>
        <row r="7985">
          <cell r="D7985" t="str">
            <v>915CPA_FW_091.M</v>
          </cell>
        </row>
        <row r="7986">
          <cell r="D7986" t="str">
            <v>134CPA_FW_091.M</v>
          </cell>
        </row>
        <row r="7987">
          <cell r="D7987" t="str">
            <v>652CPA_FW_091.M</v>
          </cell>
        </row>
        <row r="7988">
          <cell r="D7988" t="str">
            <v>174CPA_FW_091.M</v>
          </cell>
        </row>
        <row r="7989">
          <cell r="D7989" t="str">
            <v>328CPA_FW_091.M</v>
          </cell>
        </row>
        <row r="7990">
          <cell r="D7990" t="str">
            <v>258CPA_FW_091.M</v>
          </cell>
        </row>
        <row r="7991">
          <cell r="D7991" t="str">
            <v>656CPA_FW_091.M</v>
          </cell>
        </row>
        <row r="7992">
          <cell r="D7992" t="str">
            <v>654CPA_FW_091.M</v>
          </cell>
        </row>
        <row r="7993">
          <cell r="D7993" t="str">
            <v>336CPA_FW_091.M</v>
          </cell>
        </row>
        <row r="7994">
          <cell r="D7994" t="str">
            <v>263CPA_FW_091.M</v>
          </cell>
        </row>
        <row r="7995">
          <cell r="D7995" t="str">
            <v>268CPA_FW_091.M</v>
          </cell>
        </row>
        <row r="7996">
          <cell r="D7996" t="str">
            <v>532CPA_FW_091.M</v>
          </cell>
        </row>
        <row r="7997">
          <cell r="D7997" t="str">
            <v>944CPA_FW_091.M</v>
          </cell>
        </row>
        <row r="7998">
          <cell r="D7998" t="str">
            <v>176CPA_FW_091.M</v>
          </cell>
        </row>
        <row r="7999">
          <cell r="D7999" t="str">
            <v>534CPA_FW_091.M</v>
          </cell>
        </row>
        <row r="8000">
          <cell r="D8000" t="str">
            <v>536CPA_FW_091.M</v>
          </cell>
        </row>
        <row r="8001">
          <cell r="D8001" t="str">
            <v>429CPA_FW_091.M</v>
          </cell>
        </row>
        <row r="8002">
          <cell r="D8002" t="str">
            <v>433CPA_FW_091.M</v>
          </cell>
        </row>
        <row r="8003">
          <cell r="D8003" t="str">
            <v>178CPA_FW_091.M</v>
          </cell>
        </row>
        <row r="8004">
          <cell r="D8004" t="str">
            <v>436CPA_FW_091.M</v>
          </cell>
        </row>
        <row r="8005">
          <cell r="D8005" t="str">
            <v>136CPA_FW_091.M</v>
          </cell>
        </row>
        <row r="8006">
          <cell r="D8006" t="str">
            <v>343CPA_FW_091.M</v>
          </cell>
        </row>
        <row r="8007">
          <cell r="D8007" t="str">
            <v>158CPA_FW_091.M</v>
          </cell>
        </row>
        <row r="8008">
          <cell r="D8008" t="str">
            <v>439CPA_FW_091.M</v>
          </cell>
        </row>
        <row r="8009">
          <cell r="D8009" t="str">
            <v>916CPA_FW_091.M</v>
          </cell>
        </row>
        <row r="8010">
          <cell r="D8010" t="str">
            <v>664CPA_FW_091.M</v>
          </cell>
        </row>
        <row r="8011">
          <cell r="D8011" t="str">
            <v>826CPA_FW_091.M</v>
          </cell>
        </row>
        <row r="8012">
          <cell r="D8012" t="str">
            <v>542CPA_FW_091.M</v>
          </cell>
        </row>
        <row r="8013">
          <cell r="D8013" t="str">
            <v>967CPA_FW_091.M</v>
          </cell>
        </row>
        <row r="8014">
          <cell r="D8014" t="str">
            <v>443CPA_FW_091.M</v>
          </cell>
        </row>
        <row r="8015">
          <cell r="D8015" t="str">
            <v>917CPA_FW_091.M</v>
          </cell>
        </row>
        <row r="8016">
          <cell r="D8016" t="str">
            <v>544CPA_FW_091.M</v>
          </cell>
        </row>
        <row r="8017">
          <cell r="D8017" t="str">
            <v>941CPA_FW_091.M</v>
          </cell>
        </row>
        <row r="8018">
          <cell r="D8018" t="str">
            <v>446CPA_FW_091.M</v>
          </cell>
        </row>
        <row r="8019">
          <cell r="D8019" t="str">
            <v>666CPA_FW_091.M</v>
          </cell>
        </row>
        <row r="8020">
          <cell r="D8020" t="str">
            <v>668CPA_FW_091.M</v>
          </cell>
        </row>
        <row r="8021">
          <cell r="D8021" t="str">
            <v>672CPA_FW_091.M</v>
          </cell>
        </row>
        <row r="8022">
          <cell r="D8022" t="str">
            <v>946CPA_FW_091.M</v>
          </cell>
        </row>
        <row r="8023">
          <cell r="D8023" t="str">
            <v>137CPA_FW_091.M</v>
          </cell>
        </row>
        <row r="8024">
          <cell r="D8024" t="str">
            <v>546CPA_FW_091.M</v>
          </cell>
        </row>
        <row r="8025">
          <cell r="D8025" t="str">
            <v>962CPA_FW_091.M</v>
          </cell>
        </row>
        <row r="8026">
          <cell r="D8026" t="str">
            <v>674CPA_FW_091.M</v>
          </cell>
        </row>
        <row r="8027">
          <cell r="D8027" t="str">
            <v>676CPA_FW_091.M</v>
          </cell>
        </row>
        <row r="8028">
          <cell r="D8028" t="str">
            <v>548CPA_FW_091.M</v>
          </cell>
        </row>
        <row r="8029">
          <cell r="D8029" t="str">
            <v>556CPA_FW_091.M</v>
          </cell>
        </row>
        <row r="8030">
          <cell r="D8030" t="str">
            <v>678CPA_FW_091.M</v>
          </cell>
        </row>
        <row r="8031">
          <cell r="D8031" t="str">
            <v>181CPA_FW_091.M</v>
          </cell>
        </row>
        <row r="8032">
          <cell r="D8032" t="str">
            <v>867CPA_FW_091.M</v>
          </cell>
        </row>
        <row r="8033">
          <cell r="D8033" t="str">
            <v>682CPA_FW_091.M</v>
          </cell>
        </row>
        <row r="8034">
          <cell r="D8034" t="str">
            <v>684CPA_FW_091.M</v>
          </cell>
        </row>
        <row r="8035">
          <cell r="D8035" t="str">
            <v>273CPA_FW_091.M</v>
          </cell>
        </row>
        <row r="8036">
          <cell r="D8036" t="str">
            <v>868CPA_FW_091.M</v>
          </cell>
        </row>
        <row r="8037">
          <cell r="D8037" t="str">
            <v>921CPA_FW_091.M</v>
          </cell>
        </row>
        <row r="8038">
          <cell r="D8038" t="str">
            <v>948CPA_FW_091.M</v>
          </cell>
        </row>
        <row r="8039">
          <cell r="D8039" t="str">
            <v>943CPA_FW_091.M</v>
          </cell>
        </row>
        <row r="8040">
          <cell r="D8040" t="str">
            <v>351CPA_FW_091.M</v>
          </cell>
        </row>
        <row r="8041">
          <cell r="D8041" t="str">
            <v>686CPA_FW_091.M</v>
          </cell>
        </row>
        <row r="8042">
          <cell r="D8042" t="str">
            <v>688CPA_FW_091.M</v>
          </cell>
        </row>
        <row r="8043">
          <cell r="D8043" t="str">
            <v>518CPA_FW_091.M</v>
          </cell>
        </row>
        <row r="8044">
          <cell r="D8044" t="str">
            <v>728CPA_FW_091.M</v>
          </cell>
        </row>
        <row r="8045">
          <cell r="D8045" t="str">
            <v>836CPA_FW_091.M</v>
          </cell>
        </row>
        <row r="8046">
          <cell r="D8046" t="str">
            <v>558CPA_FW_091.M</v>
          </cell>
        </row>
        <row r="8047">
          <cell r="D8047" t="str">
            <v>138CPA_FW_091.M</v>
          </cell>
        </row>
        <row r="8048">
          <cell r="D8048" t="str">
            <v>353CPA_FW_091.M</v>
          </cell>
        </row>
        <row r="8049">
          <cell r="D8049" t="str">
            <v>196CPA_FW_091.M</v>
          </cell>
        </row>
        <row r="8050">
          <cell r="D8050" t="str">
            <v>278CPA_FW_091.M</v>
          </cell>
        </row>
        <row r="8051">
          <cell r="D8051" t="str">
            <v>692CPA_FW_091.M</v>
          </cell>
        </row>
        <row r="8052">
          <cell r="D8052" t="str">
            <v>694CPA_FW_091.M</v>
          </cell>
        </row>
        <row r="8053">
          <cell r="D8053" t="str">
            <v>142CPA_FW_091.M</v>
          </cell>
        </row>
        <row r="8054">
          <cell r="D8054" t="str">
            <v>449CPA_FW_091.M</v>
          </cell>
        </row>
        <row r="8055">
          <cell r="D8055" t="str">
            <v>564CPA_FW_091.M</v>
          </cell>
        </row>
        <row r="8056">
          <cell r="D8056" t="str">
            <v>565CPA_FW_091.M</v>
          </cell>
        </row>
        <row r="8057">
          <cell r="D8057" t="str">
            <v>283CPA_FW_091.M</v>
          </cell>
        </row>
        <row r="8058">
          <cell r="D8058" t="str">
            <v>853CPA_FW_091.M</v>
          </cell>
        </row>
        <row r="8059">
          <cell r="D8059" t="str">
            <v>288CPA_FW_091.M</v>
          </cell>
        </row>
        <row r="8060">
          <cell r="D8060" t="str">
            <v>293CPA_FW_091.M</v>
          </cell>
        </row>
        <row r="8061">
          <cell r="D8061" t="str">
            <v>566CPA_FW_091.M</v>
          </cell>
        </row>
        <row r="8062">
          <cell r="D8062" t="str">
            <v>964CPA_FW_091.M</v>
          </cell>
        </row>
        <row r="8063">
          <cell r="D8063" t="str">
            <v>182CPA_FW_091.M</v>
          </cell>
        </row>
        <row r="8064">
          <cell r="D8064" t="str">
            <v>359CPA_FW_091.M</v>
          </cell>
        </row>
        <row r="8065">
          <cell r="D8065" t="str">
            <v>453CPA_FW_091.M</v>
          </cell>
        </row>
        <row r="8066">
          <cell r="D8066" t="str">
            <v>968CPA_FW_091.M</v>
          </cell>
        </row>
        <row r="8067">
          <cell r="D8067" t="str">
            <v>922CPA_FW_091.M</v>
          </cell>
        </row>
        <row r="8068">
          <cell r="D8068" t="str">
            <v>714CPA_FW_091.M</v>
          </cell>
        </row>
        <row r="8069">
          <cell r="D8069" t="str">
            <v>862CPA_FW_091.M</v>
          </cell>
        </row>
        <row r="8070">
          <cell r="D8070" t="str">
            <v>135CPA_FW_091.M</v>
          </cell>
        </row>
        <row r="8071">
          <cell r="D8071" t="str">
            <v>716CPA_FW_091.M</v>
          </cell>
        </row>
        <row r="8072">
          <cell r="D8072" t="str">
            <v>456CPA_FW_091.M</v>
          </cell>
        </row>
        <row r="8073">
          <cell r="D8073" t="str">
            <v>722CPA_FW_091.M</v>
          </cell>
        </row>
        <row r="8074">
          <cell r="D8074" t="str">
            <v>942CPA_FW_091.M</v>
          </cell>
        </row>
        <row r="8075">
          <cell r="D8075" t="str">
            <v>718CPA_FW_091.M</v>
          </cell>
        </row>
        <row r="8076">
          <cell r="D8076" t="str">
            <v>724CPA_FW_091.M</v>
          </cell>
        </row>
        <row r="8077">
          <cell r="D8077" t="str">
            <v>576CPA_FW_091.M</v>
          </cell>
        </row>
        <row r="8078">
          <cell r="D8078" t="str">
            <v>936CPA_FW_091.M</v>
          </cell>
        </row>
        <row r="8079">
          <cell r="D8079" t="str">
            <v>961CPA_FW_091.M</v>
          </cell>
        </row>
        <row r="8080">
          <cell r="D8080" t="str">
            <v>813CPA_FW_091.M</v>
          </cell>
        </row>
        <row r="8081">
          <cell r="D8081" t="str">
            <v>726CPA_FW_091.M</v>
          </cell>
        </row>
        <row r="8082">
          <cell r="D8082" t="str">
            <v>199CPA_FW_091.M</v>
          </cell>
        </row>
        <row r="8083">
          <cell r="D8083" t="str">
            <v>733CPA_FW_091.M</v>
          </cell>
        </row>
        <row r="8084">
          <cell r="D8084" t="str">
            <v>184CPA_FW_091.M</v>
          </cell>
        </row>
        <row r="8085">
          <cell r="D8085" t="str">
            <v>524CPA_FW_091.M</v>
          </cell>
        </row>
        <row r="8086">
          <cell r="D8086" t="str">
            <v>361CPA_FW_091.M</v>
          </cell>
        </row>
        <row r="8087">
          <cell r="D8087" t="str">
            <v>362CPA_FW_091.M</v>
          </cell>
        </row>
        <row r="8088">
          <cell r="D8088" t="str">
            <v>364CPA_FW_091.M</v>
          </cell>
        </row>
        <row r="8089">
          <cell r="D8089" t="str">
            <v>732CPA_FW_091.M</v>
          </cell>
        </row>
        <row r="8090">
          <cell r="D8090" t="str">
            <v>366CPA_FW_091.M</v>
          </cell>
        </row>
        <row r="8091">
          <cell r="D8091" t="str">
            <v>734CPA_FW_091.M</v>
          </cell>
        </row>
        <row r="8092">
          <cell r="D8092" t="str">
            <v>144CPA_FW_091.M</v>
          </cell>
        </row>
        <row r="8093">
          <cell r="D8093" t="str">
            <v>146CPA_FW_091.M</v>
          </cell>
        </row>
        <row r="8094">
          <cell r="D8094" t="str">
            <v>463CPA_FW_091.M</v>
          </cell>
        </row>
        <row r="8095">
          <cell r="D8095" t="str">
            <v>528CPA_FW_091.M</v>
          </cell>
        </row>
        <row r="8096">
          <cell r="D8096" t="str">
            <v>923CPA_FW_091.M</v>
          </cell>
        </row>
        <row r="8097">
          <cell r="D8097" t="str">
            <v>738CPA_FW_091.M</v>
          </cell>
        </row>
        <row r="8098">
          <cell r="D8098" t="str">
            <v>578CPA_FW_091.M</v>
          </cell>
        </row>
        <row r="8099">
          <cell r="D8099" t="str">
            <v>537CPA_FW_091.M</v>
          </cell>
        </row>
        <row r="8100">
          <cell r="D8100" t="str">
            <v>742CPA_FW_091.M</v>
          </cell>
        </row>
        <row r="8101">
          <cell r="D8101" t="str">
            <v>866CPA_FW_091.M</v>
          </cell>
        </row>
        <row r="8102">
          <cell r="D8102" t="str">
            <v>369CPA_FW_091.M</v>
          </cell>
        </row>
        <row r="8103">
          <cell r="D8103" t="str">
            <v>744CPA_FW_091.M</v>
          </cell>
        </row>
        <row r="8104">
          <cell r="D8104" t="str">
            <v>186CPA_FW_091.M</v>
          </cell>
        </row>
        <row r="8105">
          <cell r="D8105" t="str">
            <v>925CPA_FW_091.M</v>
          </cell>
        </row>
        <row r="8106">
          <cell r="D8106" t="str">
            <v>869CPA_FW_091.M</v>
          </cell>
        </row>
        <row r="8107">
          <cell r="D8107" t="str">
            <v>746CPA_FW_091.M</v>
          </cell>
        </row>
        <row r="8108">
          <cell r="D8108" t="str">
            <v>926CPA_FW_091.M</v>
          </cell>
        </row>
        <row r="8109">
          <cell r="D8109" t="str">
            <v>466CPA_FW_091.M</v>
          </cell>
        </row>
        <row r="8110">
          <cell r="D8110" t="str">
            <v>112CPA_FW_091.M</v>
          </cell>
        </row>
        <row r="8111">
          <cell r="D8111" t="str">
            <v>111CPA_FW_091.M</v>
          </cell>
        </row>
        <row r="8112">
          <cell r="D8112" t="str">
            <v>298CPA_FW_091.M</v>
          </cell>
        </row>
        <row r="8113">
          <cell r="D8113" t="str">
            <v>927CPA_FW_091.M</v>
          </cell>
        </row>
        <row r="8114">
          <cell r="D8114" t="str">
            <v>846CPA_FW_091.M</v>
          </cell>
        </row>
        <row r="8115">
          <cell r="D8115" t="str">
            <v>299CPA_FW_091.M</v>
          </cell>
        </row>
        <row r="8116">
          <cell r="D8116" t="str">
            <v>582CPA_FW_091.M</v>
          </cell>
        </row>
        <row r="8117">
          <cell r="D8117" t="str">
            <v>474CPA_FW_091.M</v>
          </cell>
        </row>
        <row r="8118">
          <cell r="D8118" t="str">
            <v>754CPA_FW_091.M</v>
          </cell>
        </row>
        <row r="8119">
          <cell r="D8119" t="str">
            <v>698CPA_FW_091.M</v>
          </cell>
        </row>
        <row r="8120">
          <cell r="D8120" t="str">
            <v>512CPA_RP_010.M</v>
          </cell>
        </row>
        <row r="8121">
          <cell r="D8121" t="str">
            <v>914CPA_RP_010.M</v>
          </cell>
        </row>
        <row r="8122">
          <cell r="D8122" t="str">
            <v>612CPA_RP_010.M</v>
          </cell>
        </row>
        <row r="8123">
          <cell r="D8123" t="str">
            <v>614CPA_RP_010.M</v>
          </cell>
        </row>
        <row r="8124">
          <cell r="D8124" t="str">
            <v>312CPA_RP_010.M</v>
          </cell>
        </row>
        <row r="8125">
          <cell r="D8125" t="str">
            <v>311CPA_RP_010.M</v>
          </cell>
        </row>
        <row r="8126">
          <cell r="D8126" t="str">
            <v>213CPA_RP_010.M</v>
          </cell>
        </row>
        <row r="8127">
          <cell r="D8127" t="str">
            <v>911CPA_RP_010.M</v>
          </cell>
        </row>
        <row r="8128">
          <cell r="D8128" t="str">
            <v>193CPA_RP_010.M</v>
          </cell>
        </row>
        <row r="8129">
          <cell r="D8129" t="str">
            <v>122CPA_RP_010.M</v>
          </cell>
        </row>
        <row r="8130">
          <cell r="D8130" t="str">
            <v>912CPA_RP_010.M</v>
          </cell>
        </row>
        <row r="8131">
          <cell r="D8131" t="str">
            <v>313CPA_RP_010.M</v>
          </cell>
        </row>
        <row r="8132">
          <cell r="D8132" t="str">
            <v>419CPA_RP_010.M</v>
          </cell>
        </row>
        <row r="8133">
          <cell r="D8133" t="str">
            <v>513CPA_RP_010.M</v>
          </cell>
        </row>
        <row r="8134">
          <cell r="D8134" t="str">
            <v>316CPA_RP_010.M</v>
          </cell>
        </row>
        <row r="8135">
          <cell r="D8135" t="str">
            <v>913CPA_RP_010.M</v>
          </cell>
        </row>
        <row r="8136">
          <cell r="D8136" t="str">
            <v>124CPA_RP_010.M</v>
          </cell>
        </row>
        <row r="8137">
          <cell r="D8137" t="str">
            <v>339CPA_RP_010.M</v>
          </cell>
        </row>
        <row r="8138">
          <cell r="D8138" t="str">
            <v>638CPA_RP_010.M</v>
          </cell>
        </row>
        <row r="8139">
          <cell r="D8139" t="str">
            <v>514CPA_RP_010.M</v>
          </cell>
        </row>
        <row r="8140">
          <cell r="D8140" t="str">
            <v>218CPA_RP_010.M</v>
          </cell>
        </row>
        <row r="8141">
          <cell r="D8141" t="str">
            <v>963CPA_RP_010.M</v>
          </cell>
        </row>
        <row r="8142">
          <cell r="D8142" t="str">
            <v>616CPA_RP_010.M</v>
          </cell>
        </row>
        <row r="8143">
          <cell r="D8143" t="str">
            <v>223CPA_RP_010.M</v>
          </cell>
        </row>
        <row r="8144">
          <cell r="D8144" t="str">
            <v>516CPA_RP_010.M</v>
          </cell>
        </row>
        <row r="8145">
          <cell r="D8145" t="str">
            <v>918CPA_RP_010.M</v>
          </cell>
        </row>
        <row r="8146">
          <cell r="D8146" t="str">
            <v>748CPA_RP_010.M</v>
          </cell>
        </row>
        <row r="8147">
          <cell r="D8147" t="str">
            <v>618CPA_RP_010.M</v>
          </cell>
        </row>
        <row r="8148">
          <cell r="D8148" t="str">
            <v>522CPA_RP_010.M</v>
          </cell>
        </row>
        <row r="8149">
          <cell r="D8149" t="str">
            <v>622CPA_RP_010.M</v>
          </cell>
        </row>
        <row r="8150">
          <cell r="D8150" t="str">
            <v>156CPA_RP_010.M</v>
          </cell>
        </row>
        <row r="8151">
          <cell r="D8151" t="str">
            <v>624CPA_RP_010.M</v>
          </cell>
        </row>
        <row r="8152">
          <cell r="D8152" t="str">
            <v>626CPA_RP_010.M</v>
          </cell>
        </row>
        <row r="8153">
          <cell r="D8153" t="str">
            <v>628CPA_RP_010.M</v>
          </cell>
        </row>
        <row r="8154">
          <cell r="D8154" t="str">
            <v>228CPA_RP_010.M</v>
          </cell>
        </row>
        <row r="8155">
          <cell r="D8155" t="str">
            <v>924CPA_RP_010.M</v>
          </cell>
        </row>
        <row r="8156">
          <cell r="D8156" t="str">
            <v>233CPA_RP_010.M</v>
          </cell>
        </row>
        <row r="8157">
          <cell r="D8157" t="str">
            <v>632CPA_RP_010.M</v>
          </cell>
        </row>
        <row r="8158">
          <cell r="D8158" t="str">
            <v>636CPA_RP_010.M</v>
          </cell>
        </row>
        <row r="8159">
          <cell r="D8159" t="str">
            <v>634CPA_RP_010.M</v>
          </cell>
        </row>
        <row r="8160">
          <cell r="D8160" t="str">
            <v>238CPA_RP_010.M</v>
          </cell>
        </row>
        <row r="8161">
          <cell r="D8161" t="str">
            <v>662CPA_RP_010.M</v>
          </cell>
        </row>
        <row r="8162">
          <cell r="D8162" t="str">
            <v>960CPA_RP_010.M</v>
          </cell>
        </row>
        <row r="8163">
          <cell r="D8163" t="str">
            <v>423CPA_RP_010.M</v>
          </cell>
        </row>
        <row r="8164">
          <cell r="D8164" t="str">
            <v>935CPA_RP_010.M</v>
          </cell>
        </row>
        <row r="8165">
          <cell r="D8165" t="str">
            <v>128CPA_RP_010.M</v>
          </cell>
        </row>
        <row r="8166">
          <cell r="D8166" t="str">
            <v>611CPA_RP_010.M</v>
          </cell>
        </row>
        <row r="8167">
          <cell r="D8167" t="str">
            <v>321CPA_RP_010.M</v>
          </cell>
        </row>
        <row r="8168">
          <cell r="D8168" t="str">
            <v>243CPA_RP_010.M</v>
          </cell>
        </row>
        <row r="8169">
          <cell r="D8169" t="str">
            <v>309CPA_RP_010.M</v>
          </cell>
        </row>
        <row r="8170">
          <cell r="D8170" t="str">
            <v>248CPA_RP_010.M</v>
          </cell>
        </row>
        <row r="8171">
          <cell r="D8171" t="str">
            <v>469CPA_RP_010.M</v>
          </cell>
        </row>
        <row r="8172">
          <cell r="D8172" t="str">
            <v>253CPA_RP_010.M</v>
          </cell>
        </row>
        <row r="8173">
          <cell r="D8173" t="str">
            <v>642CPA_RP_010.M</v>
          </cell>
        </row>
        <row r="8174">
          <cell r="D8174" t="str">
            <v>643CPA_RP_010.M</v>
          </cell>
        </row>
        <row r="8175">
          <cell r="D8175" t="str">
            <v>939CPA_RP_010.M</v>
          </cell>
        </row>
        <row r="8176">
          <cell r="D8176" t="str">
            <v>644CPA_RP_010.M</v>
          </cell>
        </row>
        <row r="8177">
          <cell r="D8177" t="str">
            <v>163CPA_RP_010.M</v>
          </cell>
        </row>
        <row r="8178">
          <cell r="D8178" t="str">
            <v>819CPA_RP_010.M</v>
          </cell>
        </row>
        <row r="8179">
          <cell r="D8179" t="str">
            <v>172CPA_RP_010.M</v>
          </cell>
        </row>
        <row r="8180">
          <cell r="D8180" t="str">
            <v>132CPA_RP_010.M</v>
          </cell>
        </row>
        <row r="8181">
          <cell r="D8181" t="str">
            <v>646CPA_RP_010.M</v>
          </cell>
        </row>
        <row r="8182">
          <cell r="D8182" t="str">
            <v>648CPA_RP_010.M</v>
          </cell>
        </row>
        <row r="8183">
          <cell r="D8183" t="str">
            <v>915CPA_RP_010.M</v>
          </cell>
        </row>
        <row r="8184">
          <cell r="D8184" t="str">
            <v>134CPA_RP_010.M</v>
          </cell>
        </row>
        <row r="8185">
          <cell r="D8185" t="str">
            <v>652CPA_RP_010.M</v>
          </cell>
        </row>
        <row r="8186">
          <cell r="D8186" t="str">
            <v>174CPA_RP_010.M</v>
          </cell>
        </row>
        <row r="8187">
          <cell r="D8187" t="str">
            <v>328CPA_RP_010.M</v>
          </cell>
        </row>
        <row r="8188">
          <cell r="D8188" t="str">
            <v>258CPA_RP_010.M</v>
          </cell>
        </row>
        <row r="8189">
          <cell r="D8189" t="str">
            <v>656CPA_RP_010.M</v>
          </cell>
        </row>
        <row r="8190">
          <cell r="D8190" t="str">
            <v>654CPA_RP_010.M</v>
          </cell>
        </row>
        <row r="8191">
          <cell r="D8191" t="str">
            <v>336CPA_RP_010.M</v>
          </cell>
        </row>
        <row r="8192">
          <cell r="D8192" t="str">
            <v>263CPA_RP_010.M</v>
          </cell>
        </row>
        <row r="8193">
          <cell r="D8193" t="str">
            <v>268CPA_RP_010.M</v>
          </cell>
        </row>
        <row r="8194">
          <cell r="D8194" t="str">
            <v>532CPA_RP_010.M</v>
          </cell>
        </row>
        <row r="8195">
          <cell r="D8195" t="str">
            <v>944CPA_RP_010.M</v>
          </cell>
        </row>
        <row r="8196">
          <cell r="D8196" t="str">
            <v>176CPA_RP_010.M</v>
          </cell>
        </row>
        <row r="8197">
          <cell r="D8197" t="str">
            <v>534CPA_RP_010.M</v>
          </cell>
        </row>
        <row r="8198">
          <cell r="D8198" t="str">
            <v>536CPA_RP_010.M</v>
          </cell>
        </row>
        <row r="8199">
          <cell r="D8199" t="str">
            <v>429CPA_RP_010.M</v>
          </cell>
        </row>
        <row r="8200">
          <cell r="D8200" t="str">
            <v>433CPA_RP_010.M</v>
          </cell>
        </row>
        <row r="8201">
          <cell r="D8201" t="str">
            <v>178CPA_RP_010.M</v>
          </cell>
        </row>
        <row r="8202">
          <cell r="D8202" t="str">
            <v>436CPA_RP_010.M</v>
          </cell>
        </row>
        <row r="8203">
          <cell r="D8203" t="str">
            <v>136CPA_RP_010.M</v>
          </cell>
        </row>
        <row r="8204">
          <cell r="D8204" t="str">
            <v>343CPA_RP_010.M</v>
          </cell>
        </row>
        <row r="8205">
          <cell r="D8205" t="str">
            <v>158CPA_RP_010.M</v>
          </cell>
        </row>
        <row r="8206">
          <cell r="D8206" t="str">
            <v>439CPA_RP_010.M</v>
          </cell>
        </row>
        <row r="8207">
          <cell r="D8207" t="str">
            <v>916CPA_RP_010.M</v>
          </cell>
        </row>
        <row r="8208">
          <cell r="D8208" t="str">
            <v>664CPA_RP_010.M</v>
          </cell>
        </row>
        <row r="8209">
          <cell r="D8209" t="str">
            <v>826CPA_RP_010.M</v>
          </cell>
        </row>
        <row r="8210">
          <cell r="D8210" t="str">
            <v>542CPA_RP_010.M</v>
          </cell>
        </row>
        <row r="8211">
          <cell r="D8211" t="str">
            <v>967CPA_RP_010.M</v>
          </cell>
        </row>
        <row r="8212">
          <cell r="D8212" t="str">
            <v>443CPA_RP_010.M</v>
          </cell>
        </row>
        <row r="8213">
          <cell r="D8213" t="str">
            <v>917CPA_RP_010.M</v>
          </cell>
        </row>
        <row r="8214">
          <cell r="D8214" t="str">
            <v>544CPA_RP_010.M</v>
          </cell>
        </row>
        <row r="8215">
          <cell r="D8215" t="str">
            <v>941CPA_RP_010.M</v>
          </cell>
        </row>
        <row r="8216">
          <cell r="D8216" t="str">
            <v>446CPA_RP_010.M</v>
          </cell>
        </row>
        <row r="8217">
          <cell r="D8217" t="str">
            <v>666CPA_RP_010.M</v>
          </cell>
        </row>
        <row r="8218">
          <cell r="D8218" t="str">
            <v>668CPA_RP_010.M</v>
          </cell>
        </row>
        <row r="8219">
          <cell r="D8219" t="str">
            <v>672CPA_RP_010.M</v>
          </cell>
        </row>
        <row r="8220">
          <cell r="D8220" t="str">
            <v>946CPA_RP_010.M</v>
          </cell>
        </row>
        <row r="8221">
          <cell r="D8221" t="str">
            <v>137CPA_RP_010.M</v>
          </cell>
        </row>
        <row r="8222">
          <cell r="D8222" t="str">
            <v>546CPA_RP_010.M</v>
          </cell>
        </row>
        <row r="8223">
          <cell r="D8223" t="str">
            <v>962CPA_RP_010.M</v>
          </cell>
        </row>
        <row r="8224">
          <cell r="D8224" t="str">
            <v>674CPA_RP_010.M</v>
          </cell>
        </row>
        <row r="8225">
          <cell r="D8225" t="str">
            <v>676CPA_RP_010.M</v>
          </cell>
        </row>
        <row r="8226">
          <cell r="D8226" t="str">
            <v>548CPA_RP_010.M</v>
          </cell>
        </row>
        <row r="8227">
          <cell r="D8227" t="str">
            <v>556CPA_RP_010.M</v>
          </cell>
        </row>
        <row r="8228">
          <cell r="D8228" t="str">
            <v>678CPA_RP_010.M</v>
          </cell>
        </row>
        <row r="8229">
          <cell r="D8229" t="str">
            <v>181CPA_RP_010.M</v>
          </cell>
        </row>
        <row r="8230">
          <cell r="D8230" t="str">
            <v>867CPA_RP_010.M</v>
          </cell>
        </row>
        <row r="8231">
          <cell r="D8231" t="str">
            <v>682CPA_RP_010.M</v>
          </cell>
        </row>
        <row r="8232">
          <cell r="D8232" t="str">
            <v>684CPA_RP_010.M</v>
          </cell>
        </row>
        <row r="8233">
          <cell r="D8233" t="str">
            <v>273CPA_RP_010.M</v>
          </cell>
        </row>
        <row r="8234">
          <cell r="D8234" t="str">
            <v>868CPA_RP_010.M</v>
          </cell>
        </row>
        <row r="8235">
          <cell r="D8235" t="str">
            <v>921CPA_RP_010.M</v>
          </cell>
        </row>
        <row r="8236">
          <cell r="D8236" t="str">
            <v>948CPA_RP_010.M</v>
          </cell>
        </row>
        <row r="8237">
          <cell r="D8237" t="str">
            <v>943CPA_RP_010.M</v>
          </cell>
        </row>
        <row r="8238">
          <cell r="D8238" t="str">
            <v>351CPA_RP_010.M</v>
          </cell>
        </row>
        <row r="8239">
          <cell r="D8239" t="str">
            <v>686CPA_RP_010.M</v>
          </cell>
        </row>
        <row r="8240">
          <cell r="D8240" t="str">
            <v>688CPA_RP_010.M</v>
          </cell>
        </row>
        <row r="8241">
          <cell r="D8241" t="str">
            <v>518CPA_RP_010.M</v>
          </cell>
        </row>
        <row r="8242">
          <cell r="D8242" t="str">
            <v>728CPA_RP_010.M</v>
          </cell>
        </row>
        <row r="8243">
          <cell r="D8243" t="str">
            <v>836CPA_RP_010.M</v>
          </cell>
        </row>
        <row r="8244">
          <cell r="D8244" t="str">
            <v>558CPA_RP_010.M</v>
          </cell>
        </row>
        <row r="8245">
          <cell r="D8245" t="str">
            <v>138CPA_RP_010.M</v>
          </cell>
        </row>
        <row r="8246">
          <cell r="D8246" t="str">
            <v>353CPA_RP_010.M</v>
          </cell>
        </row>
        <row r="8247">
          <cell r="D8247" t="str">
            <v>196CPA_RP_010.M</v>
          </cell>
        </row>
        <row r="8248">
          <cell r="D8248" t="str">
            <v>278CPA_RP_010.M</v>
          </cell>
        </row>
        <row r="8249">
          <cell r="D8249" t="str">
            <v>692CPA_RP_010.M</v>
          </cell>
        </row>
        <row r="8250">
          <cell r="D8250" t="str">
            <v>694CPA_RP_010.M</v>
          </cell>
        </row>
        <row r="8251">
          <cell r="D8251" t="str">
            <v>142CPA_RP_010.M</v>
          </cell>
        </row>
        <row r="8252">
          <cell r="D8252" t="str">
            <v>449CPA_RP_010.M</v>
          </cell>
        </row>
        <row r="8253">
          <cell r="D8253" t="str">
            <v>564CPA_RP_010.M</v>
          </cell>
        </row>
        <row r="8254">
          <cell r="D8254" t="str">
            <v>565CPA_RP_010.M</v>
          </cell>
        </row>
        <row r="8255">
          <cell r="D8255" t="str">
            <v>283CPA_RP_010.M</v>
          </cell>
        </row>
        <row r="8256">
          <cell r="D8256" t="str">
            <v>853CPA_RP_010.M</v>
          </cell>
        </row>
        <row r="8257">
          <cell r="D8257" t="str">
            <v>288CPA_RP_010.M</v>
          </cell>
        </row>
        <row r="8258">
          <cell r="D8258" t="str">
            <v>293CPA_RP_010.M</v>
          </cell>
        </row>
        <row r="8259">
          <cell r="D8259" t="str">
            <v>566CPA_RP_010.M</v>
          </cell>
        </row>
        <row r="8260">
          <cell r="D8260" t="str">
            <v>964CPA_RP_010.M</v>
          </cell>
        </row>
        <row r="8261">
          <cell r="D8261" t="str">
            <v>182CPA_RP_010.M</v>
          </cell>
        </row>
        <row r="8262">
          <cell r="D8262" t="str">
            <v>359CPA_RP_010.M</v>
          </cell>
        </row>
        <row r="8263">
          <cell r="D8263" t="str">
            <v>453CPA_RP_010.M</v>
          </cell>
        </row>
        <row r="8264">
          <cell r="D8264" t="str">
            <v>968CPA_RP_010.M</v>
          </cell>
        </row>
        <row r="8265">
          <cell r="D8265" t="str">
            <v>922CPA_RP_010.M</v>
          </cell>
        </row>
        <row r="8266">
          <cell r="D8266" t="str">
            <v>714CPA_RP_010.M</v>
          </cell>
        </row>
        <row r="8267">
          <cell r="D8267" t="str">
            <v>862CPA_RP_010.M</v>
          </cell>
        </row>
        <row r="8268">
          <cell r="D8268" t="str">
            <v>135CPA_RP_010.M</v>
          </cell>
        </row>
        <row r="8269">
          <cell r="D8269" t="str">
            <v>716CPA_RP_010.M</v>
          </cell>
        </row>
        <row r="8270">
          <cell r="D8270" t="str">
            <v>456CPA_RP_010.M</v>
          </cell>
        </row>
        <row r="8271">
          <cell r="D8271" t="str">
            <v>722CPA_RP_010.M</v>
          </cell>
        </row>
        <row r="8272">
          <cell r="D8272" t="str">
            <v>942CPA_RP_010.M</v>
          </cell>
        </row>
        <row r="8273">
          <cell r="D8273" t="str">
            <v>718CPA_RP_010.M</v>
          </cell>
        </row>
        <row r="8274">
          <cell r="D8274" t="str">
            <v>724CPA_RP_010.M</v>
          </cell>
        </row>
        <row r="8275">
          <cell r="D8275" t="str">
            <v>576CPA_RP_010.M</v>
          </cell>
        </row>
        <row r="8276">
          <cell r="D8276" t="str">
            <v>936CPA_RP_010.M</v>
          </cell>
        </row>
        <row r="8277">
          <cell r="D8277" t="str">
            <v>961CPA_RP_010.M</v>
          </cell>
        </row>
        <row r="8278">
          <cell r="D8278" t="str">
            <v>813CPA_RP_010.M</v>
          </cell>
        </row>
        <row r="8279">
          <cell r="D8279" t="str">
            <v>726CPA_RP_010.M</v>
          </cell>
        </row>
        <row r="8280">
          <cell r="D8280" t="str">
            <v>199CPA_RP_010.M</v>
          </cell>
        </row>
        <row r="8281">
          <cell r="D8281" t="str">
            <v>733CPA_RP_010.M</v>
          </cell>
        </row>
        <row r="8282">
          <cell r="D8282" t="str">
            <v>184CPA_RP_010.M</v>
          </cell>
        </row>
        <row r="8283">
          <cell r="D8283" t="str">
            <v>524CPA_RP_010.M</v>
          </cell>
        </row>
        <row r="8284">
          <cell r="D8284" t="str">
            <v>361CPA_RP_010.M</v>
          </cell>
        </row>
        <row r="8285">
          <cell r="D8285" t="str">
            <v>362CPA_RP_010.M</v>
          </cell>
        </row>
        <row r="8286">
          <cell r="D8286" t="str">
            <v>364CPA_RP_010.M</v>
          </cell>
        </row>
        <row r="8287">
          <cell r="D8287" t="str">
            <v>732CPA_RP_010.M</v>
          </cell>
        </row>
        <row r="8288">
          <cell r="D8288" t="str">
            <v>366CPA_RP_010.M</v>
          </cell>
        </row>
        <row r="8289">
          <cell r="D8289" t="str">
            <v>734CPA_RP_010.M</v>
          </cell>
        </row>
        <row r="8290">
          <cell r="D8290" t="str">
            <v>144CPA_RP_010.M</v>
          </cell>
        </row>
        <row r="8291">
          <cell r="D8291" t="str">
            <v>146CPA_RP_010.M</v>
          </cell>
        </row>
        <row r="8292">
          <cell r="D8292" t="str">
            <v>463CPA_RP_010.M</v>
          </cell>
        </row>
        <row r="8293">
          <cell r="D8293" t="str">
            <v>528CPA_RP_010.M</v>
          </cell>
        </row>
        <row r="8294">
          <cell r="D8294" t="str">
            <v>923CPA_RP_010.M</v>
          </cell>
        </row>
        <row r="8295">
          <cell r="D8295" t="str">
            <v>738CPA_RP_010.M</v>
          </cell>
        </row>
        <row r="8296">
          <cell r="D8296" t="str">
            <v>578CPA_RP_010.M</v>
          </cell>
        </row>
        <row r="8297">
          <cell r="D8297" t="str">
            <v>537CPA_RP_010.M</v>
          </cell>
        </row>
        <row r="8298">
          <cell r="D8298" t="str">
            <v>742CPA_RP_010.M</v>
          </cell>
        </row>
        <row r="8299">
          <cell r="D8299" t="str">
            <v>866CPA_RP_010.M</v>
          </cell>
        </row>
        <row r="8300">
          <cell r="D8300" t="str">
            <v>369CPA_RP_010.M</v>
          </cell>
        </row>
        <row r="8301">
          <cell r="D8301" t="str">
            <v>744CPA_RP_010.M</v>
          </cell>
        </row>
        <row r="8302">
          <cell r="D8302" t="str">
            <v>186CPA_RP_010.M</v>
          </cell>
        </row>
        <row r="8303">
          <cell r="D8303" t="str">
            <v>925CPA_RP_010.M</v>
          </cell>
        </row>
        <row r="8304">
          <cell r="D8304" t="str">
            <v>869CPA_RP_010.M</v>
          </cell>
        </row>
        <row r="8305">
          <cell r="D8305" t="str">
            <v>746CPA_RP_010.M</v>
          </cell>
        </row>
        <row r="8306">
          <cell r="D8306" t="str">
            <v>926CPA_RP_010.M</v>
          </cell>
        </row>
        <row r="8307">
          <cell r="D8307" t="str">
            <v>466CPA_RP_010.M</v>
          </cell>
        </row>
        <row r="8308">
          <cell r="D8308" t="str">
            <v>112CPA_RP_010.M</v>
          </cell>
        </row>
        <row r="8309">
          <cell r="D8309" t="str">
            <v>111CPA_RP_010.M</v>
          </cell>
        </row>
        <row r="8310">
          <cell r="D8310" t="str">
            <v>298CPA_RP_010.M</v>
          </cell>
        </row>
        <row r="8311">
          <cell r="D8311" t="str">
            <v>927CPA_RP_010.M</v>
          </cell>
        </row>
        <row r="8312">
          <cell r="D8312" t="str">
            <v>846CPA_RP_010.M</v>
          </cell>
        </row>
        <row r="8313">
          <cell r="D8313" t="str">
            <v>299CPA_RP_010.M</v>
          </cell>
        </row>
        <row r="8314">
          <cell r="D8314" t="str">
            <v>582CPA_RP_010.M</v>
          </cell>
        </row>
        <row r="8315">
          <cell r="D8315" t="str">
            <v>474CPA_RP_010.M</v>
          </cell>
        </row>
        <row r="8316">
          <cell r="D8316" t="str">
            <v>754CPA_RP_010.M</v>
          </cell>
        </row>
        <row r="8317">
          <cell r="D8317" t="str">
            <v>698CPA_RP_010.M</v>
          </cell>
        </row>
        <row r="8318">
          <cell r="D8318" t="str">
            <v>512CPA_RP_020.M</v>
          </cell>
        </row>
        <row r="8319">
          <cell r="D8319" t="str">
            <v>914CPA_RP_020.M</v>
          </cell>
        </row>
        <row r="8320">
          <cell r="D8320" t="str">
            <v>612CPA_RP_020.M</v>
          </cell>
        </row>
        <row r="8321">
          <cell r="D8321" t="str">
            <v>614CPA_RP_020.M</v>
          </cell>
        </row>
        <row r="8322">
          <cell r="D8322" t="str">
            <v>312CPA_RP_020.M</v>
          </cell>
        </row>
        <row r="8323">
          <cell r="D8323" t="str">
            <v>311CPA_RP_020.M</v>
          </cell>
        </row>
        <row r="8324">
          <cell r="D8324" t="str">
            <v>213CPA_RP_020.M</v>
          </cell>
        </row>
        <row r="8325">
          <cell r="D8325" t="str">
            <v>911CPA_RP_020.M</v>
          </cell>
        </row>
        <row r="8326">
          <cell r="D8326" t="str">
            <v>193CPA_RP_020.M</v>
          </cell>
        </row>
        <row r="8327">
          <cell r="D8327" t="str">
            <v>122CPA_RP_020.M</v>
          </cell>
        </row>
        <row r="8328">
          <cell r="D8328" t="str">
            <v>912CPA_RP_020.M</v>
          </cell>
        </row>
        <row r="8329">
          <cell r="D8329" t="str">
            <v>313CPA_RP_020.M</v>
          </cell>
        </row>
        <row r="8330">
          <cell r="D8330" t="str">
            <v>419CPA_RP_020.M</v>
          </cell>
        </row>
        <row r="8331">
          <cell r="D8331" t="str">
            <v>513CPA_RP_020.M</v>
          </cell>
        </row>
        <row r="8332">
          <cell r="D8332" t="str">
            <v>316CPA_RP_020.M</v>
          </cell>
        </row>
        <row r="8333">
          <cell r="D8333" t="str">
            <v>913CPA_RP_020.M</v>
          </cell>
        </row>
        <row r="8334">
          <cell r="D8334" t="str">
            <v>124CPA_RP_020.M</v>
          </cell>
        </row>
        <row r="8335">
          <cell r="D8335" t="str">
            <v>339CPA_RP_020.M</v>
          </cell>
        </row>
        <row r="8336">
          <cell r="D8336" t="str">
            <v>638CPA_RP_020.M</v>
          </cell>
        </row>
        <row r="8337">
          <cell r="D8337" t="str">
            <v>514CPA_RP_020.M</v>
          </cell>
        </row>
        <row r="8338">
          <cell r="D8338" t="str">
            <v>218CPA_RP_020.M</v>
          </cell>
        </row>
        <row r="8339">
          <cell r="D8339" t="str">
            <v>963CPA_RP_020.M</v>
          </cell>
        </row>
        <row r="8340">
          <cell r="D8340" t="str">
            <v>616CPA_RP_020.M</v>
          </cell>
        </row>
        <row r="8341">
          <cell r="D8341" t="str">
            <v>223CPA_RP_020.M</v>
          </cell>
        </row>
        <row r="8342">
          <cell r="D8342" t="str">
            <v>516CPA_RP_020.M</v>
          </cell>
        </row>
        <row r="8343">
          <cell r="D8343" t="str">
            <v>918CPA_RP_020.M</v>
          </cell>
        </row>
        <row r="8344">
          <cell r="D8344" t="str">
            <v>748CPA_RP_020.M</v>
          </cell>
        </row>
        <row r="8345">
          <cell r="D8345" t="str">
            <v>618CPA_RP_020.M</v>
          </cell>
        </row>
        <row r="8346">
          <cell r="D8346" t="str">
            <v>522CPA_RP_020.M</v>
          </cell>
        </row>
        <row r="8347">
          <cell r="D8347" t="str">
            <v>622CPA_RP_020.M</v>
          </cell>
        </row>
        <row r="8348">
          <cell r="D8348" t="str">
            <v>156CPA_RP_020.M</v>
          </cell>
        </row>
        <row r="8349">
          <cell r="D8349" t="str">
            <v>624CPA_RP_020.M</v>
          </cell>
        </row>
        <row r="8350">
          <cell r="D8350" t="str">
            <v>626CPA_RP_020.M</v>
          </cell>
        </row>
        <row r="8351">
          <cell r="D8351" t="str">
            <v>628CPA_RP_020.M</v>
          </cell>
        </row>
        <row r="8352">
          <cell r="D8352" t="str">
            <v>228CPA_RP_020.M</v>
          </cell>
        </row>
        <row r="8353">
          <cell r="D8353" t="str">
            <v>924CPA_RP_020.M</v>
          </cell>
        </row>
        <row r="8354">
          <cell r="D8354" t="str">
            <v>233CPA_RP_020.M</v>
          </cell>
        </row>
        <row r="8355">
          <cell r="D8355" t="str">
            <v>632CPA_RP_020.M</v>
          </cell>
        </row>
        <row r="8356">
          <cell r="D8356" t="str">
            <v>636CPA_RP_020.M</v>
          </cell>
        </row>
        <row r="8357">
          <cell r="D8357" t="str">
            <v>634CPA_RP_020.M</v>
          </cell>
        </row>
        <row r="8358">
          <cell r="D8358" t="str">
            <v>238CPA_RP_020.M</v>
          </cell>
        </row>
        <row r="8359">
          <cell r="D8359" t="str">
            <v>662CPA_RP_020.M</v>
          </cell>
        </row>
        <row r="8360">
          <cell r="D8360" t="str">
            <v>960CPA_RP_020.M</v>
          </cell>
        </row>
        <row r="8361">
          <cell r="D8361" t="str">
            <v>423CPA_RP_020.M</v>
          </cell>
        </row>
        <row r="8362">
          <cell r="D8362" t="str">
            <v>935CPA_RP_020.M</v>
          </cell>
        </row>
        <row r="8363">
          <cell r="D8363" t="str">
            <v>128CPA_RP_020.M</v>
          </cell>
        </row>
        <row r="8364">
          <cell r="D8364" t="str">
            <v>611CPA_RP_020.M</v>
          </cell>
        </row>
        <row r="8365">
          <cell r="D8365" t="str">
            <v>321CPA_RP_020.M</v>
          </cell>
        </row>
        <row r="8366">
          <cell r="D8366" t="str">
            <v>243CPA_RP_020.M</v>
          </cell>
        </row>
        <row r="8367">
          <cell r="D8367" t="str">
            <v>309CPA_RP_020.M</v>
          </cell>
        </row>
        <row r="8368">
          <cell r="D8368" t="str">
            <v>248CPA_RP_020.M</v>
          </cell>
        </row>
        <row r="8369">
          <cell r="D8369" t="str">
            <v>469CPA_RP_020.M</v>
          </cell>
        </row>
        <row r="8370">
          <cell r="D8370" t="str">
            <v>253CPA_RP_020.M</v>
          </cell>
        </row>
        <row r="8371">
          <cell r="D8371" t="str">
            <v>642CPA_RP_020.M</v>
          </cell>
        </row>
        <row r="8372">
          <cell r="D8372" t="str">
            <v>643CPA_RP_020.M</v>
          </cell>
        </row>
        <row r="8373">
          <cell r="D8373" t="str">
            <v>939CPA_RP_020.M</v>
          </cell>
        </row>
        <row r="8374">
          <cell r="D8374" t="str">
            <v>644CPA_RP_020.M</v>
          </cell>
        </row>
        <row r="8375">
          <cell r="D8375" t="str">
            <v>163CPA_RP_020.M</v>
          </cell>
        </row>
        <row r="8376">
          <cell r="D8376" t="str">
            <v>819CPA_RP_020.M</v>
          </cell>
        </row>
        <row r="8377">
          <cell r="D8377" t="str">
            <v>172CPA_RP_020.M</v>
          </cell>
        </row>
        <row r="8378">
          <cell r="D8378" t="str">
            <v>132CPA_RP_020.M</v>
          </cell>
        </row>
        <row r="8379">
          <cell r="D8379" t="str">
            <v>646CPA_RP_020.M</v>
          </cell>
        </row>
        <row r="8380">
          <cell r="D8380" t="str">
            <v>648CPA_RP_020.M</v>
          </cell>
        </row>
        <row r="8381">
          <cell r="D8381" t="str">
            <v>915CPA_RP_020.M</v>
          </cell>
        </row>
        <row r="8382">
          <cell r="D8382" t="str">
            <v>134CPA_RP_020.M</v>
          </cell>
        </row>
        <row r="8383">
          <cell r="D8383" t="str">
            <v>652CPA_RP_020.M</v>
          </cell>
        </row>
        <row r="8384">
          <cell r="D8384" t="str">
            <v>174CPA_RP_020.M</v>
          </cell>
        </row>
        <row r="8385">
          <cell r="D8385" t="str">
            <v>328CPA_RP_020.M</v>
          </cell>
        </row>
        <row r="8386">
          <cell r="D8386" t="str">
            <v>258CPA_RP_020.M</v>
          </cell>
        </row>
        <row r="8387">
          <cell r="D8387" t="str">
            <v>656CPA_RP_020.M</v>
          </cell>
        </row>
        <row r="8388">
          <cell r="D8388" t="str">
            <v>654CPA_RP_020.M</v>
          </cell>
        </row>
        <row r="8389">
          <cell r="D8389" t="str">
            <v>336CPA_RP_020.M</v>
          </cell>
        </row>
        <row r="8390">
          <cell r="D8390" t="str">
            <v>263CPA_RP_020.M</v>
          </cell>
        </row>
        <row r="8391">
          <cell r="D8391" t="str">
            <v>268CPA_RP_020.M</v>
          </cell>
        </row>
        <row r="8392">
          <cell r="D8392" t="str">
            <v>532CPA_RP_020.M</v>
          </cell>
        </row>
        <row r="8393">
          <cell r="D8393" t="str">
            <v>944CPA_RP_020.M</v>
          </cell>
        </row>
        <row r="8394">
          <cell r="D8394" t="str">
            <v>176CPA_RP_020.M</v>
          </cell>
        </row>
        <row r="8395">
          <cell r="D8395" t="str">
            <v>534CPA_RP_020.M</v>
          </cell>
        </row>
        <row r="8396">
          <cell r="D8396" t="str">
            <v>536CPA_RP_020.M</v>
          </cell>
        </row>
        <row r="8397">
          <cell r="D8397" t="str">
            <v>429CPA_RP_020.M</v>
          </cell>
        </row>
        <row r="8398">
          <cell r="D8398" t="str">
            <v>433CPA_RP_020.M</v>
          </cell>
        </row>
        <row r="8399">
          <cell r="D8399" t="str">
            <v>178CPA_RP_020.M</v>
          </cell>
        </row>
        <row r="8400">
          <cell r="D8400" t="str">
            <v>436CPA_RP_020.M</v>
          </cell>
        </row>
        <row r="8401">
          <cell r="D8401" t="str">
            <v>136CPA_RP_020.M</v>
          </cell>
        </row>
        <row r="8402">
          <cell r="D8402" t="str">
            <v>343CPA_RP_020.M</v>
          </cell>
        </row>
        <row r="8403">
          <cell r="D8403" t="str">
            <v>158CPA_RP_020.M</v>
          </cell>
        </row>
        <row r="8404">
          <cell r="D8404" t="str">
            <v>439CPA_RP_020.M</v>
          </cell>
        </row>
        <row r="8405">
          <cell r="D8405" t="str">
            <v>916CPA_RP_020.M</v>
          </cell>
        </row>
        <row r="8406">
          <cell r="D8406" t="str">
            <v>664CPA_RP_020.M</v>
          </cell>
        </row>
        <row r="8407">
          <cell r="D8407" t="str">
            <v>826CPA_RP_020.M</v>
          </cell>
        </row>
        <row r="8408">
          <cell r="D8408" t="str">
            <v>542CPA_RP_020.M</v>
          </cell>
        </row>
        <row r="8409">
          <cell r="D8409" t="str">
            <v>967CPA_RP_020.M</v>
          </cell>
        </row>
        <row r="8410">
          <cell r="D8410" t="str">
            <v>443CPA_RP_020.M</v>
          </cell>
        </row>
        <row r="8411">
          <cell r="D8411" t="str">
            <v>917CPA_RP_020.M</v>
          </cell>
        </row>
        <row r="8412">
          <cell r="D8412" t="str">
            <v>544CPA_RP_020.M</v>
          </cell>
        </row>
        <row r="8413">
          <cell r="D8413" t="str">
            <v>941CPA_RP_020.M</v>
          </cell>
        </row>
        <row r="8414">
          <cell r="D8414" t="str">
            <v>446CPA_RP_020.M</v>
          </cell>
        </row>
        <row r="8415">
          <cell r="D8415" t="str">
            <v>666CPA_RP_020.M</v>
          </cell>
        </row>
        <row r="8416">
          <cell r="D8416" t="str">
            <v>668CPA_RP_020.M</v>
          </cell>
        </row>
        <row r="8417">
          <cell r="D8417" t="str">
            <v>672CPA_RP_020.M</v>
          </cell>
        </row>
        <row r="8418">
          <cell r="D8418" t="str">
            <v>946CPA_RP_020.M</v>
          </cell>
        </row>
        <row r="8419">
          <cell r="D8419" t="str">
            <v>137CPA_RP_020.M</v>
          </cell>
        </row>
        <row r="8420">
          <cell r="D8420" t="str">
            <v>546CPA_RP_020.M</v>
          </cell>
        </row>
        <row r="8421">
          <cell r="D8421" t="str">
            <v>962CPA_RP_020.M</v>
          </cell>
        </row>
        <row r="8422">
          <cell r="D8422" t="str">
            <v>674CPA_RP_020.M</v>
          </cell>
        </row>
        <row r="8423">
          <cell r="D8423" t="str">
            <v>676CPA_RP_020.M</v>
          </cell>
        </row>
        <row r="8424">
          <cell r="D8424" t="str">
            <v>548CPA_RP_020.M</v>
          </cell>
        </row>
        <row r="8425">
          <cell r="D8425" t="str">
            <v>556CPA_RP_020.M</v>
          </cell>
        </row>
        <row r="8426">
          <cell r="D8426" t="str">
            <v>678CPA_RP_020.M</v>
          </cell>
        </row>
        <row r="8427">
          <cell r="D8427" t="str">
            <v>181CPA_RP_020.M</v>
          </cell>
        </row>
        <row r="8428">
          <cell r="D8428" t="str">
            <v>867CPA_RP_020.M</v>
          </cell>
        </row>
        <row r="8429">
          <cell r="D8429" t="str">
            <v>682CPA_RP_020.M</v>
          </cell>
        </row>
        <row r="8430">
          <cell r="D8430" t="str">
            <v>684CPA_RP_020.M</v>
          </cell>
        </row>
        <row r="8431">
          <cell r="D8431" t="str">
            <v>273CPA_RP_020.M</v>
          </cell>
        </row>
        <row r="8432">
          <cell r="D8432" t="str">
            <v>868CPA_RP_020.M</v>
          </cell>
        </row>
        <row r="8433">
          <cell r="D8433" t="str">
            <v>921CPA_RP_020.M</v>
          </cell>
        </row>
        <row r="8434">
          <cell r="D8434" t="str">
            <v>948CPA_RP_020.M</v>
          </cell>
        </row>
        <row r="8435">
          <cell r="D8435" t="str">
            <v>943CPA_RP_020.M</v>
          </cell>
        </row>
        <row r="8436">
          <cell r="D8436" t="str">
            <v>351CPA_RP_020.M</v>
          </cell>
        </row>
        <row r="8437">
          <cell r="D8437" t="str">
            <v>686CPA_RP_020.M</v>
          </cell>
        </row>
        <row r="8438">
          <cell r="D8438" t="str">
            <v>688CPA_RP_020.M</v>
          </cell>
        </row>
        <row r="8439">
          <cell r="D8439" t="str">
            <v>518CPA_RP_020.M</v>
          </cell>
        </row>
        <row r="8440">
          <cell r="D8440" t="str">
            <v>728CPA_RP_020.M</v>
          </cell>
        </row>
        <row r="8441">
          <cell r="D8441" t="str">
            <v>836CPA_RP_020.M</v>
          </cell>
        </row>
        <row r="8442">
          <cell r="D8442" t="str">
            <v>558CPA_RP_020.M</v>
          </cell>
        </row>
        <row r="8443">
          <cell r="D8443" t="str">
            <v>138CPA_RP_020.M</v>
          </cell>
        </row>
        <row r="8444">
          <cell r="D8444" t="str">
            <v>353CPA_RP_020.M</v>
          </cell>
        </row>
        <row r="8445">
          <cell r="D8445" t="str">
            <v>196CPA_RP_020.M</v>
          </cell>
        </row>
        <row r="8446">
          <cell r="D8446" t="str">
            <v>278CPA_RP_020.M</v>
          </cell>
        </row>
        <row r="8447">
          <cell r="D8447" t="str">
            <v>692CPA_RP_020.M</v>
          </cell>
        </row>
        <row r="8448">
          <cell r="D8448" t="str">
            <v>694CPA_RP_020.M</v>
          </cell>
        </row>
        <row r="8449">
          <cell r="D8449" t="str">
            <v>142CPA_RP_020.M</v>
          </cell>
        </row>
        <row r="8450">
          <cell r="D8450" t="str">
            <v>449CPA_RP_020.M</v>
          </cell>
        </row>
        <row r="8451">
          <cell r="D8451" t="str">
            <v>564CPA_RP_020.M</v>
          </cell>
        </row>
        <row r="8452">
          <cell r="D8452" t="str">
            <v>565CPA_RP_020.M</v>
          </cell>
        </row>
        <row r="8453">
          <cell r="D8453" t="str">
            <v>283CPA_RP_020.M</v>
          </cell>
        </row>
        <row r="8454">
          <cell r="D8454" t="str">
            <v>853CPA_RP_020.M</v>
          </cell>
        </row>
        <row r="8455">
          <cell r="D8455" t="str">
            <v>288CPA_RP_020.M</v>
          </cell>
        </row>
        <row r="8456">
          <cell r="D8456" t="str">
            <v>293CPA_RP_020.M</v>
          </cell>
        </row>
        <row r="8457">
          <cell r="D8457" t="str">
            <v>566CPA_RP_020.M</v>
          </cell>
        </row>
        <row r="8458">
          <cell r="D8458" t="str">
            <v>964CPA_RP_020.M</v>
          </cell>
        </row>
        <row r="8459">
          <cell r="D8459" t="str">
            <v>182CPA_RP_020.M</v>
          </cell>
        </row>
        <row r="8460">
          <cell r="D8460" t="str">
            <v>359CPA_RP_020.M</v>
          </cell>
        </row>
        <row r="8461">
          <cell r="D8461" t="str">
            <v>453CPA_RP_020.M</v>
          </cell>
        </row>
        <row r="8462">
          <cell r="D8462" t="str">
            <v>968CPA_RP_020.M</v>
          </cell>
        </row>
        <row r="8463">
          <cell r="D8463" t="str">
            <v>922CPA_RP_020.M</v>
          </cell>
        </row>
        <row r="8464">
          <cell r="D8464" t="str">
            <v>714CPA_RP_020.M</v>
          </cell>
        </row>
        <row r="8465">
          <cell r="D8465" t="str">
            <v>862CPA_RP_020.M</v>
          </cell>
        </row>
        <row r="8466">
          <cell r="D8466" t="str">
            <v>135CPA_RP_020.M</v>
          </cell>
        </row>
        <row r="8467">
          <cell r="D8467" t="str">
            <v>716CPA_RP_020.M</v>
          </cell>
        </row>
        <row r="8468">
          <cell r="D8468" t="str">
            <v>456CPA_RP_020.M</v>
          </cell>
        </row>
        <row r="8469">
          <cell r="D8469" t="str">
            <v>722CPA_RP_020.M</v>
          </cell>
        </row>
        <row r="8470">
          <cell r="D8470" t="str">
            <v>942CPA_RP_020.M</v>
          </cell>
        </row>
        <row r="8471">
          <cell r="D8471" t="str">
            <v>718CPA_RP_020.M</v>
          </cell>
        </row>
        <row r="8472">
          <cell r="D8472" t="str">
            <v>724CPA_RP_020.M</v>
          </cell>
        </row>
        <row r="8473">
          <cell r="D8473" t="str">
            <v>576CPA_RP_020.M</v>
          </cell>
        </row>
        <row r="8474">
          <cell r="D8474" t="str">
            <v>936CPA_RP_020.M</v>
          </cell>
        </row>
        <row r="8475">
          <cell r="D8475" t="str">
            <v>961CPA_RP_020.M</v>
          </cell>
        </row>
        <row r="8476">
          <cell r="D8476" t="str">
            <v>813CPA_RP_020.M</v>
          </cell>
        </row>
        <row r="8477">
          <cell r="D8477" t="str">
            <v>726CPA_RP_020.M</v>
          </cell>
        </row>
        <row r="8478">
          <cell r="D8478" t="str">
            <v>199CPA_RP_020.M</v>
          </cell>
        </row>
        <row r="8479">
          <cell r="D8479" t="str">
            <v>733CPA_RP_020.M</v>
          </cell>
        </row>
        <row r="8480">
          <cell r="D8480" t="str">
            <v>184CPA_RP_020.M</v>
          </cell>
        </row>
        <row r="8481">
          <cell r="D8481" t="str">
            <v>524CPA_RP_020.M</v>
          </cell>
        </row>
        <row r="8482">
          <cell r="D8482" t="str">
            <v>361CPA_RP_020.M</v>
          </cell>
        </row>
        <row r="8483">
          <cell r="D8483" t="str">
            <v>362CPA_RP_020.M</v>
          </cell>
        </row>
        <row r="8484">
          <cell r="D8484" t="str">
            <v>364CPA_RP_020.M</v>
          </cell>
        </row>
        <row r="8485">
          <cell r="D8485" t="str">
            <v>732CPA_RP_020.M</v>
          </cell>
        </row>
        <row r="8486">
          <cell r="D8486" t="str">
            <v>366CPA_RP_020.M</v>
          </cell>
        </row>
        <row r="8487">
          <cell r="D8487" t="str">
            <v>734CPA_RP_020.M</v>
          </cell>
        </row>
        <row r="8488">
          <cell r="D8488" t="str">
            <v>144CPA_RP_020.M</v>
          </cell>
        </row>
        <row r="8489">
          <cell r="D8489" t="str">
            <v>146CPA_RP_020.M</v>
          </cell>
        </row>
        <row r="8490">
          <cell r="D8490" t="str">
            <v>463CPA_RP_020.M</v>
          </cell>
        </row>
        <row r="8491">
          <cell r="D8491" t="str">
            <v>528CPA_RP_020.M</v>
          </cell>
        </row>
        <row r="8492">
          <cell r="D8492" t="str">
            <v>923CPA_RP_020.M</v>
          </cell>
        </row>
        <row r="8493">
          <cell r="D8493" t="str">
            <v>738CPA_RP_020.M</v>
          </cell>
        </row>
        <row r="8494">
          <cell r="D8494" t="str">
            <v>578CPA_RP_020.M</v>
          </cell>
        </row>
        <row r="8495">
          <cell r="D8495" t="str">
            <v>537CPA_RP_020.M</v>
          </cell>
        </row>
        <row r="8496">
          <cell r="D8496" t="str">
            <v>742CPA_RP_020.M</v>
          </cell>
        </row>
        <row r="8497">
          <cell r="D8497" t="str">
            <v>866CPA_RP_020.M</v>
          </cell>
        </row>
        <row r="8498">
          <cell r="D8498" t="str">
            <v>369CPA_RP_020.M</v>
          </cell>
        </row>
        <row r="8499">
          <cell r="D8499" t="str">
            <v>744CPA_RP_020.M</v>
          </cell>
        </row>
        <row r="8500">
          <cell r="D8500" t="str">
            <v>186CPA_RP_020.M</v>
          </cell>
        </row>
        <row r="8501">
          <cell r="D8501" t="str">
            <v>925CPA_RP_020.M</v>
          </cell>
        </row>
        <row r="8502">
          <cell r="D8502" t="str">
            <v>869CPA_RP_020.M</v>
          </cell>
        </row>
        <row r="8503">
          <cell r="D8503" t="str">
            <v>746CPA_RP_020.M</v>
          </cell>
        </row>
        <row r="8504">
          <cell r="D8504" t="str">
            <v>926CPA_RP_020.M</v>
          </cell>
        </row>
        <row r="8505">
          <cell r="D8505" t="str">
            <v>466CPA_RP_020.M</v>
          </cell>
        </row>
        <row r="8506">
          <cell r="D8506" t="str">
            <v>112CPA_RP_020.M</v>
          </cell>
        </row>
        <row r="8507">
          <cell r="D8507" t="str">
            <v>111CPA_RP_020.M</v>
          </cell>
        </row>
        <row r="8508">
          <cell r="D8508" t="str">
            <v>298CPA_RP_020.M</v>
          </cell>
        </row>
        <row r="8509">
          <cell r="D8509" t="str">
            <v>927CPA_RP_020.M</v>
          </cell>
        </row>
        <row r="8510">
          <cell r="D8510" t="str">
            <v>846CPA_RP_020.M</v>
          </cell>
        </row>
        <row r="8511">
          <cell r="D8511" t="str">
            <v>299CPA_RP_020.M</v>
          </cell>
        </row>
        <row r="8512">
          <cell r="D8512" t="str">
            <v>582CPA_RP_020.M</v>
          </cell>
        </row>
        <row r="8513">
          <cell r="D8513" t="str">
            <v>474CPA_RP_020.M</v>
          </cell>
        </row>
        <row r="8514">
          <cell r="D8514" t="str">
            <v>754CPA_RP_020.M</v>
          </cell>
        </row>
        <row r="8515">
          <cell r="D8515" t="str">
            <v>698CPA_RP_020.M</v>
          </cell>
        </row>
        <row r="8516">
          <cell r="D8516" t="str">
            <v>512CPA_RP_030.M</v>
          </cell>
        </row>
        <row r="8517">
          <cell r="D8517" t="str">
            <v>914CPA_RP_030.M</v>
          </cell>
        </row>
        <row r="8518">
          <cell r="D8518" t="str">
            <v>612CPA_RP_030.M</v>
          </cell>
        </row>
        <row r="8519">
          <cell r="D8519" t="str">
            <v>614CPA_RP_030.M</v>
          </cell>
        </row>
        <row r="8520">
          <cell r="D8520" t="str">
            <v>312CPA_RP_030.M</v>
          </cell>
        </row>
        <row r="8521">
          <cell r="D8521" t="str">
            <v>311CPA_RP_030.M</v>
          </cell>
        </row>
        <row r="8522">
          <cell r="D8522" t="str">
            <v>213CPA_RP_030.M</v>
          </cell>
        </row>
        <row r="8523">
          <cell r="D8523" t="str">
            <v>911CPA_RP_030.M</v>
          </cell>
        </row>
        <row r="8524">
          <cell r="D8524" t="str">
            <v>193CPA_RP_030.M</v>
          </cell>
        </row>
        <row r="8525">
          <cell r="D8525" t="str">
            <v>122CPA_RP_030.M</v>
          </cell>
        </row>
        <row r="8526">
          <cell r="D8526" t="str">
            <v>912CPA_RP_030.M</v>
          </cell>
        </row>
        <row r="8527">
          <cell r="D8527" t="str">
            <v>313CPA_RP_030.M</v>
          </cell>
        </row>
        <row r="8528">
          <cell r="D8528" t="str">
            <v>419CPA_RP_030.M</v>
          </cell>
        </row>
        <row r="8529">
          <cell r="D8529" t="str">
            <v>513CPA_RP_030.M</v>
          </cell>
        </row>
        <row r="8530">
          <cell r="D8530" t="str">
            <v>316CPA_RP_030.M</v>
          </cell>
        </row>
        <row r="8531">
          <cell r="D8531" t="str">
            <v>913CPA_RP_030.M</v>
          </cell>
        </row>
        <row r="8532">
          <cell r="D8532" t="str">
            <v>124CPA_RP_030.M</v>
          </cell>
        </row>
        <row r="8533">
          <cell r="D8533" t="str">
            <v>339CPA_RP_030.M</v>
          </cell>
        </row>
        <row r="8534">
          <cell r="D8534" t="str">
            <v>638CPA_RP_030.M</v>
          </cell>
        </row>
        <row r="8535">
          <cell r="D8535" t="str">
            <v>514CPA_RP_030.M</v>
          </cell>
        </row>
        <row r="8536">
          <cell r="D8536" t="str">
            <v>218CPA_RP_030.M</v>
          </cell>
        </row>
        <row r="8537">
          <cell r="D8537" t="str">
            <v>963CPA_RP_030.M</v>
          </cell>
        </row>
        <row r="8538">
          <cell r="D8538" t="str">
            <v>616CPA_RP_030.M</v>
          </cell>
        </row>
        <row r="8539">
          <cell r="D8539" t="str">
            <v>223CPA_RP_030.M</v>
          </cell>
        </row>
        <row r="8540">
          <cell r="D8540" t="str">
            <v>516CPA_RP_030.M</v>
          </cell>
        </row>
        <row r="8541">
          <cell r="D8541" t="str">
            <v>918CPA_RP_030.M</v>
          </cell>
        </row>
        <row r="8542">
          <cell r="D8542" t="str">
            <v>748CPA_RP_030.M</v>
          </cell>
        </row>
        <row r="8543">
          <cell r="D8543" t="str">
            <v>618CPA_RP_030.M</v>
          </cell>
        </row>
        <row r="8544">
          <cell r="D8544" t="str">
            <v>522CPA_RP_030.M</v>
          </cell>
        </row>
        <row r="8545">
          <cell r="D8545" t="str">
            <v>622CPA_RP_030.M</v>
          </cell>
        </row>
        <row r="8546">
          <cell r="D8546" t="str">
            <v>156CPA_RP_030.M</v>
          </cell>
        </row>
        <row r="8547">
          <cell r="D8547" t="str">
            <v>624CPA_RP_030.M</v>
          </cell>
        </row>
        <row r="8548">
          <cell r="D8548" t="str">
            <v>626CPA_RP_030.M</v>
          </cell>
        </row>
        <row r="8549">
          <cell r="D8549" t="str">
            <v>628CPA_RP_030.M</v>
          </cell>
        </row>
        <row r="8550">
          <cell r="D8550" t="str">
            <v>228CPA_RP_030.M</v>
          </cell>
        </row>
        <row r="8551">
          <cell r="D8551" t="str">
            <v>924CPA_RP_030.M</v>
          </cell>
        </row>
        <row r="8552">
          <cell r="D8552" t="str">
            <v>233CPA_RP_030.M</v>
          </cell>
        </row>
        <row r="8553">
          <cell r="D8553" t="str">
            <v>632CPA_RP_030.M</v>
          </cell>
        </row>
        <row r="8554">
          <cell r="D8554" t="str">
            <v>636CPA_RP_030.M</v>
          </cell>
        </row>
        <row r="8555">
          <cell r="D8555" t="str">
            <v>634CPA_RP_030.M</v>
          </cell>
        </row>
        <row r="8556">
          <cell r="D8556" t="str">
            <v>238CPA_RP_030.M</v>
          </cell>
        </row>
        <row r="8557">
          <cell r="D8557" t="str">
            <v>662CPA_RP_030.M</v>
          </cell>
        </row>
        <row r="8558">
          <cell r="D8558" t="str">
            <v>960CPA_RP_030.M</v>
          </cell>
        </row>
        <row r="8559">
          <cell r="D8559" t="str">
            <v>423CPA_RP_030.M</v>
          </cell>
        </row>
        <row r="8560">
          <cell r="D8560" t="str">
            <v>935CPA_RP_030.M</v>
          </cell>
        </row>
        <row r="8561">
          <cell r="D8561" t="str">
            <v>128CPA_RP_030.M</v>
          </cell>
        </row>
        <row r="8562">
          <cell r="D8562" t="str">
            <v>611CPA_RP_030.M</v>
          </cell>
        </row>
        <row r="8563">
          <cell r="D8563" t="str">
            <v>321CPA_RP_030.M</v>
          </cell>
        </row>
        <row r="8564">
          <cell r="D8564" t="str">
            <v>243CPA_RP_030.M</v>
          </cell>
        </row>
        <row r="8565">
          <cell r="D8565" t="str">
            <v>309CPA_RP_030.M</v>
          </cell>
        </row>
        <row r="8566">
          <cell r="D8566" t="str">
            <v>248CPA_RP_030.M</v>
          </cell>
        </row>
        <row r="8567">
          <cell r="D8567" t="str">
            <v>469CPA_RP_030.M</v>
          </cell>
        </row>
        <row r="8568">
          <cell r="D8568" t="str">
            <v>253CPA_RP_030.M</v>
          </cell>
        </row>
        <row r="8569">
          <cell r="D8569" t="str">
            <v>642CPA_RP_030.M</v>
          </cell>
        </row>
        <row r="8570">
          <cell r="D8570" t="str">
            <v>643CPA_RP_030.M</v>
          </cell>
        </row>
        <row r="8571">
          <cell r="D8571" t="str">
            <v>939CPA_RP_030.M</v>
          </cell>
        </row>
        <row r="8572">
          <cell r="D8572" t="str">
            <v>644CPA_RP_030.M</v>
          </cell>
        </row>
        <row r="8573">
          <cell r="D8573" t="str">
            <v>163CPA_RP_030.M</v>
          </cell>
        </row>
        <row r="8574">
          <cell r="D8574" t="str">
            <v>819CPA_RP_030.M</v>
          </cell>
        </row>
        <row r="8575">
          <cell r="D8575" t="str">
            <v>172CPA_RP_030.M</v>
          </cell>
        </row>
        <row r="8576">
          <cell r="D8576" t="str">
            <v>132CPA_RP_030.M</v>
          </cell>
        </row>
        <row r="8577">
          <cell r="D8577" t="str">
            <v>646CPA_RP_030.M</v>
          </cell>
        </row>
        <row r="8578">
          <cell r="D8578" t="str">
            <v>648CPA_RP_030.M</v>
          </cell>
        </row>
        <row r="8579">
          <cell r="D8579" t="str">
            <v>915CPA_RP_030.M</v>
          </cell>
        </row>
        <row r="8580">
          <cell r="D8580" t="str">
            <v>134CPA_RP_030.M</v>
          </cell>
        </row>
        <row r="8581">
          <cell r="D8581" t="str">
            <v>652CPA_RP_030.M</v>
          </cell>
        </row>
        <row r="8582">
          <cell r="D8582" t="str">
            <v>174CPA_RP_030.M</v>
          </cell>
        </row>
        <row r="8583">
          <cell r="D8583" t="str">
            <v>328CPA_RP_030.M</v>
          </cell>
        </row>
        <row r="8584">
          <cell r="D8584" t="str">
            <v>258CPA_RP_030.M</v>
          </cell>
        </row>
        <row r="8585">
          <cell r="D8585" t="str">
            <v>656CPA_RP_030.M</v>
          </cell>
        </row>
        <row r="8586">
          <cell r="D8586" t="str">
            <v>654CPA_RP_030.M</v>
          </cell>
        </row>
        <row r="8587">
          <cell r="D8587" t="str">
            <v>336CPA_RP_030.M</v>
          </cell>
        </row>
        <row r="8588">
          <cell r="D8588" t="str">
            <v>263CPA_RP_030.M</v>
          </cell>
        </row>
        <row r="8589">
          <cell r="D8589" t="str">
            <v>268CPA_RP_030.M</v>
          </cell>
        </row>
        <row r="8590">
          <cell r="D8590" t="str">
            <v>532CPA_RP_030.M</v>
          </cell>
        </row>
        <row r="8591">
          <cell r="D8591" t="str">
            <v>944CPA_RP_030.M</v>
          </cell>
        </row>
        <row r="8592">
          <cell r="D8592" t="str">
            <v>176CPA_RP_030.M</v>
          </cell>
        </row>
        <row r="8593">
          <cell r="D8593" t="str">
            <v>534CPA_RP_030.M</v>
          </cell>
        </row>
        <row r="8594">
          <cell r="D8594" t="str">
            <v>536CPA_RP_030.M</v>
          </cell>
        </row>
        <row r="8595">
          <cell r="D8595" t="str">
            <v>429CPA_RP_030.M</v>
          </cell>
        </row>
        <row r="8596">
          <cell r="D8596" t="str">
            <v>433CPA_RP_030.M</v>
          </cell>
        </row>
        <row r="8597">
          <cell r="D8597" t="str">
            <v>178CPA_RP_030.M</v>
          </cell>
        </row>
        <row r="8598">
          <cell r="D8598" t="str">
            <v>436CPA_RP_030.M</v>
          </cell>
        </row>
        <row r="8599">
          <cell r="D8599" t="str">
            <v>136CPA_RP_030.M</v>
          </cell>
        </row>
        <row r="8600">
          <cell r="D8600" t="str">
            <v>343CPA_RP_030.M</v>
          </cell>
        </row>
        <row r="8601">
          <cell r="D8601" t="str">
            <v>158CPA_RP_030.M</v>
          </cell>
        </row>
        <row r="8602">
          <cell r="D8602" t="str">
            <v>439CPA_RP_030.M</v>
          </cell>
        </row>
        <row r="8603">
          <cell r="D8603" t="str">
            <v>916CPA_RP_030.M</v>
          </cell>
        </row>
        <row r="8604">
          <cell r="D8604" t="str">
            <v>664CPA_RP_030.M</v>
          </cell>
        </row>
        <row r="8605">
          <cell r="D8605" t="str">
            <v>826CPA_RP_030.M</v>
          </cell>
        </row>
        <row r="8606">
          <cell r="D8606" t="str">
            <v>542CPA_RP_030.M</v>
          </cell>
        </row>
        <row r="8607">
          <cell r="D8607" t="str">
            <v>967CPA_RP_030.M</v>
          </cell>
        </row>
        <row r="8608">
          <cell r="D8608" t="str">
            <v>443CPA_RP_030.M</v>
          </cell>
        </row>
        <row r="8609">
          <cell r="D8609" t="str">
            <v>917CPA_RP_030.M</v>
          </cell>
        </row>
        <row r="8610">
          <cell r="D8610" t="str">
            <v>544CPA_RP_030.M</v>
          </cell>
        </row>
        <row r="8611">
          <cell r="D8611" t="str">
            <v>941CPA_RP_030.M</v>
          </cell>
        </row>
        <row r="8612">
          <cell r="D8612" t="str">
            <v>446CPA_RP_030.M</v>
          </cell>
        </row>
        <row r="8613">
          <cell r="D8613" t="str">
            <v>666CPA_RP_030.M</v>
          </cell>
        </row>
        <row r="8614">
          <cell r="D8614" t="str">
            <v>668CPA_RP_030.M</v>
          </cell>
        </row>
        <row r="8615">
          <cell r="D8615" t="str">
            <v>672CPA_RP_030.M</v>
          </cell>
        </row>
        <row r="8616">
          <cell r="D8616" t="str">
            <v>946CPA_RP_030.M</v>
          </cell>
        </row>
        <row r="8617">
          <cell r="D8617" t="str">
            <v>137CPA_RP_030.M</v>
          </cell>
        </row>
        <row r="8618">
          <cell r="D8618" t="str">
            <v>546CPA_RP_030.M</v>
          </cell>
        </row>
        <row r="8619">
          <cell r="D8619" t="str">
            <v>962CPA_RP_030.M</v>
          </cell>
        </row>
        <row r="8620">
          <cell r="D8620" t="str">
            <v>674CPA_RP_030.M</v>
          </cell>
        </row>
        <row r="8621">
          <cell r="D8621" t="str">
            <v>676CPA_RP_030.M</v>
          </cell>
        </row>
        <row r="8622">
          <cell r="D8622" t="str">
            <v>548CPA_RP_030.M</v>
          </cell>
        </row>
        <row r="8623">
          <cell r="D8623" t="str">
            <v>556CPA_RP_030.M</v>
          </cell>
        </row>
        <row r="8624">
          <cell r="D8624" t="str">
            <v>678CPA_RP_030.M</v>
          </cell>
        </row>
        <row r="8625">
          <cell r="D8625" t="str">
            <v>181CPA_RP_030.M</v>
          </cell>
        </row>
        <row r="8626">
          <cell r="D8626" t="str">
            <v>867CPA_RP_030.M</v>
          </cell>
        </row>
        <row r="8627">
          <cell r="D8627" t="str">
            <v>682CPA_RP_030.M</v>
          </cell>
        </row>
        <row r="8628">
          <cell r="D8628" t="str">
            <v>684CPA_RP_030.M</v>
          </cell>
        </row>
        <row r="8629">
          <cell r="D8629" t="str">
            <v>273CPA_RP_030.M</v>
          </cell>
        </row>
        <row r="8630">
          <cell r="D8630" t="str">
            <v>868CPA_RP_030.M</v>
          </cell>
        </row>
        <row r="8631">
          <cell r="D8631" t="str">
            <v>921CPA_RP_030.M</v>
          </cell>
        </row>
        <row r="8632">
          <cell r="D8632" t="str">
            <v>948CPA_RP_030.M</v>
          </cell>
        </row>
        <row r="8633">
          <cell r="D8633" t="str">
            <v>943CPA_RP_030.M</v>
          </cell>
        </row>
        <row r="8634">
          <cell r="D8634" t="str">
            <v>351CPA_RP_030.M</v>
          </cell>
        </row>
        <row r="8635">
          <cell r="D8635" t="str">
            <v>686CPA_RP_030.M</v>
          </cell>
        </row>
        <row r="8636">
          <cell r="D8636" t="str">
            <v>688CPA_RP_030.M</v>
          </cell>
        </row>
        <row r="8637">
          <cell r="D8637" t="str">
            <v>518CPA_RP_030.M</v>
          </cell>
        </row>
        <row r="8638">
          <cell r="D8638" t="str">
            <v>728CPA_RP_030.M</v>
          </cell>
        </row>
        <row r="8639">
          <cell r="D8639" t="str">
            <v>836CPA_RP_030.M</v>
          </cell>
        </row>
        <row r="8640">
          <cell r="D8640" t="str">
            <v>558CPA_RP_030.M</v>
          </cell>
        </row>
        <row r="8641">
          <cell r="D8641" t="str">
            <v>138CPA_RP_030.M</v>
          </cell>
        </row>
        <row r="8642">
          <cell r="D8642" t="str">
            <v>353CPA_RP_030.M</v>
          </cell>
        </row>
        <row r="8643">
          <cell r="D8643" t="str">
            <v>196CPA_RP_030.M</v>
          </cell>
        </row>
        <row r="8644">
          <cell r="D8644" t="str">
            <v>278CPA_RP_030.M</v>
          </cell>
        </row>
        <row r="8645">
          <cell r="D8645" t="str">
            <v>692CPA_RP_030.M</v>
          </cell>
        </row>
        <row r="8646">
          <cell r="D8646" t="str">
            <v>694CPA_RP_030.M</v>
          </cell>
        </row>
        <row r="8647">
          <cell r="D8647" t="str">
            <v>142CPA_RP_030.M</v>
          </cell>
        </row>
        <row r="8648">
          <cell r="D8648" t="str">
            <v>449CPA_RP_030.M</v>
          </cell>
        </row>
        <row r="8649">
          <cell r="D8649" t="str">
            <v>564CPA_RP_030.M</v>
          </cell>
        </row>
        <row r="8650">
          <cell r="D8650" t="str">
            <v>565CPA_RP_030.M</v>
          </cell>
        </row>
        <row r="8651">
          <cell r="D8651" t="str">
            <v>283CPA_RP_030.M</v>
          </cell>
        </row>
        <row r="8652">
          <cell r="D8652" t="str">
            <v>853CPA_RP_030.M</v>
          </cell>
        </row>
        <row r="8653">
          <cell r="D8653" t="str">
            <v>288CPA_RP_030.M</v>
          </cell>
        </row>
        <row r="8654">
          <cell r="D8654" t="str">
            <v>293CPA_RP_030.M</v>
          </cell>
        </row>
        <row r="8655">
          <cell r="D8655" t="str">
            <v>566CPA_RP_030.M</v>
          </cell>
        </row>
        <row r="8656">
          <cell r="D8656" t="str">
            <v>964CPA_RP_030.M</v>
          </cell>
        </row>
        <row r="8657">
          <cell r="D8657" t="str">
            <v>182CPA_RP_030.M</v>
          </cell>
        </row>
        <row r="8658">
          <cell r="D8658" t="str">
            <v>359CPA_RP_030.M</v>
          </cell>
        </row>
        <row r="8659">
          <cell r="D8659" t="str">
            <v>453CPA_RP_030.M</v>
          </cell>
        </row>
        <row r="8660">
          <cell r="D8660" t="str">
            <v>968CPA_RP_030.M</v>
          </cell>
        </row>
        <row r="8661">
          <cell r="D8661" t="str">
            <v>922CPA_RP_030.M</v>
          </cell>
        </row>
        <row r="8662">
          <cell r="D8662" t="str">
            <v>714CPA_RP_030.M</v>
          </cell>
        </row>
        <row r="8663">
          <cell r="D8663" t="str">
            <v>862CPA_RP_030.M</v>
          </cell>
        </row>
        <row r="8664">
          <cell r="D8664" t="str">
            <v>135CPA_RP_030.M</v>
          </cell>
        </row>
        <row r="8665">
          <cell r="D8665" t="str">
            <v>716CPA_RP_030.M</v>
          </cell>
        </row>
        <row r="8666">
          <cell r="D8666" t="str">
            <v>456CPA_RP_030.M</v>
          </cell>
        </row>
        <row r="8667">
          <cell r="D8667" t="str">
            <v>722CPA_RP_030.M</v>
          </cell>
        </row>
        <row r="8668">
          <cell r="D8668" t="str">
            <v>942CPA_RP_030.M</v>
          </cell>
        </row>
        <row r="8669">
          <cell r="D8669" t="str">
            <v>718CPA_RP_030.M</v>
          </cell>
        </row>
        <row r="8670">
          <cell r="D8670" t="str">
            <v>724CPA_RP_030.M</v>
          </cell>
        </row>
        <row r="8671">
          <cell r="D8671" t="str">
            <v>576CPA_RP_030.M</v>
          </cell>
        </row>
        <row r="8672">
          <cell r="D8672" t="str">
            <v>936CPA_RP_030.M</v>
          </cell>
        </row>
        <row r="8673">
          <cell r="D8673" t="str">
            <v>961CPA_RP_030.M</v>
          </cell>
        </row>
        <row r="8674">
          <cell r="D8674" t="str">
            <v>813CPA_RP_030.M</v>
          </cell>
        </row>
        <row r="8675">
          <cell r="D8675" t="str">
            <v>726CPA_RP_030.M</v>
          </cell>
        </row>
        <row r="8676">
          <cell r="D8676" t="str">
            <v>199CPA_RP_030.M</v>
          </cell>
        </row>
        <row r="8677">
          <cell r="D8677" t="str">
            <v>733CPA_RP_030.M</v>
          </cell>
        </row>
        <row r="8678">
          <cell r="D8678" t="str">
            <v>184CPA_RP_030.M</v>
          </cell>
        </row>
        <row r="8679">
          <cell r="D8679" t="str">
            <v>524CPA_RP_030.M</v>
          </cell>
        </row>
        <row r="8680">
          <cell r="D8680" t="str">
            <v>361CPA_RP_030.M</v>
          </cell>
        </row>
        <row r="8681">
          <cell r="D8681" t="str">
            <v>362CPA_RP_030.M</v>
          </cell>
        </row>
        <row r="8682">
          <cell r="D8682" t="str">
            <v>364CPA_RP_030.M</v>
          </cell>
        </row>
        <row r="8683">
          <cell r="D8683" t="str">
            <v>732CPA_RP_030.M</v>
          </cell>
        </row>
        <row r="8684">
          <cell r="D8684" t="str">
            <v>366CPA_RP_030.M</v>
          </cell>
        </row>
        <row r="8685">
          <cell r="D8685" t="str">
            <v>734CPA_RP_030.M</v>
          </cell>
        </row>
        <row r="8686">
          <cell r="D8686" t="str">
            <v>144CPA_RP_030.M</v>
          </cell>
        </row>
        <row r="8687">
          <cell r="D8687" t="str">
            <v>146CPA_RP_030.M</v>
          </cell>
        </row>
        <row r="8688">
          <cell r="D8688" t="str">
            <v>463CPA_RP_030.M</v>
          </cell>
        </row>
        <row r="8689">
          <cell r="D8689" t="str">
            <v>528CPA_RP_030.M</v>
          </cell>
        </row>
        <row r="8690">
          <cell r="D8690" t="str">
            <v>923CPA_RP_030.M</v>
          </cell>
        </row>
        <row r="8691">
          <cell r="D8691" t="str">
            <v>738CPA_RP_030.M</v>
          </cell>
        </row>
        <row r="8692">
          <cell r="D8692" t="str">
            <v>578CPA_RP_030.M</v>
          </cell>
        </row>
        <row r="8693">
          <cell r="D8693" t="str">
            <v>537CPA_RP_030.M</v>
          </cell>
        </row>
        <row r="8694">
          <cell r="D8694" t="str">
            <v>742CPA_RP_030.M</v>
          </cell>
        </row>
        <row r="8695">
          <cell r="D8695" t="str">
            <v>866CPA_RP_030.M</v>
          </cell>
        </row>
        <row r="8696">
          <cell r="D8696" t="str">
            <v>369CPA_RP_030.M</v>
          </cell>
        </row>
        <row r="8697">
          <cell r="D8697" t="str">
            <v>744CPA_RP_030.M</v>
          </cell>
        </row>
        <row r="8698">
          <cell r="D8698" t="str">
            <v>186CPA_RP_030.M</v>
          </cell>
        </row>
        <row r="8699">
          <cell r="D8699" t="str">
            <v>925CPA_RP_030.M</v>
          </cell>
        </row>
        <row r="8700">
          <cell r="D8700" t="str">
            <v>869CPA_RP_030.M</v>
          </cell>
        </row>
        <row r="8701">
          <cell r="D8701" t="str">
            <v>746CPA_RP_030.M</v>
          </cell>
        </row>
        <row r="8702">
          <cell r="D8702" t="str">
            <v>926CPA_RP_030.M</v>
          </cell>
        </row>
        <row r="8703">
          <cell r="D8703" t="str">
            <v>466CPA_RP_030.M</v>
          </cell>
        </row>
        <row r="8704">
          <cell r="D8704" t="str">
            <v>112CPA_RP_030.M</v>
          </cell>
        </row>
        <row r="8705">
          <cell r="D8705" t="str">
            <v>111CPA_RP_030.M</v>
          </cell>
        </row>
        <row r="8706">
          <cell r="D8706" t="str">
            <v>298CPA_RP_030.M</v>
          </cell>
        </row>
        <row r="8707">
          <cell r="D8707" t="str">
            <v>927CPA_RP_030.M</v>
          </cell>
        </row>
        <row r="8708">
          <cell r="D8708" t="str">
            <v>846CPA_RP_030.M</v>
          </cell>
        </row>
        <row r="8709">
          <cell r="D8709" t="str">
            <v>299CPA_RP_030.M</v>
          </cell>
        </row>
        <row r="8710">
          <cell r="D8710" t="str">
            <v>582CPA_RP_030.M</v>
          </cell>
        </row>
        <row r="8711">
          <cell r="D8711" t="str">
            <v>474CPA_RP_030.M</v>
          </cell>
        </row>
        <row r="8712">
          <cell r="D8712" t="str">
            <v>754CPA_RP_030.M</v>
          </cell>
        </row>
        <row r="8713">
          <cell r="D8713" t="str">
            <v>698CPA_RP_030.M</v>
          </cell>
        </row>
        <row r="8714">
          <cell r="D8714" t="str">
            <v>512CPA_RP_040.M</v>
          </cell>
        </row>
        <row r="8715">
          <cell r="D8715" t="str">
            <v>914CPA_RP_040.M</v>
          </cell>
        </row>
        <row r="8716">
          <cell r="D8716" t="str">
            <v>612CPA_RP_040.M</v>
          </cell>
        </row>
        <row r="8717">
          <cell r="D8717" t="str">
            <v>614CPA_RP_040.M</v>
          </cell>
        </row>
        <row r="8718">
          <cell r="D8718" t="str">
            <v>312CPA_RP_040.M</v>
          </cell>
        </row>
        <row r="8719">
          <cell r="D8719" t="str">
            <v>311CPA_RP_040.M</v>
          </cell>
        </row>
        <row r="8720">
          <cell r="D8720" t="str">
            <v>213CPA_RP_040.M</v>
          </cell>
        </row>
        <row r="8721">
          <cell r="D8721" t="str">
            <v>911CPA_RP_040.M</v>
          </cell>
        </row>
        <row r="8722">
          <cell r="D8722" t="str">
            <v>193CPA_RP_040.M</v>
          </cell>
        </row>
        <row r="8723">
          <cell r="D8723" t="str">
            <v>122CPA_RP_040.M</v>
          </cell>
        </row>
        <row r="8724">
          <cell r="D8724" t="str">
            <v>912CPA_RP_040.M</v>
          </cell>
        </row>
        <row r="8725">
          <cell r="D8725" t="str">
            <v>313CPA_RP_040.M</v>
          </cell>
        </row>
        <row r="8726">
          <cell r="D8726" t="str">
            <v>419CPA_RP_040.M</v>
          </cell>
        </row>
        <row r="8727">
          <cell r="D8727" t="str">
            <v>513CPA_RP_040.M</v>
          </cell>
        </row>
        <row r="8728">
          <cell r="D8728" t="str">
            <v>316CPA_RP_040.M</v>
          </cell>
        </row>
        <row r="8729">
          <cell r="D8729" t="str">
            <v>913CPA_RP_040.M</v>
          </cell>
        </row>
        <row r="8730">
          <cell r="D8730" t="str">
            <v>124CPA_RP_040.M</v>
          </cell>
        </row>
        <row r="8731">
          <cell r="D8731" t="str">
            <v>339CPA_RP_040.M</v>
          </cell>
        </row>
        <row r="8732">
          <cell r="D8732" t="str">
            <v>638CPA_RP_040.M</v>
          </cell>
        </row>
        <row r="8733">
          <cell r="D8733" t="str">
            <v>514CPA_RP_040.M</v>
          </cell>
        </row>
        <row r="8734">
          <cell r="D8734" t="str">
            <v>218CPA_RP_040.M</v>
          </cell>
        </row>
        <row r="8735">
          <cell r="D8735" t="str">
            <v>963CPA_RP_040.M</v>
          </cell>
        </row>
        <row r="8736">
          <cell r="D8736" t="str">
            <v>616CPA_RP_040.M</v>
          </cell>
        </row>
        <row r="8737">
          <cell r="D8737" t="str">
            <v>223CPA_RP_040.M</v>
          </cell>
        </row>
        <row r="8738">
          <cell r="D8738" t="str">
            <v>516CPA_RP_040.M</v>
          </cell>
        </row>
        <row r="8739">
          <cell r="D8739" t="str">
            <v>918CPA_RP_040.M</v>
          </cell>
        </row>
        <row r="8740">
          <cell r="D8740" t="str">
            <v>748CPA_RP_040.M</v>
          </cell>
        </row>
        <row r="8741">
          <cell r="D8741" t="str">
            <v>618CPA_RP_040.M</v>
          </cell>
        </row>
        <row r="8742">
          <cell r="D8742" t="str">
            <v>522CPA_RP_040.M</v>
          </cell>
        </row>
        <row r="8743">
          <cell r="D8743" t="str">
            <v>622CPA_RP_040.M</v>
          </cell>
        </row>
        <row r="8744">
          <cell r="D8744" t="str">
            <v>156CPA_RP_040.M</v>
          </cell>
        </row>
        <row r="8745">
          <cell r="D8745" t="str">
            <v>624CPA_RP_040.M</v>
          </cell>
        </row>
        <row r="8746">
          <cell r="D8746" t="str">
            <v>626CPA_RP_040.M</v>
          </cell>
        </row>
        <row r="8747">
          <cell r="D8747" t="str">
            <v>628CPA_RP_040.M</v>
          </cell>
        </row>
        <row r="8748">
          <cell r="D8748" t="str">
            <v>228CPA_RP_040.M</v>
          </cell>
        </row>
        <row r="8749">
          <cell r="D8749" t="str">
            <v>924CPA_RP_040.M</v>
          </cell>
        </row>
        <row r="8750">
          <cell r="D8750" t="str">
            <v>233CPA_RP_040.M</v>
          </cell>
        </row>
        <row r="8751">
          <cell r="D8751" t="str">
            <v>632CPA_RP_040.M</v>
          </cell>
        </row>
        <row r="8752">
          <cell r="D8752" t="str">
            <v>636CPA_RP_040.M</v>
          </cell>
        </row>
        <row r="8753">
          <cell r="D8753" t="str">
            <v>634CPA_RP_040.M</v>
          </cell>
        </row>
        <row r="8754">
          <cell r="D8754" t="str">
            <v>238CPA_RP_040.M</v>
          </cell>
        </row>
        <row r="8755">
          <cell r="D8755" t="str">
            <v>662CPA_RP_040.M</v>
          </cell>
        </row>
        <row r="8756">
          <cell r="D8756" t="str">
            <v>960CPA_RP_040.M</v>
          </cell>
        </row>
        <row r="8757">
          <cell r="D8757" t="str">
            <v>423CPA_RP_040.M</v>
          </cell>
        </row>
        <row r="8758">
          <cell r="D8758" t="str">
            <v>935CPA_RP_040.M</v>
          </cell>
        </row>
        <row r="8759">
          <cell r="D8759" t="str">
            <v>128CPA_RP_040.M</v>
          </cell>
        </row>
        <row r="8760">
          <cell r="D8760" t="str">
            <v>611CPA_RP_040.M</v>
          </cell>
        </row>
        <row r="8761">
          <cell r="D8761" t="str">
            <v>321CPA_RP_040.M</v>
          </cell>
        </row>
        <row r="8762">
          <cell r="D8762" t="str">
            <v>243CPA_RP_040.M</v>
          </cell>
        </row>
        <row r="8763">
          <cell r="D8763" t="str">
            <v>309CPA_RP_040.M</v>
          </cell>
        </row>
        <row r="8764">
          <cell r="D8764" t="str">
            <v>248CPA_RP_040.M</v>
          </cell>
        </row>
        <row r="8765">
          <cell r="D8765" t="str">
            <v>469CPA_RP_040.M</v>
          </cell>
        </row>
        <row r="8766">
          <cell r="D8766" t="str">
            <v>253CPA_RP_040.M</v>
          </cell>
        </row>
        <row r="8767">
          <cell r="D8767" t="str">
            <v>642CPA_RP_040.M</v>
          </cell>
        </row>
        <row r="8768">
          <cell r="D8768" t="str">
            <v>643CPA_RP_040.M</v>
          </cell>
        </row>
        <row r="8769">
          <cell r="D8769" t="str">
            <v>939CPA_RP_040.M</v>
          </cell>
        </row>
        <row r="8770">
          <cell r="D8770" t="str">
            <v>644CPA_RP_040.M</v>
          </cell>
        </row>
        <row r="8771">
          <cell r="D8771" t="str">
            <v>163CPA_RP_040.M</v>
          </cell>
        </row>
        <row r="8772">
          <cell r="D8772" t="str">
            <v>819CPA_RP_040.M</v>
          </cell>
        </row>
        <row r="8773">
          <cell r="D8773" t="str">
            <v>172CPA_RP_040.M</v>
          </cell>
        </row>
        <row r="8774">
          <cell r="D8774" t="str">
            <v>132CPA_RP_040.M</v>
          </cell>
        </row>
        <row r="8775">
          <cell r="D8775" t="str">
            <v>646CPA_RP_040.M</v>
          </cell>
        </row>
        <row r="8776">
          <cell r="D8776" t="str">
            <v>648CPA_RP_040.M</v>
          </cell>
        </row>
        <row r="8777">
          <cell r="D8777" t="str">
            <v>915CPA_RP_040.M</v>
          </cell>
        </row>
        <row r="8778">
          <cell r="D8778" t="str">
            <v>134CPA_RP_040.M</v>
          </cell>
        </row>
        <row r="8779">
          <cell r="D8779" t="str">
            <v>652CPA_RP_040.M</v>
          </cell>
        </row>
        <row r="8780">
          <cell r="D8780" t="str">
            <v>174CPA_RP_040.M</v>
          </cell>
        </row>
        <row r="8781">
          <cell r="D8781" t="str">
            <v>328CPA_RP_040.M</v>
          </cell>
        </row>
        <row r="8782">
          <cell r="D8782" t="str">
            <v>258CPA_RP_040.M</v>
          </cell>
        </row>
        <row r="8783">
          <cell r="D8783" t="str">
            <v>656CPA_RP_040.M</v>
          </cell>
        </row>
        <row r="8784">
          <cell r="D8784" t="str">
            <v>654CPA_RP_040.M</v>
          </cell>
        </row>
        <row r="8785">
          <cell r="D8785" t="str">
            <v>336CPA_RP_040.M</v>
          </cell>
        </row>
        <row r="8786">
          <cell r="D8786" t="str">
            <v>263CPA_RP_040.M</v>
          </cell>
        </row>
        <row r="8787">
          <cell r="D8787" t="str">
            <v>268CPA_RP_040.M</v>
          </cell>
        </row>
        <row r="8788">
          <cell r="D8788" t="str">
            <v>532CPA_RP_040.M</v>
          </cell>
        </row>
        <row r="8789">
          <cell r="D8789" t="str">
            <v>944CPA_RP_040.M</v>
          </cell>
        </row>
        <row r="8790">
          <cell r="D8790" t="str">
            <v>176CPA_RP_040.M</v>
          </cell>
        </row>
        <row r="8791">
          <cell r="D8791" t="str">
            <v>534CPA_RP_040.M</v>
          </cell>
        </row>
        <row r="8792">
          <cell r="D8792" t="str">
            <v>536CPA_RP_040.M</v>
          </cell>
        </row>
        <row r="8793">
          <cell r="D8793" t="str">
            <v>429CPA_RP_040.M</v>
          </cell>
        </row>
        <row r="8794">
          <cell r="D8794" t="str">
            <v>433CPA_RP_040.M</v>
          </cell>
        </row>
        <row r="8795">
          <cell r="D8795" t="str">
            <v>178CPA_RP_040.M</v>
          </cell>
        </row>
        <row r="8796">
          <cell r="D8796" t="str">
            <v>436CPA_RP_040.M</v>
          </cell>
        </row>
        <row r="8797">
          <cell r="D8797" t="str">
            <v>136CPA_RP_040.M</v>
          </cell>
        </row>
        <row r="8798">
          <cell r="D8798" t="str">
            <v>343CPA_RP_040.M</v>
          </cell>
        </row>
        <row r="8799">
          <cell r="D8799" t="str">
            <v>158CPA_RP_040.M</v>
          </cell>
        </row>
        <row r="8800">
          <cell r="D8800" t="str">
            <v>439CPA_RP_040.M</v>
          </cell>
        </row>
        <row r="8801">
          <cell r="D8801" t="str">
            <v>916CPA_RP_040.M</v>
          </cell>
        </row>
        <row r="8802">
          <cell r="D8802" t="str">
            <v>664CPA_RP_040.M</v>
          </cell>
        </row>
        <row r="8803">
          <cell r="D8803" t="str">
            <v>826CPA_RP_040.M</v>
          </cell>
        </row>
        <row r="8804">
          <cell r="D8804" t="str">
            <v>542CPA_RP_040.M</v>
          </cell>
        </row>
        <row r="8805">
          <cell r="D8805" t="str">
            <v>967CPA_RP_040.M</v>
          </cell>
        </row>
        <row r="8806">
          <cell r="D8806" t="str">
            <v>443CPA_RP_040.M</v>
          </cell>
        </row>
        <row r="8807">
          <cell r="D8807" t="str">
            <v>917CPA_RP_040.M</v>
          </cell>
        </row>
        <row r="8808">
          <cell r="D8808" t="str">
            <v>544CPA_RP_040.M</v>
          </cell>
        </row>
        <row r="8809">
          <cell r="D8809" t="str">
            <v>941CPA_RP_040.M</v>
          </cell>
        </row>
        <row r="8810">
          <cell r="D8810" t="str">
            <v>446CPA_RP_040.M</v>
          </cell>
        </row>
        <row r="8811">
          <cell r="D8811" t="str">
            <v>666CPA_RP_040.M</v>
          </cell>
        </row>
        <row r="8812">
          <cell r="D8812" t="str">
            <v>668CPA_RP_040.M</v>
          </cell>
        </row>
        <row r="8813">
          <cell r="D8813" t="str">
            <v>672CPA_RP_040.M</v>
          </cell>
        </row>
        <row r="8814">
          <cell r="D8814" t="str">
            <v>946CPA_RP_040.M</v>
          </cell>
        </row>
        <row r="8815">
          <cell r="D8815" t="str">
            <v>137CPA_RP_040.M</v>
          </cell>
        </row>
        <row r="8816">
          <cell r="D8816" t="str">
            <v>546CPA_RP_040.M</v>
          </cell>
        </row>
        <row r="8817">
          <cell r="D8817" t="str">
            <v>962CPA_RP_040.M</v>
          </cell>
        </row>
        <row r="8818">
          <cell r="D8818" t="str">
            <v>674CPA_RP_040.M</v>
          </cell>
        </row>
        <row r="8819">
          <cell r="D8819" t="str">
            <v>676CPA_RP_040.M</v>
          </cell>
        </row>
        <row r="8820">
          <cell r="D8820" t="str">
            <v>548CPA_RP_040.M</v>
          </cell>
        </row>
        <row r="8821">
          <cell r="D8821" t="str">
            <v>556CPA_RP_040.M</v>
          </cell>
        </row>
        <row r="8822">
          <cell r="D8822" t="str">
            <v>678CPA_RP_040.M</v>
          </cell>
        </row>
        <row r="8823">
          <cell r="D8823" t="str">
            <v>181CPA_RP_040.M</v>
          </cell>
        </row>
        <row r="8824">
          <cell r="D8824" t="str">
            <v>867CPA_RP_040.M</v>
          </cell>
        </row>
        <row r="8825">
          <cell r="D8825" t="str">
            <v>682CPA_RP_040.M</v>
          </cell>
        </row>
        <row r="8826">
          <cell r="D8826" t="str">
            <v>684CPA_RP_040.M</v>
          </cell>
        </row>
        <row r="8827">
          <cell r="D8827" t="str">
            <v>273CPA_RP_040.M</v>
          </cell>
        </row>
        <row r="8828">
          <cell r="D8828" t="str">
            <v>868CPA_RP_040.M</v>
          </cell>
        </row>
        <row r="8829">
          <cell r="D8829" t="str">
            <v>921CPA_RP_040.M</v>
          </cell>
        </row>
        <row r="8830">
          <cell r="D8830" t="str">
            <v>948CPA_RP_040.M</v>
          </cell>
        </row>
        <row r="8831">
          <cell r="D8831" t="str">
            <v>943CPA_RP_040.M</v>
          </cell>
        </row>
        <row r="8832">
          <cell r="D8832" t="str">
            <v>351CPA_RP_040.M</v>
          </cell>
        </row>
        <row r="8833">
          <cell r="D8833" t="str">
            <v>686CPA_RP_040.M</v>
          </cell>
        </row>
        <row r="8834">
          <cell r="D8834" t="str">
            <v>688CPA_RP_040.M</v>
          </cell>
        </row>
        <row r="8835">
          <cell r="D8835" t="str">
            <v>518CPA_RP_040.M</v>
          </cell>
        </row>
        <row r="8836">
          <cell r="D8836" t="str">
            <v>728CPA_RP_040.M</v>
          </cell>
        </row>
        <row r="8837">
          <cell r="D8837" t="str">
            <v>836CPA_RP_040.M</v>
          </cell>
        </row>
        <row r="8838">
          <cell r="D8838" t="str">
            <v>558CPA_RP_040.M</v>
          </cell>
        </row>
        <row r="8839">
          <cell r="D8839" t="str">
            <v>138CPA_RP_040.M</v>
          </cell>
        </row>
        <row r="8840">
          <cell r="D8840" t="str">
            <v>353CPA_RP_040.M</v>
          </cell>
        </row>
        <row r="8841">
          <cell r="D8841" t="str">
            <v>196CPA_RP_040.M</v>
          </cell>
        </row>
        <row r="8842">
          <cell r="D8842" t="str">
            <v>278CPA_RP_040.M</v>
          </cell>
        </row>
        <row r="8843">
          <cell r="D8843" t="str">
            <v>692CPA_RP_040.M</v>
          </cell>
        </row>
        <row r="8844">
          <cell r="D8844" t="str">
            <v>694CPA_RP_040.M</v>
          </cell>
        </row>
        <row r="8845">
          <cell r="D8845" t="str">
            <v>142CPA_RP_040.M</v>
          </cell>
        </row>
        <row r="8846">
          <cell r="D8846" t="str">
            <v>449CPA_RP_040.M</v>
          </cell>
        </row>
        <row r="8847">
          <cell r="D8847" t="str">
            <v>564CPA_RP_040.M</v>
          </cell>
        </row>
        <row r="8848">
          <cell r="D8848" t="str">
            <v>565CPA_RP_040.M</v>
          </cell>
        </row>
        <row r="8849">
          <cell r="D8849" t="str">
            <v>283CPA_RP_040.M</v>
          </cell>
        </row>
        <row r="8850">
          <cell r="D8850" t="str">
            <v>853CPA_RP_040.M</v>
          </cell>
        </row>
        <row r="8851">
          <cell r="D8851" t="str">
            <v>288CPA_RP_040.M</v>
          </cell>
        </row>
        <row r="8852">
          <cell r="D8852" t="str">
            <v>293CPA_RP_040.M</v>
          </cell>
        </row>
        <row r="8853">
          <cell r="D8853" t="str">
            <v>566CPA_RP_040.M</v>
          </cell>
        </row>
        <row r="8854">
          <cell r="D8854" t="str">
            <v>964CPA_RP_040.M</v>
          </cell>
        </row>
        <row r="8855">
          <cell r="D8855" t="str">
            <v>182CPA_RP_040.M</v>
          </cell>
        </row>
        <row r="8856">
          <cell r="D8856" t="str">
            <v>359CPA_RP_040.M</v>
          </cell>
        </row>
        <row r="8857">
          <cell r="D8857" t="str">
            <v>453CPA_RP_040.M</v>
          </cell>
        </row>
        <row r="8858">
          <cell r="D8858" t="str">
            <v>968CPA_RP_040.M</v>
          </cell>
        </row>
        <row r="8859">
          <cell r="D8859" t="str">
            <v>922CPA_RP_040.M</v>
          </cell>
        </row>
        <row r="8860">
          <cell r="D8860" t="str">
            <v>714CPA_RP_040.M</v>
          </cell>
        </row>
        <row r="8861">
          <cell r="D8861" t="str">
            <v>862CPA_RP_040.M</v>
          </cell>
        </row>
        <row r="8862">
          <cell r="D8862" t="str">
            <v>135CPA_RP_040.M</v>
          </cell>
        </row>
        <row r="8863">
          <cell r="D8863" t="str">
            <v>716CPA_RP_040.M</v>
          </cell>
        </row>
        <row r="8864">
          <cell r="D8864" t="str">
            <v>456CPA_RP_040.M</v>
          </cell>
        </row>
        <row r="8865">
          <cell r="D8865" t="str">
            <v>722CPA_RP_040.M</v>
          </cell>
        </row>
        <row r="8866">
          <cell r="D8866" t="str">
            <v>942CPA_RP_040.M</v>
          </cell>
        </row>
        <row r="8867">
          <cell r="D8867" t="str">
            <v>718CPA_RP_040.M</v>
          </cell>
        </row>
        <row r="8868">
          <cell r="D8868" t="str">
            <v>724CPA_RP_040.M</v>
          </cell>
        </row>
        <row r="8869">
          <cell r="D8869" t="str">
            <v>576CPA_RP_040.M</v>
          </cell>
        </row>
        <row r="8870">
          <cell r="D8870" t="str">
            <v>936CPA_RP_040.M</v>
          </cell>
        </row>
        <row r="8871">
          <cell r="D8871" t="str">
            <v>961CPA_RP_040.M</v>
          </cell>
        </row>
        <row r="8872">
          <cell r="D8872" t="str">
            <v>813CPA_RP_040.M</v>
          </cell>
        </row>
        <row r="8873">
          <cell r="D8873" t="str">
            <v>726CPA_RP_040.M</v>
          </cell>
        </row>
        <row r="8874">
          <cell r="D8874" t="str">
            <v>199CPA_RP_040.M</v>
          </cell>
        </row>
        <row r="8875">
          <cell r="D8875" t="str">
            <v>733CPA_RP_040.M</v>
          </cell>
        </row>
        <row r="8876">
          <cell r="D8876" t="str">
            <v>184CPA_RP_040.M</v>
          </cell>
        </row>
        <row r="8877">
          <cell r="D8877" t="str">
            <v>524CPA_RP_040.M</v>
          </cell>
        </row>
        <row r="8878">
          <cell r="D8878" t="str">
            <v>361CPA_RP_040.M</v>
          </cell>
        </row>
        <row r="8879">
          <cell r="D8879" t="str">
            <v>362CPA_RP_040.M</v>
          </cell>
        </row>
        <row r="8880">
          <cell r="D8880" t="str">
            <v>364CPA_RP_040.M</v>
          </cell>
        </row>
        <row r="8881">
          <cell r="D8881" t="str">
            <v>732CPA_RP_040.M</v>
          </cell>
        </row>
        <row r="8882">
          <cell r="D8882" t="str">
            <v>366CPA_RP_040.M</v>
          </cell>
        </row>
        <row r="8883">
          <cell r="D8883" t="str">
            <v>734CPA_RP_040.M</v>
          </cell>
        </row>
        <row r="8884">
          <cell r="D8884" t="str">
            <v>144CPA_RP_040.M</v>
          </cell>
        </row>
        <row r="8885">
          <cell r="D8885" t="str">
            <v>146CPA_RP_040.M</v>
          </cell>
        </row>
        <row r="8886">
          <cell r="D8886" t="str">
            <v>463CPA_RP_040.M</v>
          </cell>
        </row>
        <row r="8887">
          <cell r="D8887" t="str">
            <v>528CPA_RP_040.M</v>
          </cell>
        </row>
        <row r="8888">
          <cell r="D8888" t="str">
            <v>923CPA_RP_040.M</v>
          </cell>
        </row>
        <row r="8889">
          <cell r="D8889" t="str">
            <v>738CPA_RP_040.M</v>
          </cell>
        </row>
        <row r="8890">
          <cell r="D8890" t="str">
            <v>578CPA_RP_040.M</v>
          </cell>
        </row>
        <row r="8891">
          <cell r="D8891" t="str">
            <v>537CPA_RP_040.M</v>
          </cell>
        </row>
        <row r="8892">
          <cell r="D8892" t="str">
            <v>742CPA_RP_040.M</v>
          </cell>
        </row>
        <row r="8893">
          <cell r="D8893" t="str">
            <v>866CPA_RP_040.M</v>
          </cell>
        </row>
        <row r="8894">
          <cell r="D8894" t="str">
            <v>369CPA_RP_040.M</v>
          </cell>
        </row>
        <row r="8895">
          <cell r="D8895" t="str">
            <v>744CPA_RP_040.M</v>
          </cell>
        </row>
        <row r="8896">
          <cell r="D8896" t="str">
            <v>186CPA_RP_040.M</v>
          </cell>
        </row>
        <row r="8897">
          <cell r="D8897" t="str">
            <v>925CPA_RP_040.M</v>
          </cell>
        </row>
        <row r="8898">
          <cell r="D8898" t="str">
            <v>869CPA_RP_040.M</v>
          </cell>
        </row>
        <row r="8899">
          <cell r="D8899" t="str">
            <v>746CPA_RP_040.M</v>
          </cell>
        </row>
        <row r="8900">
          <cell r="D8900" t="str">
            <v>926CPA_RP_040.M</v>
          </cell>
        </row>
        <row r="8901">
          <cell r="D8901" t="str">
            <v>466CPA_RP_040.M</v>
          </cell>
        </row>
        <row r="8902">
          <cell r="D8902" t="str">
            <v>112CPA_RP_040.M</v>
          </cell>
        </row>
        <row r="8903">
          <cell r="D8903" t="str">
            <v>111CPA_RP_040.M</v>
          </cell>
        </row>
        <row r="8904">
          <cell r="D8904" t="str">
            <v>298CPA_RP_040.M</v>
          </cell>
        </row>
        <row r="8905">
          <cell r="D8905" t="str">
            <v>927CPA_RP_040.M</v>
          </cell>
        </row>
        <row r="8906">
          <cell r="D8906" t="str">
            <v>846CPA_RP_040.M</v>
          </cell>
        </row>
        <row r="8907">
          <cell r="D8907" t="str">
            <v>299CPA_RP_040.M</v>
          </cell>
        </row>
        <row r="8908">
          <cell r="D8908" t="str">
            <v>582CPA_RP_040.M</v>
          </cell>
        </row>
        <row r="8909">
          <cell r="D8909" t="str">
            <v>474CPA_RP_040.M</v>
          </cell>
        </row>
        <row r="8910">
          <cell r="D8910" t="str">
            <v>754CPA_RP_040.M</v>
          </cell>
        </row>
        <row r="8911">
          <cell r="D8911" t="str">
            <v>698CPA_RP_040.M</v>
          </cell>
        </row>
        <row r="8912">
          <cell r="D8912" t="str">
            <v>512CPA_RP_050.M</v>
          </cell>
        </row>
        <row r="8913">
          <cell r="D8913" t="str">
            <v>914CPA_RP_050.M</v>
          </cell>
        </row>
        <row r="8914">
          <cell r="D8914" t="str">
            <v>612CPA_RP_050.M</v>
          </cell>
        </row>
        <row r="8915">
          <cell r="D8915" t="str">
            <v>614CPA_RP_050.M</v>
          </cell>
        </row>
        <row r="8916">
          <cell r="D8916" t="str">
            <v>312CPA_RP_050.M</v>
          </cell>
        </row>
        <row r="8917">
          <cell r="D8917" t="str">
            <v>311CPA_RP_050.M</v>
          </cell>
        </row>
        <row r="8918">
          <cell r="D8918" t="str">
            <v>213CPA_RP_050.M</v>
          </cell>
        </row>
        <row r="8919">
          <cell r="D8919" t="str">
            <v>911CPA_RP_050.M</v>
          </cell>
        </row>
        <row r="8920">
          <cell r="D8920" t="str">
            <v>193CPA_RP_050.M</v>
          </cell>
        </row>
        <row r="8921">
          <cell r="D8921" t="str">
            <v>122CPA_RP_050.M</v>
          </cell>
        </row>
        <row r="8922">
          <cell r="D8922" t="str">
            <v>912CPA_RP_050.M</v>
          </cell>
        </row>
        <row r="8923">
          <cell r="D8923" t="str">
            <v>313CPA_RP_050.M</v>
          </cell>
        </row>
        <row r="8924">
          <cell r="D8924" t="str">
            <v>419CPA_RP_050.M</v>
          </cell>
        </row>
        <row r="8925">
          <cell r="D8925" t="str">
            <v>513CPA_RP_050.M</v>
          </cell>
        </row>
        <row r="8926">
          <cell r="D8926" t="str">
            <v>316CPA_RP_050.M</v>
          </cell>
        </row>
        <row r="8927">
          <cell r="D8927" t="str">
            <v>913CPA_RP_050.M</v>
          </cell>
        </row>
        <row r="8928">
          <cell r="D8928" t="str">
            <v>124CPA_RP_050.M</v>
          </cell>
        </row>
        <row r="8929">
          <cell r="D8929" t="str">
            <v>339CPA_RP_050.M</v>
          </cell>
        </row>
        <row r="8930">
          <cell r="D8930" t="str">
            <v>638CPA_RP_050.M</v>
          </cell>
        </row>
        <row r="8931">
          <cell r="D8931" t="str">
            <v>514CPA_RP_050.M</v>
          </cell>
        </row>
        <row r="8932">
          <cell r="D8932" t="str">
            <v>218CPA_RP_050.M</v>
          </cell>
        </row>
        <row r="8933">
          <cell r="D8933" t="str">
            <v>963CPA_RP_050.M</v>
          </cell>
        </row>
        <row r="8934">
          <cell r="D8934" t="str">
            <v>616CPA_RP_050.M</v>
          </cell>
        </row>
        <row r="8935">
          <cell r="D8935" t="str">
            <v>223CPA_RP_050.M</v>
          </cell>
        </row>
        <row r="8936">
          <cell r="D8936" t="str">
            <v>516CPA_RP_050.M</v>
          </cell>
        </row>
        <row r="8937">
          <cell r="D8937" t="str">
            <v>918CPA_RP_050.M</v>
          </cell>
        </row>
        <row r="8938">
          <cell r="D8938" t="str">
            <v>748CPA_RP_050.M</v>
          </cell>
        </row>
        <row r="8939">
          <cell r="D8939" t="str">
            <v>618CPA_RP_050.M</v>
          </cell>
        </row>
        <row r="8940">
          <cell r="D8940" t="str">
            <v>522CPA_RP_050.M</v>
          </cell>
        </row>
        <row r="8941">
          <cell r="D8941" t="str">
            <v>622CPA_RP_050.M</v>
          </cell>
        </row>
        <row r="8942">
          <cell r="D8942" t="str">
            <v>156CPA_RP_050.M</v>
          </cell>
        </row>
        <row r="8943">
          <cell r="D8943" t="str">
            <v>624CPA_RP_050.M</v>
          </cell>
        </row>
        <row r="8944">
          <cell r="D8944" t="str">
            <v>626CPA_RP_050.M</v>
          </cell>
        </row>
        <row r="8945">
          <cell r="D8945" t="str">
            <v>628CPA_RP_050.M</v>
          </cell>
        </row>
        <row r="8946">
          <cell r="D8946" t="str">
            <v>228CPA_RP_050.M</v>
          </cell>
        </row>
        <row r="8947">
          <cell r="D8947" t="str">
            <v>924CPA_RP_050.M</v>
          </cell>
        </row>
        <row r="8948">
          <cell r="D8948" t="str">
            <v>233CPA_RP_050.M</v>
          </cell>
        </row>
        <row r="8949">
          <cell r="D8949" t="str">
            <v>632CPA_RP_050.M</v>
          </cell>
        </row>
        <row r="8950">
          <cell r="D8950" t="str">
            <v>636CPA_RP_050.M</v>
          </cell>
        </row>
        <row r="8951">
          <cell r="D8951" t="str">
            <v>634CPA_RP_050.M</v>
          </cell>
        </row>
        <row r="8952">
          <cell r="D8952" t="str">
            <v>238CPA_RP_050.M</v>
          </cell>
        </row>
        <row r="8953">
          <cell r="D8953" t="str">
            <v>662CPA_RP_050.M</v>
          </cell>
        </row>
        <row r="8954">
          <cell r="D8954" t="str">
            <v>960CPA_RP_050.M</v>
          </cell>
        </row>
        <row r="8955">
          <cell r="D8955" t="str">
            <v>423CPA_RP_050.M</v>
          </cell>
        </row>
        <row r="8956">
          <cell r="D8956" t="str">
            <v>935CPA_RP_050.M</v>
          </cell>
        </row>
        <row r="8957">
          <cell r="D8957" t="str">
            <v>128CPA_RP_050.M</v>
          </cell>
        </row>
        <row r="8958">
          <cell r="D8958" t="str">
            <v>611CPA_RP_050.M</v>
          </cell>
        </row>
        <row r="8959">
          <cell r="D8959" t="str">
            <v>321CPA_RP_050.M</v>
          </cell>
        </row>
        <row r="8960">
          <cell r="D8960" t="str">
            <v>243CPA_RP_050.M</v>
          </cell>
        </row>
        <row r="8961">
          <cell r="D8961" t="str">
            <v>309CPA_RP_050.M</v>
          </cell>
        </row>
        <row r="8962">
          <cell r="D8962" t="str">
            <v>248CPA_RP_050.M</v>
          </cell>
        </row>
        <row r="8963">
          <cell r="D8963" t="str">
            <v>469CPA_RP_050.M</v>
          </cell>
        </row>
        <row r="8964">
          <cell r="D8964" t="str">
            <v>253CPA_RP_050.M</v>
          </cell>
        </row>
        <row r="8965">
          <cell r="D8965" t="str">
            <v>642CPA_RP_050.M</v>
          </cell>
        </row>
        <row r="8966">
          <cell r="D8966" t="str">
            <v>643CPA_RP_050.M</v>
          </cell>
        </row>
        <row r="8967">
          <cell r="D8967" t="str">
            <v>939CPA_RP_050.M</v>
          </cell>
        </row>
        <row r="8968">
          <cell r="D8968" t="str">
            <v>644CPA_RP_050.M</v>
          </cell>
        </row>
        <row r="8969">
          <cell r="D8969" t="str">
            <v>163CPA_RP_050.M</v>
          </cell>
        </row>
        <row r="8970">
          <cell r="D8970" t="str">
            <v>819CPA_RP_050.M</v>
          </cell>
        </row>
        <row r="8971">
          <cell r="D8971" t="str">
            <v>172CPA_RP_050.M</v>
          </cell>
        </row>
        <row r="8972">
          <cell r="D8972" t="str">
            <v>132CPA_RP_050.M</v>
          </cell>
        </row>
        <row r="8973">
          <cell r="D8973" t="str">
            <v>646CPA_RP_050.M</v>
          </cell>
        </row>
        <row r="8974">
          <cell r="D8974" t="str">
            <v>648CPA_RP_050.M</v>
          </cell>
        </row>
        <row r="8975">
          <cell r="D8975" t="str">
            <v>915CPA_RP_050.M</v>
          </cell>
        </row>
        <row r="8976">
          <cell r="D8976" t="str">
            <v>134CPA_RP_050.M</v>
          </cell>
        </row>
        <row r="8977">
          <cell r="D8977" t="str">
            <v>652CPA_RP_050.M</v>
          </cell>
        </row>
        <row r="8978">
          <cell r="D8978" t="str">
            <v>174CPA_RP_050.M</v>
          </cell>
        </row>
        <row r="8979">
          <cell r="D8979" t="str">
            <v>328CPA_RP_050.M</v>
          </cell>
        </row>
        <row r="8980">
          <cell r="D8980" t="str">
            <v>258CPA_RP_050.M</v>
          </cell>
        </row>
        <row r="8981">
          <cell r="D8981" t="str">
            <v>656CPA_RP_050.M</v>
          </cell>
        </row>
        <row r="8982">
          <cell r="D8982" t="str">
            <v>654CPA_RP_050.M</v>
          </cell>
        </row>
        <row r="8983">
          <cell r="D8983" t="str">
            <v>336CPA_RP_050.M</v>
          </cell>
        </row>
        <row r="8984">
          <cell r="D8984" t="str">
            <v>263CPA_RP_050.M</v>
          </cell>
        </row>
        <row r="8985">
          <cell r="D8985" t="str">
            <v>268CPA_RP_050.M</v>
          </cell>
        </row>
        <row r="8986">
          <cell r="D8986" t="str">
            <v>532CPA_RP_050.M</v>
          </cell>
        </row>
        <row r="8987">
          <cell r="D8987" t="str">
            <v>944CPA_RP_050.M</v>
          </cell>
        </row>
        <row r="8988">
          <cell r="D8988" t="str">
            <v>176CPA_RP_050.M</v>
          </cell>
        </row>
        <row r="8989">
          <cell r="D8989" t="str">
            <v>534CPA_RP_050.M</v>
          </cell>
        </row>
        <row r="8990">
          <cell r="D8990" t="str">
            <v>536CPA_RP_050.M</v>
          </cell>
        </row>
        <row r="8991">
          <cell r="D8991" t="str">
            <v>429CPA_RP_050.M</v>
          </cell>
        </row>
        <row r="8992">
          <cell r="D8992" t="str">
            <v>433CPA_RP_050.M</v>
          </cell>
        </row>
        <row r="8993">
          <cell r="D8993" t="str">
            <v>178CPA_RP_050.M</v>
          </cell>
        </row>
        <row r="8994">
          <cell r="D8994" t="str">
            <v>436CPA_RP_050.M</v>
          </cell>
        </row>
        <row r="8995">
          <cell r="D8995" t="str">
            <v>136CPA_RP_050.M</v>
          </cell>
        </row>
        <row r="8996">
          <cell r="D8996" t="str">
            <v>343CPA_RP_050.M</v>
          </cell>
        </row>
        <row r="8997">
          <cell r="D8997" t="str">
            <v>158CPA_RP_050.M</v>
          </cell>
        </row>
        <row r="8998">
          <cell r="D8998" t="str">
            <v>439CPA_RP_050.M</v>
          </cell>
        </row>
        <row r="8999">
          <cell r="D8999" t="str">
            <v>916CPA_RP_050.M</v>
          </cell>
        </row>
        <row r="9000">
          <cell r="D9000" t="str">
            <v>664CPA_RP_050.M</v>
          </cell>
        </row>
        <row r="9001">
          <cell r="D9001" t="str">
            <v>826CPA_RP_050.M</v>
          </cell>
        </row>
        <row r="9002">
          <cell r="D9002" t="str">
            <v>542CPA_RP_050.M</v>
          </cell>
        </row>
        <row r="9003">
          <cell r="D9003" t="str">
            <v>967CPA_RP_050.M</v>
          </cell>
        </row>
        <row r="9004">
          <cell r="D9004" t="str">
            <v>443CPA_RP_050.M</v>
          </cell>
        </row>
        <row r="9005">
          <cell r="D9005" t="str">
            <v>917CPA_RP_050.M</v>
          </cell>
        </row>
        <row r="9006">
          <cell r="D9006" t="str">
            <v>544CPA_RP_050.M</v>
          </cell>
        </row>
        <row r="9007">
          <cell r="D9007" t="str">
            <v>941CPA_RP_050.M</v>
          </cell>
        </row>
        <row r="9008">
          <cell r="D9008" t="str">
            <v>446CPA_RP_050.M</v>
          </cell>
        </row>
        <row r="9009">
          <cell r="D9009" t="str">
            <v>666CPA_RP_050.M</v>
          </cell>
        </row>
        <row r="9010">
          <cell r="D9010" t="str">
            <v>668CPA_RP_050.M</v>
          </cell>
        </row>
        <row r="9011">
          <cell r="D9011" t="str">
            <v>672CPA_RP_050.M</v>
          </cell>
        </row>
        <row r="9012">
          <cell r="D9012" t="str">
            <v>946CPA_RP_050.M</v>
          </cell>
        </row>
        <row r="9013">
          <cell r="D9013" t="str">
            <v>137CPA_RP_050.M</v>
          </cell>
        </row>
        <row r="9014">
          <cell r="D9014" t="str">
            <v>546CPA_RP_050.M</v>
          </cell>
        </row>
        <row r="9015">
          <cell r="D9015" t="str">
            <v>962CPA_RP_050.M</v>
          </cell>
        </row>
        <row r="9016">
          <cell r="D9016" t="str">
            <v>674CPA_RP_050.M</v>
          </cell>
        </row>
        <row r="9017">
          <cell r="D9017" t="str">
            <v>676CPA_RP_050.M</v>
          </cell>
        </row>
        <row r="9018">
          <cell r="D9018" t="str">
            <v>548CPA_RP_050.M</v>
          </cell>
        </row>
        <row r="9019">
          <cell r="D9019" t="str">
            <v>556CPA_RP_050.M</v>
          </cell>
        </row>
        <row r="9020">
          <cell r="D9020" t="str">
            <v>678CPA_RP_050.M</v>
          </cell>
        </row>
        <row r="9021">
          <cell r="D9021" t="str">
            <v>181CPA_RP_050.M</v>
          </cell>
        </row>
        <row r="9022">
          <cell r="D9022" t="str">
            <v>867CPA_RP_050.M</v>
          </cell>
        </row>
        <row r="9023">
          <cell r="D9023" t="str">
            <v>682CPA_RP_050.M</v>
          </cell>
        </row>
        <row r="9024">
          <cell r="D9024" t="str">
            <v>684CPA_RP_050.M</v>
          </cell>
        </row>
        <row r="9025">
          <cell r="D9025" t="str">
            <v>273CPA_RP_050.M</v>
          </cell>
        </row>
        <row r="9026">
          <cell r="D9026" t="str">
            <v>868CPA_RP_050.M</v>
          </cell>
        </row>
        <row r="9027">
          <cell r="D9027" t="str">
            <v>921CPA_RP_050.M</v>
          </cell>
        </row>
        <row r="9028">
          <cell r="D9028" t="str">
            <v>948CPA_RP_050.M</v>
          </cell>
        </row>
        <row r="9029">
          <cell r="D9029" t="str">
            <v>943CPA_RP_050.M</v>
          </cell>
        </row>
        <row r="9030">
          <cell r="D9030" t="str">
            <v>351CPA_RP_050.M</v>
          </cell>
        </row>
        <row r="9031">
          <cell r="D9031" t="str">
            <v>686CPA_RP_050.M</v>
          </cell>
        </row>
        <row r="9032">
          <cell r="D9032" t="str">
            <v>688CPA_RP_050.M</v>
          </cell>
        </row>
        <row r="9033">
          <cell r="D9033" t="str">
            <v>518CPA_RP_050.M</v>
          </cell>
        </row>
        <row r="9034">
          <cell r="D9034" t="str">
            <v>728CPA_RP_050.M</v>
          </cell>
        </row>
        <row r="9035">
          <cell r="D9035" t="str">
            <v>836CPA_RP_050.M</v>
          </cell>
        </row>
        <row r="9036">
          <cell r="D9036" t="str">
            <v>558CPA_RP_050.M</v>
          </cell>
        </row>
        <row r="9037">
          <cell r="D9037" t="str">
            <v>138CPA_RP_050.M</v>
          </cell>
        </row>
        <row r="9038">
          <cell r="D9038" t="str">
            <v>353CPA_RP_050.M</v>
          </cell>
        </row>
        <row r="9039">
          <cell r="D9039" t="str">
            <v>196CPA_RP_050.M</v>
          </cell>
        </row>
        <row r="9040">
          <cell r="D9040" t="str">
            <v>278CPA_RP_050.M</v>
          </cell>
        </row>
        <row r="9041">
          <cell r="D9041" t="str">
            <v>692CPA_RP_050.M</v>
          </cell>
        </row>
        <row r="9042">
          <cell r="D9042" t="str">
            <v>694CPA_RP_050.M</v>
          </cell>
        </row>
        <row r="9043">
          <cell r="D9043" t="str">
            <v>142CPA_RP_050.M</v>
          </cell>
        </row>
        <row r="9044">
          <cell r="D9044" t="str">
            <v>449CPA_RP_050.M</v>
          </cell>
        </row>
        <row r="9045">
          <cell r="D9045" t="str">
            <v>564CPA_RP_050.M</v>
          </cell>
        </row>
        <row r="9046">
          <cell r="D9046" t="str">
            <v>565CPA_RP_050.M</v>
          </cell>
        </row>
        <row r="9047">
          <cell r="D9047" t="str">
            <v>283CPA_RP_050.M</v>
          </cell>
        </row>
        <row r="9048">
          <cell r="D9048" t="str">
            <v>853CPA_RP_050.M</v>
          </cell>
        </row>
        <row r="9049">
          <cell r="D9049" t="str">
            <v>288CPA_RP_050.M</v>
          </cell>
        </row>
        <row r="9050">
          <cell r="D9050" t="str">
            <v>293CPA_RP_050.M</v>
          </cell>
        </row>
        <row r="9051">
          <cell r="D9051" t="str">
            <v>566CPA_RP_050.M</v>
          </cell>
        </row>
        <row r="9052">
          <cell r="D9052" t="str">
            <v>964CPA_RP_050.M</v>
          </cell>
        </row>
        <row r="9053">
          <cell r="D9053" t="str">
            <v>182CPA_RP_050.M</v>
          </cell>
        </row>
        <row r="9054">
          <cell r="D9054" t="str">
            <v>359CPA_RP_050.M</v>
          </cell>
        </row>
        <row r="9055">
          <cell r="D9055" t="str">
            <v>453CPA_RP_050.M</v>
          </cell>
        </row>
        <row r="9056">
          <cell r="D9056" t="str">
            <v>968CPA_RP_050.M</v>
          </cell>
        </row>
        <row r="9057">
          <cell r="D9057" t="str">
            <v>922CPA_RP_050.M</v>
          </cell>
        </row>
        <row r="9058">
          <cell r="D9058" t="str">
            <v>714CPA_RP_050.M</v>
          </cell>
        </row>
        <row r="9059">
          <cell r="D9059" t="str">
            <v>862CPA_RP_050.M</v>
          </cell>
        </row>
        <row r="9060">
          <cell r="D9060" t="str">
            <v>135CPA_RP_050.M</v>
          </cell>
        </row>
        <row r="9061">
          <cell r="D9061" t="str">
            <v>716CPA_RP_050.M</v>
          </cell>
        </row>
        <row r="9062">
          <cell r="D9062" t="str">
            <v>456CPA_RP_050.M</v>
          </cell>
        </row>
        <row r="9063">
          <cell r="D9063" t="str">
            <v>722CPA_RP_050.M</v>
          </cell>
        </row>
        <row r="9064">
          <cell r="D9064" t="str">
            <v>942CPA_RP_050.M</v>
          </cell>
        </row>
        <row r="9065">
          <cell r="D9065" t="str">
            <v>718CPA_RP_050.M</v>
          </cell>
        </row>
        <row r="9066">
          <cell r="D9066" t="str">
            <v>724CPA_RP_050.M</v>
          </cell>
        </row>
        <row r="9067">
          <cell r="D9067" t="str">
            <v>576CPA_RP_050.M</v>
          </cell>
        </row>
        <row r="9068">
          <cell r="D9068" t="str">
            <v>936CPA_RP_050.M</v>
          </cell>
        </row>
        <row r="9069">
          <cell r="D9069" t="str">
            <v>961CPA_RP_050.M</v>
          </cell>
        </row>
        <row r="9070">
          <cell r="D9070" t="str">
            <v>813CPA_RP_050.M</v>
          </cell>
        </row>
        <row r="9071">
          <cell r="D9071" t="str">
            <v>726CPA_RP_050.M</v>
          </cell>
        </row>
        <row r="9072">
          <cell r="D9072" t="str">
            <v>199CPA_RP_050.M</v>
          </cell>
        </row>
        <row r="9073">
          <cell r="D9073" t="str">
            <v>733CPA_RP_050.M</v>
          </cell>
        </row>
        <row r="9074">
          <cell r="D9074" t="str">
            <v>184CPA_RP_050.M</v>
          </cell>
        </row>
        <row r="9075">
          <cell r="D9075" t="str">
            <v>524CPA_RP_050.M</v>
          </cell>
        </row>
        <row r="9076">
          <cell r="D9076" t="str">
            <v>361CPA_RP_050.M</v>
          </cell>
        </row>
        <row r="9077">
          <cell r="D9077" t="str">
            <v>362CPA_RP_050.M</v>
          </cell>
        </row>
        <row r="9078">
          <cell r="D9078" t="str">
            <v>364CPA_RP_050.M</v>
          </cell>
        </row>
        <row r="9079">
          <cell r="D9079" t="str">
            <v>732CPA_RP_050.M</v>
          </cell>
        </row>
        <row r="9080">
          <cell r="D9080" t="str">
            <v>366CPA_RP_050.M</v>
          </cell>
        </row>
        <row r="9081">
          <cell r="D9081" t="str">
            <v>734CPA_RP_050.M</v>
          </cell>
        </row>
        <row r="9082">
          <cell r="D9082" t="str">
            <v>144CPA_RP_050.M</v>
          </cell>
        </row>
        <row r="9083">
          <cell r="D9083" t="str">
            <v>146CPA_RP_050.M</v>
          </cell>
        </row>
        <row r="9084">
          <cell r="D9084" t="str">
            <v>463CPA_RP_050.M</v>
          </cell>
        </row>
        <row r="9085">
          <cell r="D9085" t="str">
            <v>528CPA_RP_050.M</v>
          </cell>
        </row>
        <row r="9086">
          <cell r="D9086" t="str">
            <v>923CPA_RP_050.M</v>
          </cell>
        </row>
        <row r="9087">
          <cell r="D9087" t="str">
            <v>738CPA_RP_050.M</v>
          </cell>
        </row>
        <row r="9088">
          <cell r="D9088" t="str">
            <v>578CPA_RP_050.M</v>
          </cell>
        </row>
        <row r="9089">
          <cell r="D9089" t="str">
            <v>537CPA_RP_050.M</v>
          </cell>
        </row>
        <row r="9090">
          <cell r="D9090" t="str">
            <v>742CPA_RP_050.M</v>
          </cell>
        </row>
        <row r="9091">
          <cell r="D9091" t="str">
            <v>866CPA_RP_050.M</v>
          </cell>
        </row>
        <row r="9092">
          <cell r="D9092" t="str">
            <v>369CPA_RP_050.M</v>
          </cell>
        </row>
        <row r="9093">
          <cell r="D9093" t="str">
            <v>744CPA_RP_050.M</v>
          </cell>
        </row>
        <row r="9094">
          <cell r="D9094" t="str">
            <v>186CPA_RP_050.M</v>
          </cell>
        </row>
        <row r="9095">
          <cell r="D9095" t="str">
            <v>925CPA_RP_050.M</v>
          </cell>
        </row>
        <row r="9096">
          <cell r="D9096" t="str">
            <v>869CPA_RP_050.M</v>
          </cell>
        </row>
        <row r="9097">
          <cell r="D9097" t="str">
            <v>746CPA_RP_050.M</v>
          </cell>
        </row>
        <row r="9098">
          <cell r="D9098" t="str">
            <v>926CPA_RP_050.M</v>
          </cell>
        </row>
        <row r="9099">
          <cell r="D9099" t="str">
            <v>466CPA_RP_050.M</v>
          </cell>
        </row>
        <row r="9100">
          <cell r="D9100" t="str">
            <v>112CPA_RP_050.M</v>
          </cell>
        </row>
        <row r="9101">
          <cell r="D9101" t="str">
            <v>111CPA_RP_050.M</v>
          </cell>
        </row>
        <row r="9102">
          <cell r="D9102" t="str">
            <v>298CPA_RP_050.M</v>
          </cell>
        </row>
        <row r="9103">
          <cell r="D9103" t="str">
            <v>927CPA_RP_050.M</v>
          </cell>
        </row>
        <row r="9104">
          <cell r="D9104" t="str">
            <v>846CPA_RP_050.M</v>
          </cell>
        </row>
        <row r="9105">
          <cell r="D9105" t="str">
            <v>299CPA_RP_050.M</v>
          </cell>
        </row>
        <row r="9106">
          <cell r="D9106" t="str">
            <v>582CPA_RP_050.M</v>
          </cell>
        </row>
        <row r="9107">
          <cell r="D9107" t="str">
            <v>474CPA_RP_050.M</v>
          </cell>
        </row>
        <row r="9108">
          <cell r="D9108" t="str">
            <v>754CPA_RP_050.M</v>
          </cell>
        </row>
        <row r="9109">
          <cell r="D9109" t="str">
            <v>698CPA_RP_050.M</v>
          </cell>
        </row>
        <row r="9110">
          <cell r="D9110" t="str">
            <v>512CPA_RP_060.M</v>
          </cell>
        </row>
        <row r="9111">
          <cell r="D9111" t="str">
            <v>914CPA_RP_060.M</v>
          </cell>
        </row>
        <row r="9112">
          <cell r="D9112" t="str">
            <v>612CPA_RP_060.M</v>
          </cell>
        </row>
        <row r="9113">
          <cell r="D9113" t="str">
            <v>614CPA_RP_060.M</v>
          </cell>
        </row>
        <row r="9114">
          <cell r="D9114" t="str">
            <v>312CPA_RP_060.M</v>
          </cell>
        </row>
        <row r="9115">
          <cell r="D9115" t="str">
            <v>311CPA_RP_060.M</v>
          </cell>
        </row>
        <row r="9116">
          <cell r="D9116" t="str">
            <v>213CPA_RP_060.M</v>
          </cell>
        </row>
        <row r="9117">
          <cell r="D9117" t="str">
            <v>911CPA_RP_060.M</v>
          </cell>
        </row>
        <row r="9118">
          <cell r="D9118" t="str">
            <v>193CPA_RP_060.M</v>
          </cell>
        </row>
        <row r="9119">
          <cell r="D9119" t="str">
            <v>122CPA_RP_060.M</v>
          </cell>
        </row>
        <row r="9120">
          <cell r="D9120" t="str">
            <v>912CPA_RP_060.M</v>
          </cell>
        </row>
        <row r="9121">
          <cell r="D9121" t="str">
            <v>313CPA_RP_060.M</v>
          </cell>
        </row>
        <row r="9122">
          <cell r="D9122" t="str">
            <v>419CPA_RP_060.M</v>
          </cell>
        </row>
        <row r="9123">
          <cell r="D9123" t="str">
            <v>513CPA_RP_060.M</v>
          </cell>
        </row>
        <row r="9124">
          <cell r="D9124" t="str">
            <v>316CPA_RP_060.M</v>
          </cell>
        </row>
        <row r="9125">
          <cell r="D9125" t="str">
            <v>913CPA_RP_060.M</v>
          </cell>
        </row>
        <row r="9126">
          <cell r="D9126" t="str">
            <v>124CPA_RP_060.M</v>
          </cell>
        </row>
        <row r="9127">
          <cell r="D9127" t="str">
            <v>339CPA_RP_060.M</v>
          </cell>
        </row>
        <row r="9128">
          <cell r="D9128" t="str">
            <v>638CPA_RP_060.M</v>
          </cell>
        </row>
        <row r="9129">
          <cell r="D9129" t="str">
            <v>514CPA_RP_060.M</v>
          </cell>
        </row>
        <row r="9130">
          <cell r="D9130" t="str">
            <v>218CPA_RP_060.M</v>
          </cell>
        </row>
        <row r="9131">
          <cell r="D9131" t="str">
            <v>963CPA_RP_060.M</v>
          </cell>
        </row>
        <row r="9132">
          <cell r="D9132" t="str">
            <v>616CPA_RP_060.M</v>
          </cell>
        </row>
        <row r="9133">
          <cell r="D9133" t="str">
            <v>223CPA_RP_060.M</v>
          </cell>
        </row>
        <row r="9134">
          <cell r="D9134" t="str">
            <v>516CPA_RP_060.M</v>
          </cell>
        </row>
        <row r="9135">
          <cell r="D9135" t="str">
            <v>918CPA_RP_060.M</v>
          </cell>
        </row>
        <row r="9136">
          <cell r="D9136" t="str">
            <v>748CPA_RP_060.M</v>
          </cell>
        </row>
        <row r="9137">
          <cell r="D9137" t="str">
            <v>618CPA_RP_060.M</v>
          </cell>
        </row>
        <row r="9138">
          <cell r="D9138" t="str">
            <v>522CPA_RP_060.M</v>
          </cell>
        </row>
        <row r="9139">
          <cell r="D9139" t="str">
            <v>622CPA_RP_060.M</v>
          </cell>
        </row>
        <row r="9140">
          <cell r="D9140" t="str">
            <v>156CPA_RP_060.M</v>
          </cell>
        </row>
        <row r="9141">
          <cell r="D9141" t="str">
            <v>624CPA_RP_060.M</v>
          </cell>
        </row>
        <row r="9142">
          <cell r="D9142" t="str">
            <v>626CPA_RP_060.M</v>
          </cell>
        </row>
        <row r="9143">
          <cell r="D9143" t="str">
            <v>628CPA_RP_060.M</v>
          </cell>
        </row>
        <row r="9144">
          <cell r="D9144" t="str">
            <v>228CPA_RP_060.M</v>
          </cell>
        </row>
        <row r="9145">
          <cell r="D9145" t="str">
            <v>924CPA_RP_060.M</v>
          </cell>
        </row>
        <row r="9146">
          <cell r="D9146" t="str">
            <v>233CPA_RP_060.M</v>
          </cell>
        </row>
        <row r="9147">
          <cell r="D9147" t="str">
            <v>632CPA_RP_060.M</v>
          </cell>
        </row>
        <row r="9148">
          <cell r="D9148" t="str">
            <v>636CPA_RP_060.M</v>
          </cell>
        </row>
        <row r="9149">
          <cell r="D9149" t="str">
            <v>634CPA_RP_060.M</v>
          </cell>
        </row>
        <row r="9150">
          <cell r="D9150" t="str">
            <v>238CPA_RP_060.M</v>
          </cell>
        </row>
        <row r="9151">
          <cell r="D9151" t="str">
            <v>662CPA_RP_060.M</v>
          </cell>
        </row>
        <row r="9152">
          <cell r="D9152" t="str">
            <v>960CPA_RP_060.M</v>
          </cell>
        </row>
        <row r="9153">
          <cell r="D9153" t="str">
            <v>423CPA_RP_060.M</v>
          </cell>
        </row>
        <row r="9154">
          <cell r="D9154" t="str">
            <v>935CPA_RP_060.M</v>
          </cell>
        </row>
        <row r="9155">
          <cell r="D9155" t="str">
            <v>128CPA_RP_060.M</v>
          </cell>
        </row>
        <row r="9156">
          <cell r="D9156" t="str">
            <v>611CPA_RP_060.M</v>
          </cell>
        </row>
        <row r="9157">
          <cell r="D9157" t="str">
            <v>321CPA_RP_060.M</v>
          </cell>
        </row>
        <row r="9158">
          <cell r="D9158" t="str">
            <v>243CPA_RP_060.M</v>
          </cell>
        </row>
        <row r="9159">
          <cell r="D9159" t="str">
            <v>309CPA_RP_060.M</v>
          </cell>
        </row>
        <row r="9160">
          <cell r="D9160" t="str">
            <v>248CPA_RP_060.M</v>
          </cell>
        </row>
        <row r="9161">
          <cell r="D9161" t="str">
            <v>469CPA_RP_060.M</v>
          </cell>
        </row>
        <row r="9162">
          <cell r="D9162" t="str">
            <v>253CPA_RP_060.M</v>
          </cell>
        </row>
        <row r="9163">
          <cell r="D9163" t="str">
            <v>642CPA_RP_060.M</v>
          </cell>
        </row>
        <row r="9164">
          <cell r="D9164" t="str">
            <v>643CPA_RP_060.M</v>
          </cell>
        </row>
        <row r="9165">
          <cell r="D9165" t="str">
            <v>939CPA_RP_060.M</v>
          </cell>
        </row>
        <row r="9166">
          <cell r="D9166" t="str">
            <v>644CPA_RP_060.M</v>
          </cell>
        </row>
        <row r="9167">
          <cell r="D9167" t="str">
            <v>163CPA_RP_060.M</v>
          </cell>
        </row>
        <row r="9168">
          <cell r="D9168" t="str">
            <v>819CPA_RP_060.M</v>
          </cell>
        </row>
        <row r="9169">
          <cell r="D9169" t="str">
            <v>172CPA_RP_060.M</v>
          </cell>
        </row>
        <row r="9170">
          <cell r="D9170" t="str">
            <v>132CPA_RP_060.M</v>
          </cell>
        </row>
        <row r="9171">
          <cell r="D9171" t="str">
            <v>646CPA_RP_060.M</v>
          </cell>
        </row>
        <row r="9172">
          <cell r="D9172" t="str">
            <v>648CPA_RP_060.M</v>
          </cell>
        </row>
        <row r="9173">
          <cell r="D9173" t="str">
            <v>915CPA_RP_060.M</v>
          </cell>
        </row>
        <row r="9174">
          <cell r="D9174" t="str">
            <v>134CPA_RP_060.M</v>
          </cell>
        </row>
        <row r="9175">
          <cell r="D9175" t="str">
            <v>652CPA_RP_060.M</v>
          </cell>
        </row>
        <row r="9176">
          <cell r="D9176" t="str">
            <v>174CPA_RP_060.M</v>
          </cell>
        </row>
        <row r="9177">
          <cell r="D9177" t="str">
            <v>328CPA_RP_060.M</v>
          </cell>
        </row>
        <row r="9178">
          <cell r="D9178" t="str">
            <v>258CPA_RP_060.M</v>
          </cell>
        </row>
        <row r="9179">
          <cell r="D9179" t="str">
            <v>656CPA_RP_060.M</v>
          </cell>
        </row>
        <row r="9180">
          <cell r="D9180" t="str">
            <v>654CPA_RP_060.M</v>
          </cell>
        </row>
        <row r="9181">
          <cell r="D9181" t="str">
            <v>336CPA_RP_060.M</v>
          </cell>
        </row>
        <row r="9182">
          <cell r="D9182" t="str">
            <v>263CPA_RP_060.M</v>
          </cell>
        </row>
        <row r="9183">
          <cell r="D9183" t="str">
            <v>268CPA_RP_060.M</v>
          </cell>
        </row>
        <row r="9184">
          <cell r="D9184" t="str">
            <v>532CPA_RP_060.M</v>
          </cell>
        </row>
        <row r="9185">
          <cell r="D9185" t="str">
            <v>944CPA_RP_060.M</v>
          </cell>
        </row>
        <row r="9186">
          <cell r="D9186" t="str">
            <v>176CPA_RP_060.M</v>
          </cell>
        </row>
        <row r="9187">
          <cell r="D9187" t="str">
            <v>534CPA_RP_060.M</v>
          </cell>
        </row>
        <row r="9188">
          <cell r="D9188" t="str">
            <v>536CPA_RP_060.M</v>
          </cell>
        </row>
        <row r="9189">
          <cell r="D9189" t="str">
            <v>429CPA_RP_060.M</v>
          </cell>
        </row>
        <row r="9190">
          <cell r="D9190" t="str">
            <v>433CPA_RP_060.M</v>
          </cell>
        </row>
        <row r="9191">
          <cell r="D9191" t="str">
            <v>178CPA_RP_060.M</v>
          </cell>
        </row>
        <row r="9192">
          <cell r="D9192" t="str">
            <v>436CPA_RP_060.M</v>
          </cell>
        </row>
        <row r="9193">
          <cell r="D9193" t="str">
            <v>136CPA_RP_060.M</v>
          </cell>
        </row>
        <row r="9194">
          <cell r="D9194" t="str">
            <v>343CPA_RP_060.M</v>
          </cell>
        </row>
        <row r="9195">
          <cell r="D9195" t="str">
            <v>158CPA_RP_060.M</v>
          </cell>
        </row>
        <row r="9196">
          <cell r="D9196" t="str">
            <v>439CPA_RP_060.M</v>
          </cell>
        </row>
        <row r="9197">
          <cell r="D9197" t="str">
            <v>916CPA_RP_060.M</v>
          </cell>
        </row>
        <row r="9198">
          <cell r="D9198" t="str">
            <v>664CPA_RP_060.M</v>
          </cell>
        </row>
        <row r="9199">
          <cell r="D9199" t="str">
            <v>826CPA_RP_060.M</v>
          </cell>
        </row>
        <row r="9200">
          <cell r="D9200" t="str">
            <v>542CPA_RP_060.M</v>
          </cell>
        </row>
        <row r="9201">
          <cell r="D9201" t="str">
            <v>967CPA_RP_060.M</v>
          </cell>
        </row>
        <row r="9202">
          <cell r="D9202" t="str">
            <v>443CPA_RP_060.M</v>
          </cell>
        </row>
        <row r="9203">
          <cell r="D9203" t="str">
            <v>917CPA_RP_060.M</v>
          </cell>
        </row>
        <row r="9204">
          <cell r="D9204" t="str">
            <v>544CPA_RP_060.M</v>
          </cell>
        </row>
        <row r="9205">
          <cell r="D9205" t="str">
            <v>941CPA_RP_060.M</v>
          </cell>
        </row>
        <row r="9206">
          <cell r="D9206" t="str">
            <v>446CPA_RP_060.M</v>
          </cell>
        </row>
        <row r="9207">
          <cell r="D9207" t="str">
            <v>666CPA_RP_060.M</v>
          </cell>
        </row>
        <row r="9208">
          <cell r="D9208" t="str">
            <v>668CPA_RP_060.M</v>
          </cell>
        </row>
        <row r="9209">
          <cell r="D9209" t="str">
            <v>672CPA_RP_060.M</v>
          </cell>
        </row>
        <row r="9210">
          <cell r="D9210" t="str">
            <v>946CPA_RP_060.M</v>
          </cell>
        </row>
        <row r="9211">
          <cell r="D9211" t="str">
            <v>137CPA_RP_060.M</v>
          </cell>
        </row>
        <row r="9212">
          <cell r="D9212" t="str">
            <v>546CPA_RP_060.M</v>
          </cell>
        </row>
        <row r="9213">
          <cell r="D9213" t="str">
            <v>962CPA_RP_060.M</v>
          </cell>
        </row>
        <row r="9214">
          <cell r="D9214" t="str">
            <v>674CPA_RP_060.M</v>
          </cell>
        </row>
        <row r="9215">
          <cell r="D9215" t="str">
            <v>676CPA_RP_060.M</v>
          </cell>
        </row>
        <row r="9216">
          <cell r="D9216" t="str">
            <v>548CPA_RP_060.M</v>
          </cell>
        </row>
        <row r="9217">
          <cell r="D9217" t="str">
            <v>556CPA_RP_060.M</v>
          </cell>
        </row>
        <row r="9218">
          <cell r="D9218" t="str">
            <v>678CPA_RP_060.M</v>
          </cell>
        </row>
        <row r="9219">
          <cell r="D9219" t="str">
            <v>181CPA_RP_060.M</v>
          </cell>
        </row>
        <row r="9220">
          <cell r="D9220" t="str">
            <v>867CPA_RP_060.M</v>
          </cell>
        </row>
        <row r="9221">
          <cell r="D9221" t="str">
            <v>682CPA_RP_060.M</v>
          </cell>
        </row>
        <row r="9222">
          <cell r="D9222" t="str">
            <v>684CPA_RP_060.M</v>
          </cell>
        </row>
        <row r="9223">
          <cell r="D9223" t="str">
            <v>273CPA_RP_060.M</v>
          </cell>
        </row>
        <row r="9224">
          <cell r="D9224" t="str">
            <v>868CPA_RP_060.M</v>
          </cell>
        </row>
        <row r="9225">
          <cell r="D9225" t="str">
            <v>921CPA_RP_060.M</v>
          </cell>
        </row>
        <row r="9226">
          <cell r="D9226" t="str">
            <v>948CPA_RP_060.M</v>
          </cell>
        </row>
        <row r="9227">
          <cell r="D9227" t="str">
            <v>943CPA_RP_060.M</v>
          </cell>
        </row>
        <row r="9228">
          <cell r="D9228" t="str">
            <v>351CPA_RP_060.M</v>
          </cell>
        </row>
        <row r="9229">
          <cell r="D9229" t="str">
            <v>686CPA_RP_060.M</v>
          </cell>
        </row>
        <row r="9230">
          <cell r="D9230" t="str">
            <v>688CPA_RP_060.M</v>
          </cell>
        </row>
        <row r="9231">
          <cell r="D9231" t="str">
            <v>518CPA_RP_060.M</v>
          </cell>
        </row>
        <row r="9232">
          <cell r="D9232" t="str">
            <v>728CPA_RP_060.M</v>
          </cell>
        </row>
        <row r="9233">
          <cell r="D9233" t="str">
            <v>836CPA_RP_060.M</v>
          </cell>
        </row>
        <row r="9234">
          <cell r="D9234" t="str">
            <v>558CPA_RP_060.M</v>
          </cell>
        </row>
        <row r="9235">
          <cell r="D9235" t="str">
            <v>138CPA_RP_060.M</v>
          </cell>
        </row>
        <row r="9236">
          <cell r="D9236" t="str">
            <v>353CPA_RP_060.M</v>
          </cell>
        </row>
        <row r="9237">
          <cell r="D9237" t="str">
            <v>196CPA_RP_060.M</v>
          </cell>
        </row>
        <row r="9238">
          <cell r="D9238" t="str">
            <v>278CPA_RP_060.M</v>
          </cell>
        </row>
        <row r="9239">
          <cell r="D9239" t="str">
            <v>692CPA_RP_060.M</v>
          </cell>
        </row>
        <row r="9240">
          <cell r="D9240" t="str">
            <v>694CPA_RP_060.M</v>
          </cell>
        </row>
        <row r="9241">
          <cell r="D9241" t="str">
            <v>142CPA_RP_060.M</v>
          </cell>
        </row>
        <row r="9242">
          <cell r="D9242" t="str">
            <v>449CPA_RP_060.M</v>
          </cell>
        </row>
        <row r="9243">
          <cell r="D9243" t="str">
            <v>564CPA_RP_060.M</v>
          </cell>
        </row>
        <row r="9244">
          <cell r="D9244" t="str">
            <v>565CPA_RP_060.M</v>
          </cell>
        </row>
        <row r="9245">
          <cell r="D9245" t="str">
            <v>283CPA_RP_060.M</v>
          </cell>
        </row>
        <row r="9246">
          <cell r="D9246" t="str">
            <v>853CPA_RP_060.M</v>
          </cell>
        </row>
        <row r="9247">
          <cell r="D9247" t="str">
            <v>288CPA_RP_060.M</v>
          </cell>
        </row>
        <row r="9248">
          <cell r="D9248" t="str">
            <v>293CPA_RP_060.M</v>
          </cell>
        </row>
        <row r="9249">
          <cell r="D9249" t="str">
            <v>566CPA_RP_060.M</v>
          </cell>
        </row>
        <row r="9250">
          <cell r="D9250" t="str">
            <v>964CPA_RP_060.M</v>
          </cell>
        </row>
        <row r="9251">
          <cell r="D9251" t="str">
            <v>182CPA_RP_060.M</v>
          </cell>
        </row>
        <row r="9252">
          <cell r="D9252" t="str">
            <v>359CPA_RP_060.M</v>
          </cell>
        </row>
        <row r="9253">
          <cell r="D9253" t="str">
            <v>453CPA_RP_060.M</v>
          </cell>
        </row>
        <row r="9254">
          <cell r="D9254" t="str">
            <v>968CPA_RP_060.M</v>
          </cell>
        </row>
        <row r="9255">
          <cell r="D9255" t="str">
            <v>922CPA_RP_060.M</v>
          </cell>
        </row>
        <row r="9256">
          <cell r="D9256" t="str">
            <v>714CPA_RP_060.M</v>
          </cell>
        </row>
        <row r="9257">
          <cell r="D9257" t="str">
            <v>862CPA_RP_060.M</v>
          </cell>
        </row>
        <row r="9258">
          <cell r="D9258" t="str">
            <v>135CPA_RP_060.M</v>
          </cell>
        </row>
        <row r="9259">
          <cell r="D9259" t="str">
            <v>716CPA_RP_060.M</v>
          </cell>
        </row>
        <row r="9260">
          <cell r="D9260" t="str">
            <v>456CPA_RP_060.M</v>
          </cell>
        </row>
        <row r="9261">
          <cell r="D9261" t="str">
            <v>722CPA_RP_060.M</v>
          </cell>
        </row>
        <row r="9262">
          <cell r="D9262" t="str">
            <v>942CPA_RP_060.M</v>
          </cell>
        </row>
        <row r="9263">
          <cell r="D9263" t="str">
            <v>718CPA_RP_060.M</v>
          </cell>
        </row>
        <row r="9264">
          <cell r="D9264" t="str">
            <v>724CPA_RP_060.M</v>
          </cell>
        </row>
        <row r="9265">
          <cell r="D9265" t="str">
            <v>576CPA_RP_060.M</v>
          </cell>
        </row>
        <row r="9266">
          <cell r="D9266" t="str">
            <v>936CPA_RP_060.M</v>
          </cell>
        </row>
        <row r="9267">
          <cell r="D9267" t="str">
            <v>961CPA_RP_060.M</v>
          </cell>
        </row>
        <row r="9268">
          <cell r="D9268" t="str">
            <v>813CPA_RP_060.M</v>
          </cell>
        </row>
        <row r="9269">
          <cell r="D9269" t="str">
            <v>726CPA_RP_060.M</v>
          </cell>
        </row>
        <row r="9270">
          <cell r="D9270" t="str">
            <v>199CPA_RP_060.M</v>
          </cell>
        </row>
        <row r="9271">
          <cell r="D9271" t="str">
            <v>733CPA_RP_060.M</v>
          </cell>
        </row>
        <row r="9272">
          <cell r="D9272" t="str">
            <v>184CPA_RP_060.M</v>
          </cell>
        </row>
        <row r="9273">
          <cell r="D9273" t="str">
            <v>524CPA_RP_060.M</v>
          </cell>
        </row>
        <row r="9274">
          <cell r="D9274" t="str">
            <v>361CPA_RP_060.M</v>
          </cell>
        </row>
        <row r="9275">
          <cell r="D9275" t="str">
            <v>362CPA_RP_060.M</v>
          </cell>
        </row>
        <row r="9276">
          <cell r="D9276" t="str">
            <v>364CPA_RP_060.M</v>
          </cell>
        </row>
        <row r="9277">
          <cell r="D9277" t="str">
            <v>732CPA_RP_060.M</v>
          </cell>
        </row>
        <row r="9278">
          <cell r="D9278" t="str">
            <v>366CPA_RP_060.M</v>
          </cell>
        </row>
        <row r="9279">
          <cell r="D9279" t="str">
            <v>734CPA_RP_060.M</v>
          </cell>
        </row>
        <row r="9280">
          <cell r="D9280" t="str">
            <v>144CPA_RP_060.M</v>
          </cell>
        </row>
        <row r="9281">
          <cell r="D9281" t="str">
            <v>146CPA_RP_060.M</v>
          </cell>
        </row>
        <row r="9282">
          <cell r="D9282" t="str">
            <v>463CPA_RP_060.M</v>
          </cell>
        </row>
        <row r="9283">
          <cell r="D9283" t="str">
            <v>528CPA_RP_060.M</v>
          </cell>
        </row>
        <row r="9284">
          <cell r="D9284" t="str">
            <v>923CPA_RP_060.M</v>
          </cell>
        </row>
        <row r="9285">
          <cell r="D9285" t="str">
            <v>738CPA_RP_060.M</v>
          </cell>
        </row>
        <row r="9286">
          <cell r="D9286" t="str">
            <v>578CPA_RP_060.M</v>
          </cell>
        </row>
        <row r="9287">
          <cell r="D9287" t="str">
            <v>537CPA_RP_060.M</v>
          </cell>
        </row>
        <row r="9288">
          <cell r="D9288" t="str">
            <v>742CPA_RP_060.M</v>
          </cell>
        </row>
        <row r="9289">
          <cell r="D9289" t="str">
            <v>866CPA_RP_060.M</v>
          </cell>
        </row>
        <row r="9290">
          <cell r="D9290" t="str">
            <v>369CPA_RP_060.M</v>
          </cell>
        </row>
        <row r="9291">
          <cell r="D9291" t="str">
            <v>744CPA_RP_060.M</v>
          </cell>
        </row>
        <row r="9292">
          <cell r="D9292" t="str">
            <v>186CPA_RP_060.M</v>
          </cell>
        </row>
        <row r="9293">
          <cell r="D9293" t="str">
            <v>925CPA_RP_060.M</v>
          </cell>
        </row>
        <row r="9294">
          <cell r="D9294" t="str">
            <v>869CPA_RP_060.M</v>
          </cell>
        </row>
        <row r="9295">
          <cell r="D9295" t="str">
            <v>746CPA_RP_060.M</v>
          </cell>
        </row>
        <row r="9296">
          <cell r="D9296" t="str">
            <v>926CPA_RP_060.M</v>
          </cell>
        </row>
        <row r="9297">
          <cell r="D9297" t="str">
            <v>466CPA_RP_060.M</v>
          </cell>
        </row>
        <row r="9298">
          <cell r="D9298" t="str">
            <v>112CPA_RP_060.M</v>
          </cell>
        </row>
        <row r="9299">
          <cell r="D9299" t="str">
            <v>111CPA_RP_060.M</v>
          </cell>
        </row>
        <row r="9300">
          <cell r="D9300" t="str">
            <v>298CPA_RP_060.M</v>
          </cell>
        </row>
        <row r="9301">
          <cell r="D9301" t="str">
            <v>927CPA_RP_060.M</v>
          </cell>
        </row>
        <row r="9302">
          <cell r="D9302" t="str">
            <v>846CPA_RP_060.M</v>
          </cell>
        </row>
        <row r="9303">
          <cell r="D9303" t="str">
            <v>299CPA_RP_060.M</v>
          </cell>
        </row>
        <row r="9304">
          <cell r="D9304" t="str">
            <v>582CPA_RP_060.M</v>
          </cell>
        </row>
        <row r="9305">
          <cell r="D9305" t="str">
            <v>474CPA_RP_060.M</v>
          </cell>
        </row>
        <row r="9306">
          <cell r="D9306" t="str">
            <v>754CPA_RP_060.M</v>
          </cell>
        </row>
        <row r="9307">
          <cell r="D9307" t="str">
            <v>698CPA_RP_060.M</v>
          </cell>
        </row>
        <row r="9308">
          <cell r="D9308" t="str">
            <v>512CPA_RP_070.M</v>
          </cell>
        </row>
        <row r="9309">
          <cell r="D9309" t="str">
            <v>914CPA_RP_070.M</v>
          </cell>
        </row>
        <row r="9310">
          <cell r="D9310" t="str">
            <v>612CPA_RP_070.M</v>
          </cell>
        </row>
        <row r="9311">
          <cell r="D9311" t="str">
            <v>614CPA_RP_070.M</v>
          </cell>
        </row>
        <row r="9312">
          <cell r="D9312" t="str">
            <v>312CPA_RP_070.M</v>
          </cell>
        </row>
        <row r="9313">
          <cell r="D9313" t="str">
            <v>311CPA_RP_070.M</v>
          </cell>
        </row>
        <row r="9314">
          <cell r="D9314" t="str">
            <v>213CPA_RP_070.M</v>
          </cell>
        </row>
        <row r="9315">
          <cell r="D9315" t="str">
            <v>911CPA_RP_070.M</v>
          </cell>
        </row>
        <row r="9316">
          <cell r="D9316" t="str">
            <v>193CPA_RP_070.M</v>
          </cell>
        </row>
        <row r="9317">
          <cell r="D9317" t="str">
            <v>122CPA_RP_070.M</v>
          </cell>
        </row>
        <row r="9318">
          <cell r="D9318" t="str">
            <v>912CPA_RP_070.M</v>
          </cell>
        </row>
        <row r="9319">
          <cell r="D9319" t="str">
            <v>313CPA_RP_070.M</v>
          </cell>
        </row>
        <row r="9320">
          <cell r="D9320" t="str">
            <v>419CPA_RP_070.M</v>
          </cell>
        </row>
        <row r="9321">
          <cell r="D9321" t="str">
            <v>513CPA_RP_070.M</v>
          </cell>
        </row>
        <row r="9322">
          <cell r="D9322" t="str">
            <v>316CPA_RP_070.M</v>
          </cell>
        </row>
        <row r="9323">
          <cell r="D9323" t="str">
            <v>913CPA_RP_070.M</v>
          </cell>
        </row>
        <row r="9324">
          <cell r="D9324" t="str">
            <v>124CPA_RP_070.M</v>
          </cell>
        </row>
        <row r="9325">
          <cell r="D9325" t="str">
            <v>339CPA_RP_070.M</v>
          </cell>
        </row>
        <row r="9326">
          <cell r="D9326" t="str">
            <v>638CPA_RP_070.M</v>
          </cell>
        </row>
        <row r="9327">
          <cell r="D9327" t="str">
            <v>514CPA_RP_070.M</v>
          </cell>
        </row>
        <row r="9328">
          <cell r="D9328" t="str">
            <v>218CPA_RP_070.M</v>
          </cell>
        </row>
        <row r="9329">
          <cell r="D9329" t="str">
            <v>963CPA_RP_070.M</v>
          </cell>
        </row>
        <row r="9330">
          <cell r="D9330" t="str">
            <v>616CPA_RP_070.M</v>
          </cell>
        </row>
        <row r="9331">
          <cell r="D9331" t="str">
            <v>223CPA_RP_070.M</v>
          </cell>
        </row>
        <row r="9332">
          <cell r="D9332" t="str">
            <v>516CPA_RP_070.M</v>
          </cell>
        </row>
        <row r="9333">
          <cell r="D9333" t="str">
            <v>918CPA_RP_070.M</v>
          </cell>
        </row>
        <row r="9334">
          <cell r="D9334" t="str">
            <v>748CPA_RP_070.M</v>
          </cell>
        </row>
        <row r="9335">
          <cell r="D9335" t="str">
            <v>618CPA_RP_070.M</v>
          </cell>
        </row>
        <row r="9336">
          <cell r="D9336" t="str">
            <v>522CPA_RP_070.M</v>
          </cell>
        </row>
        <row r="9337">
          <cell r="D9337" t="str">
            <v>622CPA_RP_070.M</v>
          </cell>
        </row>
        <row r="9338">
          <cell r="D9338" t="str">
            <v>156CPA_RP_070.M</v>
          </cell>
        </row>
        <row r="9339">
          <cell r="D9339" t="str">
            <v>624CPA_RP_070.M</v>
          </cell>
        </row>
        <row r="9340">
          <cell r="D9340" t="str">
            <v>626CPA_RP_070.M</v>
          </cell>
        </row>
        <row r="9341">
          <cell r="D9341" t="str">
            <v>628CPA_RP_070.M</v>
          </cell>
        </row>
        <row r="9342">
          <cell r="D9342" t="str">
            <v>228CPA_RP_070.M</v>
          </cell>
        </row>
        <row r="9343">
          <cell r="D9343" t="str">
            <v>924CPA_RP_070.M</v>
          </cell>
        </row>
        <row r="9344">
          <cell r="D9344" t="str">
            <v>233CPA_RP_070.M</v>
          </cell>
        </row>
        <row r="9345">
          <cell r="D9345" t="str">
            <v>632CPA_RP_070.M</v>
          </cell>
        </row>
        <row r="9346">
          <cell r="D9346" t="str">
            <v>636CPA_RP_070.M</v>
          </cell>
        </row>
        <row r="9347">
          <cell r="D9347" t="str">
            <v>634CPA_RP_070.M</v>
          </cell>
        </row>
        <row r="9348">
          <cell r="D9348" t="str">
            <v>238CPA_RP_070.M</v>
          </cell>
        </row>
        <row r="9349">
          <cell r="D9349" t="str">
            <v>662CPA_RP_070.M</v>
          </cell>
        </row>
        <row r="9350">
          <cell r="D9350" t="str">
            <v>960CPA_RP_070.M</v>
          </cell>
        </row>
        <row r="9351">
          <cell r="D9351" t="str">
            <v>423CPA_RP_070.M</v>
          </cell>
        </row>
        <row r="9352">
          <cell r="D9352" t="str">
            <v>935CPA_RP_070.M</v>
          </cell>
        </row>
        <row r="9353">
          <cell r="D9353" t="str">
            <v>128CPA_RP_070.M</v>
          </cell>
        </row>
        <row r="9354">
          <cell r="D9354" t="str">
            <v>611CPA_RP_070.M</v>
          </cell>
        </row>
        <row r="9355">
          <cell r="D9355" t="str">
            <v>321CPA_RP_070.M</v>
          </cell>
        </row>
        <row r="9356">
          <cell r="D9356" t="str">
            <v>243CPA_RP_070.M</v>
          </cell>
        </row>
        <row r="9357">
          <cell r="D9357" t="str">
            <v>309CPA_RP_070.M</v>
          </cell>
        </row>
        <row r="9358">
          <cell r="D9358" t="str">
            <v>248CPA_RP_070.M</v>
          </cell>
        </row>
        <row r="9359">
          <cell r="D9359" t="str">
            <v>469CPA_RP_070.M</v>
          </cell>
        </row>
        <row r="9360">
          <cell r="D9360" t="str">
            <v>253CPA_RP_070.M</v>
          </cell>
        </row>
        <row r="9361">
          <cell r="D9361" t="str">
            <v>642CPA_RP_070.M</v>
          </cell>
        </row>
        <row r="9362">
          <cell r="D9362" t="str">
            <v>643CPA_RP_070.M</v>
          </cell>
        </row>
        <row r="9363">
          <cell r="D9363" t="str">
            <v>939CPA_RP_070.M</v>
          </cell>
        </row>
        <row r="9364">
          <cell r="D9364" t="str">
            <v>644CPA_RP_070.M</v>
          </cell>
        </row>
        <row r="9365">
          <cell r="D9365" t="str">
            <v>163CPA_RP_070.M</v>
          </cell>
        </row>
        <row r="9366">
          <cell r="D9366" t="str">
            <v>819CPA_RP_070.M</v>
          </cell>
        </row>
        <row r="9367">
          <cell r="D9367" t="str">
            <v>172CPA_RP_070.M</v>
          </cell>
        </row>
        <row r="9368">
          <cell r="D9368" t="str">
            <v>132CPA_RP_070.M</v>
          </cell>
        </row>
        <row r="9369">
          <cell r="D9369" t="str">
            <v>646CPA_RP_070.M</v>
          </cell>
        </row>
        <row r="9370">
          <cell r="D9370" t="str">
            <v>648CPA_RP_070.M</v>
          </cell>
        </row>
        <row r="9371">
          <cell r="D9371" t="str">
            <v>915CPA_RP_070.M</v>
          </cell>
        </row>
        <row r="9372">
          <cell r="D9372" t="str">
            <v>134CPA_RP_070.M</v>
          </cell>
        </row>
        <row r="9373">
          <cell r="D9373" t="str">
            <v>652CPA_RP_070.M</v>
          </cell>
        </row>
        <row r="9374">
          <cell r="D9374" t="str">
            <v>174CPA_RP_070.M</v>
          </cell>
        </row>
        <row r="9375">
          <cell r="D9375" t="str">
            <v>328CPA_RP_070.M</v>
          </cell>
        </row>
        <row r="9376">
          <cell r="D9376" t="str">
            <v>258CPA_RP_070.M</v>
          </cell>
        </row>
        <row r="9377">
          <cell r="D9377" t="str">
            <v>656CPA_RP_070.M</v>
          </cell>
        </row>
        <row r="9378">
          <cell r="D9378" t="str">
            <v>654CPA_RP_070.M</v>
          </cell>
        </row>
        <row r="9379">
          <cell r="D9379" t="str">
            <v>336CPA_RP_070.M</v>
          </cell>
        </row>
        <row r="9380">
          <cell r="D9380" t="str">
            <v>263CPA_RP_070.M</v>
          </cell>
        </row>
        <row r="9381">
          <cell r="D9381" t="str">
            <v>268CPA_RP_070.M</v>
          </cell>
        </row>
        <row r="9382">
          <cell r="D9382" t="str">
            <v>532CPA_RP_070.M</v>
          </cell>
        </row>
        <row r="9383">
          <cell r="D9383" t="str">
            <v>944CPA_RP_070.M</v>
          </cell>
        </row>
        <row r="9384">
          <cell r="D9384" t="str">
            <v>176CPA_RP_070.M</v>
          </cell>
        </row>
        <row r="9385">
          <cell r="D9385" t="str">
            <v>534CPA_RP_070.M</v>
          </cell>
        </row>
        <row r="9386">
          <cell r="D9386" t="str">
            <v>536CPA_RP_070.M</v>
          </cell>
        </row>
        <row r="9387">
          <cell r="D9387" t="str">
            <v>429CPA_RP_070.M</v>
          </cell>
        </row>
        <row r="9388">
          <cell r="D9388" t="str">
            <v>433CPA_RP_070.M</v>
          </cell>
        </row>
        <row r="9389">
          <cell r="D9389" t="str">
            <v>178CPA_RP_070.M</v>
          </cell>
        </row>
        <row r="9390">
          <cell r="D9390" t="str">
            <v>436CPA_RP_070.M</v>
          </cell>
        </row>
        <row r="9391">
          <cell r="D9391" t="str">
            <v>136CPA_RP_070.M</v>
          </cell>
        </row>
        <row r="9392">
          <cell r="D9392" t="str">
            <v>343CPA_RP_070.M</v>
          </cell>
        </row>
        <row r="9393">
          <cell r="D9393" t="str">
            <v>158CPA_RP_070.M</v>
          </cell>
        </row>
        <row r="9394">
          <cell r="D9394" t="str">
            <v>439CPA_RP_070.M</v>
          </cell>
        </row>
        <row r="9395">
          <cell r="D9395" t="str">
            <v>916CPA_RP_070.M</v>
          </cell>
        </row>
        <row r="9396">
          <cell r="D9396" t="str">
            <v>664CPA_RP_070.M</v>
          </cell>
        </row>
        <row r="9397">
          <cell r="D9397" t="str">
            <v>826CPA_RP_070.M</v>
          </cell>
        </row>
        <row r="9398">
          <cell r="D9398" t="str">
            <v>542CPA_RP_070.M</v>
          </cell>
        </row>
        <row r="9399">
          <cell r="D9399" t="str">
            <v>967CPA_RP_070.M</v>
          </cell>
        </row>
        <row r="9400">
          <cell r="D9400" t="str">
            <v>443CPA_RP_070.M</v>
          </cell>
        </row>
        <row r="9401">
          <cell r="D9401" t="str">
            <v>917CPA_RP_070.M</v>
          </cell>
        </row>
        <row r="9402">
          <cell r="D9402" t="str">
            <v>544CPA_RP_070.M</v>
          </cell>
        </row>
        <row r="9403">
          <cell r="D9403" t="str">
            <v>941CPA_RP_070.M</v>
          </cell>
        </row>
        <row r="9404">
          <cell r="D9404" t="str">
            <v>446CPA_RP_070.M</v>
          </cell>
        </row>
        <row r="9405">
          <cell r="D9405" t="str">
            <v>666CPA_RP_070.M</v>
          </cell>
        </row>
        <row r="9406">
          <cell r="D9406" t="str">
            <v>668CPA_RP_070.M</v>
          </cell>
        </row>
        <row r="9407">
          <cell r="D9407" t="str">
            <v>672CPA_RP_070.M</v>
          </cell>
        </row>
        <row r="9408">
          <cell r="D9408" t="str">
            <v>946CPA_RP_070.M</v>
          </cell>
        </row>
        <row r="9409">
          <cell r="D9409" t="str">
            <v>137CPA_RP_070.M</v>
          </cell>
        </row>
        <row r="9410">
          <cell r="D9410" t="str">
            <v>546CPA_RP_070.M</v>
          </cell>
        </row>
        <row r="9411">
          <cell r="D9411" t="str">
            <v>962CPA_RP_070.M</v>
          </cell>
        </row>
        <row r="9412">
          <cell r="D9412" t="str">
            <v>674CPA_RP_070.M</v>
          </cell>
        </row>
        <row r="9413">
          <cell r="D9413" t="str">
            <v>676CPA_RP_070.M</v>
          </cell>
        </row>
        <row r="9414">
          <cell r="D9414" t="str">
            <v>548CPA_RP_070.M</v>
          </cell>
        </row>
        <row r="9415">
          <cell r="D9415" t="str">
            <v>556CPA_RP_070.M</v>
          </cell>
        </row>
        <row r="9416">
          <cell r="D9416" t="str">
            <v>678CPA_RP_070.M</v>
          </cell>
        </row>
        <row r="9417">
          <cell r="D9417" t="str">
            <v>181CPA_RP_070.M</v>
          </cell>
        </row>
        <row r="9418">
          <cell r="D9418" t="str">
            <v>867CPA_RP_070.M</v>
          </cell>
        </row>
        <row r="9419">
          <cell r="D9419" t="str">
            <v>682CPA_RP_070.M</v>
          </cell>
        </row>
        <row r="9420">
          <cell r="D9420" t="str">
            <v>684CPA_RP_070.M</v>
          </cell>
        </row>
        <row r="9421">
          <cell r="D9421" t="str">
            <v>273CPA_RP_070.M</v>
          </cell>
        </row>
        <row r="9422">
          <cell r="D9422" t="str">
            <v>868CPA_RP_070.M</v>
          </cell>
        </row>
        <row r="9423">
          <cell r="D9423" t="str">
            <v>921CPA_RP_070.M</v>
          </cell>
        </row>
        <row r="9424">
          <cell r="D9424" t="str">
            <v>948CPA_RP_070.M</v>
          </cell>
        </row>
        <row r="9425">
          <cell r="D9425" t="str">
            <v>943CPA_RP_070.M</v>
          </cell>
        </row>
        <row r="9426">
          <cell r="D9426" t="str">
            <v>351CPA_RP_070.M</v>
          </cell>
        </row>
        <row r="9427">
          <cell r="D9427" t="str">
            <v>686CPA_RP_070.M</v>
          </cell>
        </row>
        <row r="9428">
          <cell r="D9428" t="str">
            <v>688CPA_RP_070.M</v>
          </cell>
        </row>
        <row r="9429">
          <cell r="D9429" t="str">
            <v>518CPA_RP_070.M</v>
          </cell>
        </row>
        <row r="9430">
          <cell r="D9430" t="str">
            <v>728CPA_RP_070.M</v>
          </cell>
        </row>
        <row r="9431">
          <cell r="D9431" t="str">
            <v>836CPA_RP_070.M</v>
          </cell>
        </row>
        <row r="9432">
          <cell r="D9432" t="str">
            <v>558CPA_RP_070.M</v>
          </cell>
        </row>
        <row r="9433">
          <cell r="D9433" t="str">
            <v>138CPA_RP_070.M</v>
          </cell>
        </row>
        <row r="9434">
          <cell r="D9434" t="str">
            <v>353CPA_RP_070.M</v>
          </cell>
        </row>
        <row r="9435">
          <cell r="D9435" t="str">
            <v>196CPA_RP_070.M</v>
          </cell>
        </row>
        <row r="9436">
          <cell r="D9436" t="str">
            <v>278CPA_RP_070.M</v>
          </cell>
        </row>
        <row r="9437">
          <cell r="D9437" t="str">
            <v>692CPA_RP_070.M</v>
          </cell>
        </row>
        <row r="9438">
          <cell r="D9438" t="str">
            <v>694CPA_RP_070.M</v>
          </cell>
        </row>
        <row r="9439">
          <cell r="D9439" t="str">
            <v>142CPA_RP_070.M</v>
          </cell>
        </row>
        <row r="9440">
          <cell r="D9440" t="str">
            <v>449CPA_RP_070.M</v>
          </cell>
        </row>
        <row r="9441">
          <cell r="D9441" t="str">
            <v>564CPA_RP_070.M</v>
          </cell>
        </row>
        <row r="9442">
          <cell r="D9442" t="str">
            <v>565CPA_RP_070.M</v>
          </cell>
        </row>
        <row r="9443">
          <cell r="D9443" t="str">
            <v>283CPA_RP_070.M</v>
          </cell>
        </row>
        <row r="9444">
          <cell r="D9444" t="str">
            <v>853CPA_RP_070.M</v>
          </cell>
        </row>
        <row r="9445">
          <cell r="D9445" t="str">
            <v>288CPA_RP_070.M</v>
          </cell>
        </row>
        <row r="9446">
          <cell r="D9446" t="str">
            <v>293CPA_RP_070.M</v>
          </cell>
        </row>
        <row r="9447">
          <cell r="D9447" t="str">
            <v>566CPA_RP_070.M</v>
          </cell>
        </row>
        <row r="9448">
          <cell r="D9448" t="str">
            <v>964CPA_RP_070.M</v>
          </cell>
        </row>
        <row r="9449">
          <cell r="D9449" t="str">
            <v>182CPA_RP_070.M</v>
          </cell>
        </row>
        <row r="9450">
          <cell r="D9450" t="str">
            <v>359CPA_RP_070.M</v>
          </cell>
        </row>
        <row r="9451">
          <cell r="D9451" t="str">
            <v>453CPA_RP_070.M</v>
          </cell>
        </row>
        <row r="9452">
          <cell r="D9452" t="str">
            <v>968CPA_RP_070.M</v>
          </cell>
        </row>
        <row r="9453">
          <cell r="D9453" t="str">
            <v>922CPA_RP_070.M</v>
          </cell>
        </row>
        <row r="9454">
          <cell r="D9454" t="str">
            <v>714CPA_RP_070.M</v>
          </cell>
        </row>
        <row r="9455">
          <cell r="D9455" t="str">
            <v>862CPA_RP_070.M</v>
          </cell>
        </row>
        <row r="9456">
          <cell r="D9456" t="str">
            <v>135CPA_RP_070.M</v>
          </cell>
        </row>
        <row r="9457">
          <cell r="D9457" t="str">
            <v>716CPA_RP_070.M</v>
          </cell>
        </row>
        <row r="9458">
          <cell r="D9458" t="str">
            <v>456CPA_RP_070.M</v>
          </cell>
        </row>
        <row r="9459">
          <cell r="D9459" t="str">
            <v>722CPA_RP_070.M</v>
          </cell>
        </row>
        <row r="9460">
          <cell r="D9460" t="str">
            <v>942CPA_RP_070.M</v>
          </cell>
        </row>
        <row r="9461">
          <cell r="D9461" t="str">
            <v>718CPA_RP_070.M</v>
          </cell>
        </row>
        <row r="9462">
          <cell r="D9462" t="str">
            <v>724CPA_RP_070.M</v>
          </cell>
        </row>
        <row r="9463">
          <cell r="D9463" t="str">
            <v>576CPA_RP_070.M</v>
          </cell>
        </row>
        <row r="9464">
          <cell r="D9464" t="str">
            <v>936CPA_RP_070.M</v>
          </cell>
        </row>
        <row r="9465">
          <cell r="D9465" t="str">
            <v>961CPA_RP_070.M</v>
          </cell>
        </row>
        <row r="9466">
          <cell r="D9466" t="str">
            <v>813CPA_RP_070.M</v>
          </cell>
        </row>
        <row r="9467">
          <cell r="D9467" t="str">
            <v>726CPA_RP_070.M</v>
          </cell>
        </row>
        <row r="9468">
          <cell r="D9468" t="str">
            <v>199CPA_RP_070.M</v>
          </cell>
        </row>
        <row r="9469">
          <cell r="D9469" t="str">
            <v>733CPA_RP_070.M</v>
          </cell>
        </row>
        <row r="9470">
          <cell r="D9470" t="str">
            <v>184CPA_RP_070.M</v>
          </cell>
        </row>
        <row r="9471">
          <cell r="D9471" t="str">
            <v>524CPA_RP_070.M</v>
          </cell>
        </row>
        <row r="9472">
          <cell r="D9472" t="str">
            <v>361CPA_RP_070.M</v>
          </cell>
        </row>
        <row r="9473">
          <cell r="D9473" t="str">
            <v>362CPA_RP_070.M</v>
          </cell>
        </row>
        <row r="9474">
          <cell r="D9474" t="str">
            <v>364CPA_RP_070.M</v>
          </cell>
        </row>
        <row r="9475">
          <cell r="D9475" t="str">
            <v>732CPA_RP_070.M</v>
          </cell>
        </row>
        <row r="9476">
          <cell r="D9476" t="str">
            <v>366CPA_RP_070.M</v>
          </cell>
        </row>
        <row r="9477">
          <cell r="D9477" t="str">
            <v>734CPA_RP_070.M</v>
          </cell>
        </row>
        <row r="9478">
          <cell r="D9478" t="str">
            <v>144CPA_RP_070.M</v>
          </cell>
        </row>
        <row r="9479">
          <cell r="D9479" t="str">
            <v>146CPA_RP_070.M</v>
          </cell>
        </row>
        <row r="9480">
          <cell r="D9480" t="str">
            <v>463CPA_RP_070.M</v>
          </cell>
        </row>
        <row r="9481">
          <cell r="D9481" t="str">
            <v>528CPA_RP_070.M</v>
          </cell>
        </row>
        <row r="9482">
          <cell r="D9482" t="str">
            <v>923CPA_RP_070.M</v>
          </cell>
        </row>
        <row r="9483">
          <cell r="D9483" t="str">
            <v>738CPA_RP_070.M</v>
          </cell>
        </row>
        <row r="9484">
          <cell r="D9484" t="str">
            <v>578CPA_RP_070.M</v>
          </cell>
        </row>
        <row r="9485">
          <cell r="D9485" t="str">
            <v>537CPA_RP_070.M</v>
          </cell>
        </row>
        <row r="9486">
          <cell r="D9486" t="str">
            <v>742CPA_RP_070.M</v>
          </cell>
        </row>
        <row r="9487">
          <cell r="D9487" t="str">
            <v>866CPA_RP_070.M</v>
          </cell>
        </row>
        <row r="9488">
          <cell r="D9488" t="str">
            <v>369CPA_RP_070.M</v>
          </cell>
        </row>
        <row r="9489">
          <cell r="D9489" t="str">
            <v>744CPA_RP_070.M</v>
          </cell>
        </row>
        <row r="9490">
          <cell r="D9490" t="str">
            <v>186CPA_RP_070.M</v>
          </cell>
        </row>
        <row r="9491">
          <cell r="D9491" t="str">
            <v>925CPA_RP_070.M</v>
          </cell>
        </row>
        <row r="9492">
          <cell r="D9492" t="str">
            <v>869CPA_RP_070.M</v>
          </cell>
        </row>
        <row r="9493">
          <cell r="D9493" t="str">
            <v>746CPA_RP_070.M</v>
          </cell>
        </row>
        <row r="9494">
          <cell r="D9494" t="str">
            <v>926CPA_RP_070.M</v>
          </cell>
        </row>
        <row r="9495">
          <cell r="D9495" t="str">
            <v>466CPA_RP_070.M</v>
          </cell>
        </row>
        <row r="9496">
          <cell r="D9496" t="str">
            <v>112CPA_RP_070.M</v>
          </cell>
        </row>
        <row r="9497">
          <cell r="D9497" t="str">
            <v>111CPA_RP_070.M</v>
          </cell>
        </row>
        <row r="9498">
          <cell r="D9498" t="str">
            <v>298CPA_RP_070.M</v>
          </cell>
        </row>
        <row r="9499">
          <cell r="D9499" t="str">
            <v>927CPA_RP_070.M</v>
          </cell>
        </row>
        <row r="9500">
          <cell r="D9500" t="str">
            <v>846CPA_RP_070.M</v>
          </cell>
        </row>
        <row r="9501">
          <cell r="D9501" t="str">
            <v>299CPA_RP_070.M</v>
          </cell>
        </row>
        <row r="9502">
          <cell r="D9502" t="str">
            <v>582CPA_RP_070.M</v>
          </cell>
        </row>
        <row r="9503">
          <cell r="D9503" t="str">
            <v>474CPA_RP_070.M</v>
          </cell>
        </row>
        <row r="9504">
          <cell r="D9504" t="str">
            <v>754CPA_RP_070.M</v>
          </cell>
        </row>
        <row r="9505">
          <cell r="D9505" t="str">
            <v>698CPA_RP_070.M</v>
          </cell>
        </row>
        <row r="9506">
          <cell r="D9506" t="str">
            <v>512CPA_RP_080.M</v>
          </cell>
        </row>
        <row r="9507">
          <cell r="D9507" t="str">
            <v>914CPA_RP_080.M</v>
          </cell>
        </row>
        <row r="9508">
          <cell r="D9508" t="str">
            <v>612CPA_RP_080.M</v>
          </cell>
        </row>
        <row r="9509">
          <cell r="D9509" t="str">
            <v>614CPA_RP_080.M</v>
          </cell>
        </row>
        <row r="9510">
          <cell r="D9510" t="str">
            <v>312CPA_RP_080.M</v>
          </cell>
        </row>
        <row r="9511">
          <cell r="D9511" t="str">
            <v>311CPA_RP_080.M</v>
          </cell>
        </row>
        <row r="9512">
          <cell r="D9512" t="str">
            <v>213CPA_RP_080.M</v>
          </cell>
        </row>
        <row r="9513">
          <cell r="D9513" t="str">
            <v>911CPA_RP_080.M</v>
          </cell>
        </row>
        <row r="9514">
          <cell r="D9514" t="str">
            <v>193CPA_RP_080.M</v>
          </cell>
        </row>
        <row r="9515">
          <cell r="D9515" t="str">
            <v>122CPA_RP_080.M</v>
          </cell>
        </row>
        <row r="9516">
          <cell r="D9516" t="str">
            <v>912CPA_RP_080.M</v>
          </cell>
        </row>
        <row r="9517">
          <cell r="D9517" t="str">
            <v>313CPA_RP_080.M</v>
          </cell>
        </row>
        <row r="9518">
          <cell r="D9518" t="str">
            <v>419CPA_RP_080.M</v>
          </cell>
        </row>
        <row r="9519">
          <cell r="D9519" t="str">
            <v>513CPA_RP_080.M</v>
          </cell>
        </row>
        <row r="9520">
          <cell r="D9520" t="str">
            <v>316CPA_RP_080.M</v>
          </cell>
        </row>
        <row r="9521">
          <cell r="D9521" t="str">
            <v>913CPA_RP_080.M</v>
          </cell>
        </row>
        <row r="9522">
          <cell r="D9522" t="str">
            <v>124CPA_RP_080.M</v>
          </cell>
        </row>
        <row r="9523">
          <cell r="D9523" t="str">
            <v>339CPA_RP_080.M</v>
          </cell>
        </row>
        <row r="9524">
          <cell r="D9524" t="str">
            <v>638CPA_RP_080.M</v>
          </cell>
        </row>
        <row r="9525">
          <cell r="D9525" t="str">
            <v>514CPA_RP_080.M</v>
          </cell>
        </row>
        <row r="9526">
          <cell r="D9526" t="str">
            <v>218CPA_RP_080.M</v>
          </cell>
        </row>
        <row r="9527">
          <cell r="D9527" t="str">
            <v>963CPA_RP_080.M</v>
          </cell>
        </row>
        <row r="9528">
          <cell r="D9528" t="str">
            <v>616CPA_RP_080.M</v>
          </cell>
        </row>
        <row r="9529">
          <cell r="D9529" t="str">
            <v>223CPA_RP_080.M</v>
          </cell>
        </row>
        <row r="9530">
          <cell r="D9530" t="str">
            <v>516CPA_RP_080.M</v>
          </cell>
        </row>
        <row r="9531">
          <cell r="D9531" t="str">
            <v>918CPA_RP_080.M</v>
          </cell>
        </row>
        <row r="9532">
          <cell r="D9532" t="str">
            <v>748CPA_RP_080.M</v>
          </cell>
        </row>
        <row r="9533">
          <cell r="D9533" t="str">
            <v>618CPA_RP_080.M</v>
          </cell>
        </row>
        <row r="9534">
          <cell r="D9534" t="str">
            <v>522CPA_RP_080.M</v>
          </cell>
        </row>
        <row r="9535">
          <cell r="D9535" t="str">
            <v>622CPA_RP_080.M</v>
          </cell>
        </row>
        <row r="9536">
          <cell r="D9536" t="str">
            <v>156CPA_RP_080.M</v>
          </cell>
        </row>
        <row r="9537">
          <cell r="D9537" t="str">
            <v>624CPA_RP_080.M</v>
          </cell>
        </row>
        <row r="9538">
          <cell r="D9538" t="str">
            <v>626CPA_RP_080.M</v>
          </cell>
        </row>
        <row r="9539">
          <cell r="D9539" t="str">
            <v>628CPA_RP_080.M</v>
          </cell>
        </row>
        <row r="9540">
          <cell r="D9540" t="str">
            <v>228CPA_RP_080.M</v>
          </cell>
        </row>
        <row r="9541">
          <cell r="D9541" t="str">
            <v>924CPA_RP_080.M</v>
          </cell>
        </row>
        <row r="9542">
          <cell r="D9542" t="str">
            <v>233CPA_RP_080.M</v>
          </cell>
        </row>
        <row r="9543">
          <cell r="D9543" t="str">
            <v>632CPA_RP_080.M</v>
          </cell>
        </row>
        <row r="9544">
          <cell r="D9544" t="str">
            <v>636CPA_RP_080.M</v>
          </cell>
        </row>
        <row r="9545">
          <cell r="D9545" t="str">
            <v>634CPA_RP_080.M</v>
          </cell>
        </row>
        <row r="9546">
          <cell r="D9546" t="str">
            <v>238CPA_RP_080.M</v>
          </cell>
        </row>
        <row r="9547">
          <cell r="D9547" t="str">
            <v>662CPA_RP_080.M</v>
          </cell>
        </row>
        <row r="9548">
          <cell r="D9548" t="str">
            <v>960CPA_RP_080.M</v>
          </cell>
        </row>
        <row r="9549">
          <cell r="D9549" t="str">
            <v>423CPA_RP_080.M</v>
          </cell>
        </row>
        <row r="9550">
          <cell r="D9550" t="str">
            <v>935CPA_RP_080.M</v>
          </cell>
        </row>
        <row r="9551">
          <cell r="D9551" t="str">
            <v>128CPA_RP_080.M</v>
          </cell>
        </row>
        <row r="9552">
          <cell r="D9552" t="str">
            <v>611CPA_RP_080.M</v>
          </cell>
        </row>
        <row r="9553">
          <cell r="D9553" t="str">
            <v>321CPA_RP_080.M</v>
          </cell>
        </row>
        <row r="9554">
          <cell r="D9554" t="str">
            <v>243CPA_RP_080.M</v>
          </cell>
        </row>
        <row r="9555">
          <cell r="D9555" t="str">
            <v>309CPA_RP_080.M</v>
          </cell>
        </row>
        <row r="9556">
          <cell r="D9556" t="str">
            <v>248CPA_RP_080.M</v>
          </cell>
        </row>
        <row r="9557">
          <cell r="D9557" t="str">
            <v>469CPA_RP_080.M</v>
          </cell>
        </row>
        <row r="9558">
          <cell r="D9558" t="str">
            <v>253CPA_RP_080.M</v>
          </cell>
        </row>
        <row r="9559">
          <cell r="D9559" t="str">
            <v>642CPA_RP_080.M</v>
          </cell>
        </row>
        <row r="9560">
          <cell r="D9560" t="str">
            <v>643CPA_RP_080.M</v>
          </cell>
        </row>
        <row r="9561">
          <cell r="D9561" t="str">
            <v>939CPA_RP_080.M</v>
          </cell>
        </row>
        <row r="9562">
          <cell r="D9562" t="str">
            <v>644CPA_RP_080.M</v>
          </cell>
        </row>
        <row r="9563">
          <cell r="D9563" t="str">
            <v>163CPA_RP_080.M</v>
          </cell>
        </row>
        <row r="9564">
          <cell r="D9564" t="str">
            <v>819CPA_RP_080.M</v>
          </cell>
        </row>
        <row r="9565">
          <cell r="D9565" t="str">
            <v>172CPA_RP_080.M</v>
          </cell>
        </row>
        <row r="9566">
          <cell r="D9566" t="str">
            <v>132CPA_RP_080.M</v>
          </cell>
        </row>
        <row r="9567">
          <cell r="D9567" t="str">
            <v>646CPA_RP_080.M</v>
          </cell>
        </row>
        <row r="9568">
          <cell r="D9568" t="str">
            <v>648CPA_RP_080.M</v>
          </cell>
        </row>
        <row r="9569">
          <cell r="D9569" t="str">
            <v>915CPA_RP_080.M</v>
          </cell>
        </row>
        <row r="9570">
          <cell r="D9570" t="str">
            <v>134CPA_RP_080.M</v>
          </cell>
        </row>
        <row r="9571">
          <cell r="D9571" t="str">
            <v>652CPA_RP_080.M</v>
          </cell>
        </row>
        <row r="9572">
          <cell r="D9572" t="str">
            <v>174CPA_RP_080.M</v>
          </cell>
        </row>
        <row r="9573">
          <cell r="D9573" t="str">
            <v>328CPA_RP_080.M</v>
          </cell>
        </row>
        <row r="9574">
          <cell r="D9574" t="str">
            <v>258CPA_RP_080.M</v>
          </cell>
        </row>
        <row r="9575">
          <cell r="D9575" t="str">
            <v>656CPA_RP_080.M</v>
          </cell>
        </row>
        <row r="9576">
          <cell r="D9576" t="str">
            <v>654CPA_RP_080.M</v>
          </cell>
        </row>
        <row r="9577">
          <cell r="D9577" t="str">
            <v>336CPA_RP_080.M</v>
          </cell>
        </row>
        <row r="9578">
          <cell r="D9578" t="str">
            <v>263CPA_RP_080.M</v>
          </cell>
        </row>
        <row r="9579">
          <cell r="D9579" t="str">
            <v>268CPA_RP_080.M</v>
          </cell>
        </row>
        <row r="9580">
          <cell r="D9580" t="str">
            <v>532CPA_RP_080.M</v>
          </cell>
        </row>
        <row r="9581">
          <cell r="D9581" t="str">
            <v>944CPA_RP_080.M</v>
          </cell>
        </row>
        <row r="9582">
          <cell r="D9582" t="str">
            <v>176CPA_RP_080.M</v>
          </cell>
        </row>
        <row r="9583">
          <cell r="D9583" t="str">
            <v>534CPA_RP_080.M</v>
          </cell>
        </row>
        <row r="9584">
          <cell r="D9584" t="str">
            <v>536CPA_RP_080.M</v>
          </cell>
        </row>
        <row r="9585">
          <cell r="D9585" t="str">
            <v>429CPA_RP_080.M</v>
          </cell>
        </row>
        <row r="9586">
          <cell r="D9586" t="str">
            <v>433CPA_RP_080.M</v>
          </cell>
        </row>
        <row r="9587">
          <cell r="D9587" t="str">
            <v>178CPA_RP_080.M</v>
          </cell>
        </row>
        <row r="9588">
          <cell r="D9588" t="str">
            <v>436CPA_RP_080.M</v>
          </cell>
        </row>
        <row r="9589">
          <cell r="D9589" t="str">
            <v>136CPA_RP_080.M</v>
          </cell>
        </row>
        <row r="9590">
          <cell r="D9590" t="str">
            <v>343CPA_RP_080.M</v>
          </cell>
        </row>
        <row r="9591">
          <cell r="D9591" t="str">
            <v>158CPA_RP_080.M</v>
          </cell>
        </row>
        <row r="9592">
          <cell r="D9592" t="str">
            <v>439CPA_RP_080.M</v>
          </cell>
        </row>
        <row r="9593">
          <cell r="D9593" t="str">
            <v>916CPA_RP_080.M</v>
          </cell>
        </row>
        <row r="9594">
          <cell r="D9594" t="str">
            <v>664CPA_RP_080.M</v>
          </cell>
        </row>
        <row r="9595">
          <cell r="D9595" t="str">
            <v>826CPA_RP_080.M</v>
          </cell>
        </row>
        <row r="9596">
          <cell r="D9596" t="str">
            <v>542CPA_RP_080.M</v>
          </cell>
        </row>
        <row r="9597">
          <cell r="D9597" t="str">
            <v>967CPA_RP_080.M</v>
          </cell>
        </row>
        <row r="9598">
          <cell r="D9598" t="str">
            <v>443CPA_RP_080.M</v>
          </cell>
        </row>
        <row r="9599">
          <cell r="D9599" t="str">
            <v>917CPA_RP_080.M</v>
          </cell>
        </row>
        <row r="9600">
          <cell r="D9600" t="str">
            <v>544CPA_RP_080.M</v>
          </cell>
        </row>
        <row r="9601">
          <cell r="D9601" t="str">
            <v>941CPA_RP_080.M</v>
          </cell>
        </row>
        <row r="9602">
          <cell r="D9602" t="str">
            <v>446CPA_RP_080.M</v>
          </cell>
        </row>
        <row r="9603">
          <cell r="D9603" t="str">
            <v>666CPA_RP_080.M</v>
          </cell>
        </row>
        <row r="9604">
          <cell r="D9604" t="str">
            <v>668CPA_RP_080.M</v>
          </cell>
        </row>
        <row r="9605">
          <cell r="D9605" t="str">
            <v>672CPA_RP_080.M</v>
          </cell>
        </row>
        <row r="9606">
          <cell r="D9606" t="str">
            <v>946CPA_RP_080.M</v>
          </cell>
        </row>
        <row r="9607">
          <cell r="D9607" t="str">
            <v>137CPA_RP_080.M</v>
          </cell>
        </row>
        <row r="9608">
          <cell r="D9608" t="str">
            <v>546CPA_RP_080.M</v>
          </cell>
        </row>
        <row r="9609">
          <cell r="D9609" t="str">
            <v>962CPA_RP_080.M</v>
          </cell>
        </row>
        <row r="9610">
          <cell r="D9610" t="str">
            <v>674CPA_RP_080.M</v>
          </cell>
        </row>
        <row r="9611">
          <cell r="D9611" t="str">
            <v>676CPA_RP_080.M</v>
          </cell>
        </row>
        <row r="9612">
          <cell r="D9612" t="str">
            <v>548CPA_RP_080.M</v>
          </cell>
        </row>
        <row r="9613">
          <cell r="D9613" t="str">
            <v>556CPA_RP_080.M</v>
          </cell>
        </row>
        <row r="9614">
          <cell r="D9614" t="str">
            <v>678CPA_RP_080.M</v>
          </cell>
        </row>
        <row r="9615">
          <cell r="D9615" t="str">
            <v>181CPA_RP_080.M</v>
          </cell>
        </row>
        <row r="9616">
          <cell r="D9616" t="str">
            <v>867CPA_RP_080.M</v>
          </cell>
        </row>
        <row r="9617">
          <cell r="D9617" t="str">
            <v>682CPA_RP_080.M</v>
          </cell>
        </row>
        <row r="9618">
          <cell r="D9618" t="str">
            <v>684CPA_RP_080.M</v>
          </cell>
        </row>
        <row r="9619">
          <cell r="D9619" t="str">
            <v>273CPA_RP_080.M</v>
          </cell>
        </row>
        <row r="9620">
          <cell r="D9620" t="str">
            <v>868CPA_RP_080.M</v>
          </cell>
        </row>
        <row r="9621">
          <cell r="D9621" t="str">
            <v>921CPA_RP_080.M</v>
          </cell>
        </row>
        <row r="9622">
          <cell r="D9622" t="str">
            <v>948CPA_RP_080.M</v>
          </cell>
        </row>
        <row r="9623">
          <cell r="D9623" t="str">
            <v>943CPA_RP_080.M</v>
          </cell>
        </row>
        <row r="9624">
          <cell r="D9624" t="str">
            <v>351CPA_RP_080.M</v>
          </cell>
        </row>
        <row r="9625">
          <cell r="D9625" t="str">
            <v>686CPA_RP_080.M</v>
          </cell>
        </row>
        <row r="9626">
          <cell r="D9626" t="str">
            <v>688CPA_RP_080.M</v>
          </cell>
        </row>
        <row r="9627">
          <cell r="D9627" t="str">
            <v>518CPA_RP_080.M</v>
          </cell>
        </row>
        <row r="9628">
          <cell r="D9628" t="str">
            <v>728CPA_RP_080.M</v>
          </cell>
        </row>
        <row r="9629">
          <cell r="D9629" t="str">
            <v>836CPA_RP_080.M</v>
          </cell>
        </row>
        <row r="9630">
          <cell r="D9630" t="str">
            <v>558CPA_RP_080.M</v>
          </cell>
        </row>
        <row r="9631">
          <cell r="D9631" t="str">
            <v>138CPA_RP_080.M</v>
          </cell>
        </row>
        <row r="9632">
          <cell r="D9632" t="str">
            <v>353CPA_RP_080.M</v>
          </cell>
        </row>
        <row r="9633">
          <cell r="D9633" t="str">
            <v>196CPA_RP_080.M</v>
          </cell>
        </row>
        <row r="9634">
          <cell r="D9634" t="str">
            <v>278CPA_RP_080.M</v>
          </cell>
        </row>
        <row r="9635">
          <cell r="D9635" t="str">
            <v>692CPA_RP_080.M</v>
          </cell>
        </row>
        <row r="9636">
          <cell r="D9636" t="str">
            <v>694CPA_RP_080.M</v>
          </cell>
        </row>
        <row r="9637">
          <cell r="D9637" t="str">
            <v>142CPA_RP_080.M</v>
          </cell>
        </row>
        <row r="9638">
          <cell r="D9638" t="str">
            <v>449CPA_RP_080.M</v>
          </cell>
        </row>
        <row r="9639">
          <cell r="D9639" t="str">
            <v>564CPA_RP_080.M</v>
          </cell>
        </row>
        <row r="9640">
          <cell r="D9640" t="str">
            <v>565CPA_RP_080.M</v>
          </cell>
        </row>
        <row r="9641">
          <cell r="D9641" t="str">
            <v>283CPA_RP_080.M</v>
          </cell>
        </row>
        <row r="9642">
          <cell r="D9642" t="str">
            <v>853CPA_RP_080.M</v>
          </cell>
        </row>
        <row r="9643">
          <cell r="D9643" t="str">
            <v>288CPA_RP_080.M</v>
          </cell>
        </row>
        <row r="9644">
          <cell r="D9644" t="str">
            <v>293CPA_RP_080.M</v>
          </cell>
        </row>
        <row r="9645">
          <cell r="D9645" t="str">
            <v>566CPA_RP_080.M</v>
          </cell>
        </row>
        <row r="9646">
          <cell r="D9646" t="str">
            <v>964CPA_RP_080.M</v>
          </cell>
        </row>
        <row r="9647">
          <cell r="D9647" t="str">
            <v>182CPA_RP_080.M</v>
          </cell>
        </row>
        <row r="9648">
          <cell r="D9648" t="str">
            <v>359CPA_RP_080.M</v>
          </cell>
        </row>
        <row r="9649">
          <cell r="D9649" t="str">
            <v>453CPA_RP_080.M</v>
          </cell>
        </row>
        <row r="9650">
          <cell r="D9650" t="str">
            <v>968CPA_RP_080.M</v>
          </cell>
        </row>
        <row r="9651">
          <cell r="D9651" t="str">
            <v>922CPA_RP_080.M</v>
          </cell>
        </row>
        <row r="9652">
          <cell r="D9652" t="str">
            <v>714CPA_RP_080.M</v>
          </cell>
        </row>
        <row r="9653">
          <cell r="D9653" t="str">
            <v>862CPA_RP_080.M</v>
          </cell>
        </row>
        <row r="9654">
          <cell r="D9654" t="str">
            <v>135CPA_RP_080.M</v>
          </cell>
        </row>
        <row r="9655">
          <cell r="D9655" t="str">
            <v>716CPA_RP_080.M</v>
          </cell>
        </row>
        <row r="9656">
          <cell r="D9656" t="str">
            <v>456CPA_RP_080.M</v>
          </cell>
        </row>
        <row r="9657">
          <cell r="D9657" t="str">
            <v>722CPA_RP_080.M</v>
          </cell>
        </row>
        <row r="9658">
          <cell r="D9658" t="str">
            <v>942CPA_RP_080.M</v>
          </cell>
        </row>
        <row r="9659">
          <cell r="D9659" t="str">
            <v>718CPA_RP_080.M</v>
          </cell>
        </row>
        <row r="9660">
          <cell r="D9660" t="str">
            <v>724CPA_RP_080.M</v>
          </cell>
        </row>
        <row r="9661">
          <cell r="D9661" t="str">
            <v>576CPA_RP_080.M</v>
          </cell>
        </row>
        <row r="9662">
          <cell r="D9662" t="str">
            <v>936CPA_RP_080.M</v>
          </cell>
        </row>
        <row r="9663">
          <cell r="D9663" t="str">
            <v>961CPA_RP_080.M</v>
          </cell>
        </row>
        <row r="9664">
          <cell r="D9664" t="str">
            <v>813CPA_RP_080.M</v>
          </cell>
        </row>
        <row r="9665">
          <cell r="D9665" t="str">
            <v>726CPA_RP_080.M</v>
          </cell>
        </row>
        <row r="9666">
          <cell r="D9666" t="str">
            <v>199CPA_RP_080.M</v>
          </cell>
        </row>
        <row r="9667">
          <cell r="D9667" t="str">
            <v>733CPA_RP_080.M</v>
          </cell>
        </row>
        <row r="9668">
          <cell r="D9668" t="str">
            <v>184CPA_RP_080.M</v>
          </cell>
        </row>
        <row r="9669">
          <cell r="D9669" t="str">
            <v>524CPA_RP_080.M</v>
          </cell>
        </row>
        <row r="9670">
          <cell r="D9670" t="str">
            <v>361CPA_RP_080.M</v>
          </cell>
        </row>
        <row r="9671">
          <cell r="D9671" t="str">
            <v>362CPA_RP_080.M</v>
          </cell>
        </row>
        <row r="9672">
          <cell r="D9672" t="str">
            <v>364CPA_RP_080.M</v>
          </cell>
        </row>
        <row r="9673">
          <cell r="D9673" t="str">
            <v>732CPA_RP_080.M</v>
          </cell>
        </row>
        <row r="9674">
          <cell r="D9674" t="str">
            <v>366CPA_RP_080.M</v>
          </cell>
        </row>
        <row r="9675">
          <cell r="D9675" t="str">
            <v>734CPA_RP_080.M</v>
          </cell>
        </row>
        <row r="9676">
          <cell r="D9676" t="str">
            <v>144CPA_RP_080.M</v>
          </cell>
        </row>
        <row r="9677">
          <cell r="D9677" t="str">
            <v>146CPA_RP_080.M</v>
          </cell>
        </row>
        <row r="9678">
          <cell r="D9678" t="str">
            <v>463CPA_RP_080.M</v>
          </cell>
        </row>
        <row r="9679">
          <cell r="D9679" t="str">
            <v>528CPA_RP_080.M</v>
          </cell>
        </row>
        <row r="9680">
          <cell r="D9680" t="str">
            <v>923CPA_RP_080.M</v>
          </cell>
        </row>
        <row r="9681">
          <cell r="D9681" t="str">
            <v>738CPA_RP_080.M</v>
          </cell>
        </row>
        <row r="9682">
          <cell r="D9682" t="str">
            <v>578CPA_RP_080.M</v>
          </cell>
        </row>
        <row r="9683">
          <cell r="D9683" t="str">
            <v>537CPA_RP_080.M</v>
          </cell>
        </row>
        <row r="9684">
          <cell r="D9684" t="str">
            <v>742CPA_RP_080.M</v>
          </cell>
        </row>
        <row r="9685">
          <cell r="D9685" t="str">
            <v>866CPA_RP_080.M</v>
          </cell>
        </row>
        <row r="9686">
          <cell r="D9686" t="str">
            <v>369CPA_RP_080.M</v>
          </cell>
        </row>
        <row r="9687">
          <cell r="D9687" t="str">
            <v>744CPA_RP_080.M</v>
          </cell>
        </row>
        <row r="9688">
          <cell r="D9688" t="str">
            <v>186CPA_RP_080.M</v>
          </cell>
        </row>
        <row r="9689">
          <cell r="D9689" t="str">
            <v>925CPA_RP_080.M</v>
          </cell>
        </row>
        <row r="9690">
          <cell r="D9690" t="str">
            <v>869CPA_RP_080.M</v>
          </cell>
        </row>
        <row r="9691">
          <cell r="D9691" t="str">
            <v>746CPA_RP_080.M</v>
          </cell>
        </row>
        <row r="9692">
          <cell r="D9692" t="str">
            <v>926CPA_RP_080.M</v>
          </cell>
        </row>
        <row r="9693">
          <cell r="D9693" t="str">
            <v>466CPA_RP_080.M</v>
          </cell>
        </row>
        <row r="9694">
          <cell r="D9694" t="str">
            <v>112CPA_RP_080.M</v>
          </cell>
        </row>
        <row r="9695">
          <cell r="D9695" t="str">
            <v>111CPA_RP_080.M</v>
          </cell>
        </row>
        <row r="9696">
          <cell r="D9696" t="str">
            <v>298CPA_RP_080.M</v>
          </cell>
        </row>
        <row r="9697">
          <cell r="D9697" t="str">
            <v>927CPA_RP_080.M</v>
          </cell>
        </row>
        <row r="9698">
          <cell r="D9698" t="str">
            <v>846CPA_RP_080.M</v>
          </cell>
        </row>
        <row r="9699">
          <cell r="D9699" t="str">
            <v>299CPA_RP_080.M</v>
          </cell>
        </row>
        <row r="9700">
          <cell r="D9700" t="str">
            <v>582CPA_RP_080.M</v>
          </cell>
        </row>
        <row r="9701">
          <cell r="D9701" t="str">
            <v>474CPA_RP_080.M</v>
          </cell>
        </row>
        <row r="9702">
          <cell r="D9702" t="str">
            <v>754CPA_RP_080.M</v>
          </cell>
        </row>
        <row r="9703">
          <cell r="D9703" t="str">
            <v>698CPA_RP_080.M</v>
          </cell>
        </row>
        <row r="9704">
          <cell r="D9704" t="str">
            <v>512CPA_RP_090.M</v>
          </cell>
        </row>
        <row r="9705">
          <cell r="D9705" t="str">
            <v>914CPA_RP_090.M</v>
          </cell>
        </row>
        <row r="9706">
          <cell r="D9706" t="str">
            <v>612CPA_RP_090.M</v>
          </cell>
        </row>
        <row r="9707">
          <cell r="D9707" t="str">
            <v>614CPA_RP_090.M</v>
          </cell>
        </row>
        <row r="9708">
          <cell r="D9708" t="str">
            <v>312CPA_RP_090.M</v>
          </cell>
        </row>
        <row r="9709">
          <cell r="D9709" t="str">
            <v>311CPA_RP_090.M</v>
          </cell>
        </row>
        <row r="9710">
          <cell r="D9710" t="str">
            <v>213CPA_RP_090.M</v>
          </cell>
        </row>
        <row r="9711">
          <cell r="D9711" t="str">
            <v>911CPA_RP_090.M</v>
          </cell>
        </row>
        <row r="9712">
          <cell r="D9712" t="str">
            <v>193CPA_RP_090.M</v>
          </cell>
        </row>
        <row r="9713">
          <cell r="D9713" t="str">
            <v>122CPA_RP_090.M</v>
          </cell>
        </row>
        <row r="9714">
          <cell r="D9714" t="str">
            <v>912CPA_RP_090.M</v>
          </cell>
        </row>
        <row r="9715">
          <cell r="D9715" t="str">
            <v>313CPA_RP_090.M</v>
          </cell>
        </row>
        <row r="9716">
          <cell r="D9716" t="str">
            <v>419CPA_RP_090.M</v>
          </cell>
        </row>
        <row r="9717">
          <cell r="D9717" t="str">
            <v>513CPA_RP_090.M</v>
          </cell>
        </row>
        <row r="9718">
          <cell r="D9718" t="str">
            <v>316CPA_RP_090.M</v>
          </cell>
        </row>
        <row r="9719">
          <cell r="D9719" t="str">
            <v>913CPA_RP_090.M</v>
          </cell>
        </row>
        <row r="9720">
          <cell r="D9720" t="str">
            <v>124CPA_RP_090.M</v>
          </cell>
        </row>
        <row r="9721">
          <cell r="D9721" t="str">
            <v>339CPA_RP_090.M</v>
          </cell>
        </row>
        <row r="9722">
          <cell r="D9722" t="str">
            <v>638CPA_RP_090.M</v>
          </cell>
        </row>
        <row r="9723">
          <cell r="D9723" t="str">
            <v>514CPA_RP_090.M</v>
          </cell>
        </row>
        <row r="9724">
          <cell r="D9724" t="str">
            <v>218CPA_RP_090.M</v>
          </cell>
        </row>
        <row r="9725">
          <cell r="D9725" t="str">
            <v>963CPA_RP_090.M</v>
          </cell>
        </row>
        <row r="9726">
          <cell r="D9726" t="str">
            <v>616CPA_RP_090.M</v>
          </cell>
        </row>
        <row r="9727">
          <cell r="D9727" t="str">
            <v>223CPA_RP_090.M</v>
          </cell>
        </row>
        <row r="9728">
          <cell r="D9728" t="str">
            <v>516CPA_RP_090.M</v>
          </cell>
        </row>
        <row r="9729">
          <cell r="D9729" t="str">
            <v>918CPA_RP_090.M</v>
          </cell>
        </row>
        <row r="9730">
          <cell r="D9730" t="str">
            <v>748CPA_RP_090.M</v>
          </cell>
        </row>
        <row r="9731">
          <cell r="D9731" t="str">
            <v>618CPA_RP_090.M</v>
          </cell>
        </row>
        <row r="9732">
          <cell r="D9732" t="str">
            <v>522CPA_RP_090.M</v>
          </cell>
        </row>
        <row r="9733">
          <cell r="D9733" t="str">
            <v>622CPA_RP_090.M</v>
          </cell>
        </row>
        <row r="9734">
          <cell r="D9734" t="str">
            <v>156CPA_RP_090.M</v>
          </cell>
        </row>
        <row r="9735">
          <cell r="D9735" t="str">
            <v>624CPA_RP_090.M</v>
          </cell>
        </row>
        <row r="9736">
          <cell r="D9736" t="str">
            <v>626CPA_RP_090.M</v>
          </cell>
        </row>
        <row r="9737">
          <cell r="D9737" t="str">
            <v>628CPA_RP_090.M</v>
          </cell>
        </row>
        <row r="9738">
          <cell r="D9738" t="str">
            <v>228CPA_RP_090.M</v>
          </cell>
        </row>
        <row r="9739">
          <cell r="D9739" t="str">
            <v>924CPA_RP_090.M</v>
          </cell>
        </row>
        <row r="9740">
          <cell r="D9740" t="str">
            <v>233CPA_RP_090.M</v>
          </cell>
        </row>
        <row r="9741">
          <cell r="D9741" t="str">
            <v>632CPA_RP_090.M</v>
          </cell>
        </row>
        <row r="9742">
          <cell r="D9742" t="str">
            <v>636CPA_RP_090.M</v>
          </cell>
        </row>
        <row r="9743">
          <cell r="D9743" t="str">
            <v>634CPA_RP_090.M</v>
          </cell>
        </row>
        <row r="9744">
          <cell r="D9744" t="str">
            <v>238CPA_RP_090.M</v>
          </cell>
        </row>
        <row r="9745">
          <cell r="D9745" t="str">
            <v>662CPA_RP_090.M</v>
          </cell>
        </row>
        <row r="9746">
          <cell r="D9746" t="str">
            <v>960CPA_RP_090.M</v>
          </cell>
        </row>
        <row r="9747">
          <cell r="D9747" t="str">
            <v>423CPA_RP_090.M</v>
          </cell>
        </row>
        <row r="9748">
          <cell r="D9748" t="str">
            <v>935CPA_RP_090.M</v>
          </cell>
        </row>
        <row r="9749">
          <cell r="D9749" t="str">
            <v>128CPA_RP_090.M</v>
          </cell>
        </row>
        <row r="9750">
          <cell r="D9750" t="str">
            <v>611CPA_RP_090.M</v>
          </cell>
        </row>
        <row r="9751">
          <cell r="D9751" t="str">
            <v>321CPA_RP_090.M</v>
          </cell>
        </row>
        <row r="9752">
          <cell r="D9752" t="str">
            <v>243CPA_RP_090.M</v>
          </cell>
        </row>
        <row r="9753">
          <cell r="D9753" t="str">
            <v>309CPA_RP_090.M</v>
          </cell>
        </row>
        <row r="9754">
          <cell r="D9754" t="str">
            <v>248CPA_RP_090.M</v>
          </cell>
        </row>
        <row r="9755">
          <cell r="D9755" t="str">
            <v>469CPA_RP_090.M</v>
          </cell>
        </row>
        <row r="9756">
          <cell r="D9756" t="str">
            <v>253CPA_RP_090.M</v>
          </cell>
        </row>
        <row r="9757">
          <cell r="D9757" t="str">
            <v>642CPA_RP_090.M</v>
          </cell>
        </row>
        <row r="9758">
          <cell r="D9758" t="str">
            <v>643CPA_RP_090.M</v>
          </cell>
        </row>
        <row r="9759">
          <cell r="D9759" t="str">
            <v>939CPA_RP_090.M</v>
          </cell>
        </row>
        <row r="9760">
          <cell r="D9760" t="str">
            <v>644CPA_RP_090.M</v>
          </cell>
        </row>
        <row r="9761">
          <cell r="D9761" t="str">
            <v>163CPA_RP_090.M</v>
          </cell>
        </row>
        <row r="9762">
          <cell r="D9762" t="str">
            <v>819CPA_RP_090.M</v>
          </cell>
        </row>
        <row r="9763">
          <cell r="D9763" t="str">
            <v>172CPA_RP_090.M</v>
          </cell>
        </row>
        <row r="9764">
          <cell r="D9764" t="str">
            <v>132CPA_RP_090.M</v>
          </cell>
        </row>
        <row r="9765">
          <cell r="D9765" t="str">
            <v>646CPA_RP_090.M</v>
          </cell>
        </row>
        <row r="9766">
          <cell r="D9766" t="str">
            <v>648CPA_RP_090.M</v>
          </cell>
        </row>
        <row r="9767">
          <cell r="D9767" t="str">
            <v>915CPA_RP_090.M</v>
          </cell>
        </row>
        <row r="9768">
          <cell r="D9768" t="str">
            <v>134CPA_RP_090.M</v>
          </cell>
        </row>
        <row r="9769">
          <cell r="D9769" t="str">
            <v>652CPA_RP_090.M</v>
          </cell>
        </row>
        <row r="9770">
          <cell r="D9770" t="str">
            <v>174CPA_RP_090.M</v>
          </cell>
        </row>
        <row r="9771">
          <cell r="D9771" t="str">
            <v>328CPA_RP_090.M</v>
          </cell>
        </row>
        <row r="9772">
          <cell r="D9772" t="str">
            <v>258CPA_RP_090.M</v>
          </cell>
        </row>
        <row r="9773">
          <cell r="D9773" t="str">
            <v>656CPA_RP_090.M</v>
          </cell>
        </row>
        <row r="9774">
          <cell r="D9774" t="str">
            <v>654CPA_RP_090.M</v>
          </cell>
        </row>
        <row r="9775">
          <cell r="D9775" t="str">
            <v>336CPA_RP_090.M</v>
          </cell>
        </row>
        <row r="9776">
          <cell r="D9776" t="str">
            <v>263CPA_RP_090.M</v>
          </cell>
        </row>
        <row r="9777">
          <cell r="D9777" t="str">
            <v>268CPA_RP_090.M</v>
          </cell>
        </row>
        <row r="9778">
          <cell r="D9778" t="str">
            <v>532CPA_RP_090.M</v>
          </cell>
        </row>
        <row r="9779">
          <cell r="D9779" t="str">
            <v>944CPA_RP_090.M</v>
          </cell>
        </row>
        <row r="9780">
          <cell r="D9780" t="str">
            <v>176CPA_RP_090.M</v>
          </cell>
        </row>
        <row r="9781">
          <cell r="D9781" t="str">
            <v>534CPA_RP_090.M</v>
          </cell>
        </row>
        <row r="9782">
          <cell r="D9782" t="str">
            <v>536CPA_RP_090.M</v>
          </cell>
        </row>
        <row r="9783">
          <cell r="D9783" t="str">
            <v>429CPA_RP_090.M</v>
          </cell>
        </row>
        <row r="9784">
          <cell r="D9784" t="str">
            <v>433CPA_RP_090.M</v>
          </cell>
        </row>
        <row r="9785">
          <cell r="D9785" t="str">
            <v>178CPA_RP_090.M</v>
          </cell>
        </row>
        <row r="9786">
          <cell r="D9786" t="str">
            <v>436CPA_RP_090.M</v>
          </cell>
        </row>
        <row r="9787">
          <cell r="D9787" t="str">
            <v>136CPA_RP_090.M</v>
          </cell>
        </row>
        <row r="9788">
          <cell r="D9788" t="str">
            <v>343CPA_RP_090.M</v>
          </cell>
        </row>
        <row r="9789">
          <cell r="D9789" t="str">
            <v>158CPA_RP_090.M</v>
          </cell>
        </row>
        <row r="9790">
          <cell r="D9790" t="str">
            <v>439CPA_RP_090.M</v>
          </cell>
        </row>
        <row r="9791">
          <cell r="D9791" t="str">
            <v>916CPA_RP_090.M</v>
          </cell>
        </row>
        <row r="9792">
          <cell r="D9792" t="str">
            <v>664CPA_RP_090.M</v>
          </cell>
        </row>
        <row r="9793">
          <cell r="D9793" t="str">
            <v>826CPA_RP_090.M</v>
          </cell>
        </row>
        <row r="9794">
          <cell r="D9794" t="str">
            <v>542CPA_RP_090.M</v>
          </cell>
        </row>
        <row r="9795">
          <cell r="D9795" t="str">
            <v>967CPA_RP_090.M</v>
          </cell>
        </row>
        <row r="9796">
          <cell r="D9796" t="str">
            <v>443CPA_RP_090.M</v>
          </cell>
        </row>
        <row r="9797">
          <cell r="D9797" t="str">
            <v>917CPA_RP_090.M</v>
          </cell>
        </row>
        <row r="9798">
          <cell r="D9798" t="str">
            <v>544CPA_RP_090.M</v>
          </cell>
        </row>
        <row r="9799">
          <cell r="D9799" t="str">
            <v>941CPA_RP_090.M</v>
          </cell>
        </row>
        <row r="9800">
          <cell r="D9800" t="str">
            <v>446CPA_RP_090.M</v>
          </cell>
        </row>
        <row r="9801">
          <cell r="D9801" t="str">
            <v>666CPA_RP_090.M</v>
          </cell>
        </row>
        <row r="9802">
          <cell r="D9802" t="str">
            <v>668CPA_RP_090.M</v>
          </cell>
        </row>
        <row r="9803">
          <cell r="D9803" t="str">
            <v>672CPA_RP_090.M</v>
          </cell>
        </row>
        <row r="9804">
          <cell r="D9804" t="str">
            <v>946CPA_RP_090.M</v>
          </cell>
        </row>
        <row r="9805">
          <cell r="D9805" t="str">
            <v>137CPA_RP_090.M</v>
          </cell>
        </row>
        <row r="9806">
          <cell r="D9806" t="str">
            <v>546CPA_RP_090.M</v>
          </cell>
        </row>
        <row r="9807">
          <cell r="D9807" t="str">
            <v>962CPA_RP_090.M</v>
          </cell>
        </row>
        <row r="9808">
          <cell r="D9808" t="str">
            <v>674CPA_RP_090.M</v>
          </cell>
        </row>
        <row r="9809">
          <cell r="D9809" t="str">
            <v>676CPA_RP_090.M</v>
          </cell>
        </row>
        <row r="9810">
          <cell r="D9810" t="str">
            <v>548CPA_RP_090.M</v>
          </cell>
        </row>
        <row r="9811">
          <cell r="D9811" t="str">
            <v>556CPA_RP_090.M</v>
          </cell>
        </row>
        <row r="9812">
          <cell r="D9812" t="str">
            <v>678CPA_RP_090.M</v>
          </cell>
        </row>
        <row r="9813">
          <cell r="D9813" t="str">
            <v>181CPA_RP_090.M</v>
          </cell>
        </row>
        <row r="9814">
          <cell r="D9814" t="str">
            <v>867CPA_RP_090.M</v>
          </cell>
        </row>
        <row r="9815">
          <cell r="D9815" t="str">
            <v>682CPA_RP_090.M</v>
          </cell>
        </row>
        <row r="9816">
          <cell r="D9816" t="str">
            <v>684CPA_RP_090.M</v>
          </cell>
        </row>
        <row r="9817">
          <cell r="D9817" t="str">
            <v>273CPA_RP_090.M</v>
          </cell>
        </row>
        <row r="9818">
          <cell r="D9818" t="str">
            <v>868CPA_RP_090.M</v>
          </cell>
        </row>
        <row r="9819">
          <cell r="D9819" t="str">
            <v>921CPA_RP_090.M</v>
          </cell>
        </row>
        <row r="9820">
          <cell r="D9820" t="str">
            <v>948CPA_RP_090.M</v>
          </cell>
        </row>
        <row r="9821">
          <cell r="D9821" t="str">
            <v>943CPA_RP_090.M</v>
          </cell>
        </row>
        <row r="9822">
          <cell r="D9822" t="str">
            <v>351CPA_RP_090.M</v>
          </cell>
        </row>
        <row r="9823">
          <cell r="D9823" t="str">
            <v>686CPA_RP_090.M</v>
          </cell>
        </row>
        <row r="9824">
          <cell r="D9824" t="str">
            <v>688CPA_RP_090.M</v>
          </cell>
        </row>
        <row r="9825">
          <cell r="D9825" t="str">
            <v>518CPA_RP_090.M</v>
          </cell>
        </row>
        <row r="9826">
          <cell r="D9826" t="str">
            <v>728CPA_RP_090.M</v>
          </cell>
        </row>
        <row r="9827">
          <cell r="D9827" t="str">
            <v>836CPA_RP_090.M</v>
          </cell>
        </row>
        <row r="9828">
          <cell r="D9828" t="str">
            <v>558CPA_RP_090.M</v>
          </cell>
        </row>
        <row r="9829">
          <cell r="D9829" t="str">
            <v>138CPA_RP_090.M</v>
          </cell>
        </row>
        <row r="9830">
          <cell r="D9830" t="str">
            <v>353CPA_RP_090.M</v>
          </cell>
        </row>
        <row r="9831">
          <cell r="D9831" t="str">
            <v>196CPA_RP_090.M</v>
          </cell>
        </row>
        <row r="9832">
          <cell r="D9832" t="str">
            <v>278CPA_RP_090.M</v>
          </cell>
        </row>
        <row r="9833">
          <cell r="D9833" t="str">
            <v>692CPA_RP_090.M</v>
          </cell>
        </row>
        <row r="9834">
          <cell r="D9834" t="str">
            <v>694CPA_RP_090.M</v>
          </cell>
        </row>
        <row r="9835">
          <cell r="D9835" t="str">
            <v>142CPA_RP_090.M</v>
          </cell>
        </row>
        <row r="9836">
          <cell r="D9836" t="str">
            <v>449CPA_RP_090.M</v>
          </cell>
        </row>
        <row r="9837">
          <cell r="D9837" t="str">
            <v>564CPA_RP_090.M</v>
          </cell>
        </row>
        <row r="9838">
          <cell r="D9838" t="str">
            <v>565CPA_RP_090.M</v>
          </cell>
        </row>
        <row r="9839">
          <cell r="D9839" t="str">
            <v>283CPA_RP_090.M</v>
          </cell>
        </row>
        <row r="9840">
          <cell r="D9840" t="str">
            <v>853CPA_RP_090.M</v>
          </cell>
        </row>
        <row r="9841">
          <cell r="D9841" t="str">
            <v>288CPA_RP_090.M</v>
          </cell>
        </row>
        <row r="9842">
          <cell r="D9842" t="str">
            <v>293CPA_RP_090.M</v>
          </cell>
        </row>
        <row r="9843">
          <cell r="D9843" t="str">
            <v>566CPA_RP_090.M</v>
          </cell>
        </row>
        <row r="9844">
          <cell r="D9844" t="str">
            <v>964CPA_RP_090.M</v>
          </cell>
        </row>
        <row r="9845">
          <cell r="D9845" t="str">
            <v>182CPA_RP_090.M</v>
          </cell>
        </row>
        <row r="9846">
          <cell r="D9846" t="str">
            <v>359CPA_RP_090.M</v>
          </cell>
        </row>
        <row r="9847">
          <cell r="D9847" t="str">
            <v>453CPA_RP_090.M</v>
          </cell>
        </row>
        <row r="9848">
          <cell r="D9848" t="str">
            <v>968CPA_RP_090.M</v>
          </cell>
        </row>
        <row r="9849">
          <cell r="D9849" t="str">
            <v>922CPA_RP_090.M</v>
          </cell>
        </row>
        <row r="9850">
          <cell r="D9850" t="str">
            <v>714CPA_RP_090.M</v>
          </cell>
        </row>
        <row r="9851">
          <cell r="D9851" t="str">
            <v>862CPA_RP_090.M</v>
          </cell>
        </row>
        <row r="9852">
          <cell r="D9852" t="str">
            <v>135CPA_RP_090.M</v>
          </cell>
        </row>
        <row r="9853">
          <cell r="D9853" t="str">
            <v>716CPA_RP_090.M</v>
          </cell>
        </row>
        <row r="9854">
          <cell r="D9854" t="str">
            <v>456CPA_RP_090.M</v>
          </cell>
        </row>
        <row r="9855">
          <cell r="D9855" t="str">
            <v>722CPA_RP_090.M</v>
          </cell>
        </row>
        <row r="9856">
          <cell r="D9856" t="str">
            <v>942CPA_RP_090.M</v>
          </cell>
        </row>
        <row r="9857">
          <cell r="D9857" t="str">
            <v>718CPA_RP_090.M</v>
          </cell>
        </row>
        <row r="9858">
          <cell r="D9858" t="str">
            <v>724CPA_RP_090.M</v>
          </cell>
        </row>
        <row r="9859">
          <cell r="D9859" t="str">
            <v>576CPA_RP_090.M</v>
          </cell>
        </row>
        <row r="9860">
          <cell r="D9860" t="str">
            <v>936CPA_RP_090.M</v>
          </cell>
        </row>
        <row r="9861">
          <cell r="D9861" t="str">
            <v>961CPA_RP_090.M</v>
          </cell>
        </row>
        <row r="9862">
          <cell r="D9862" t="str">
            <v>813CPA_RP_090.M</v>
          </cell>
        </row>
        <row r="9863">
          <cell r="D9863" t="str">
            <v>726CPA_RP_090.M</v>
          </cell>
        </row>
        <row r="9864">
          <cell r="D9864" t="str">
            <v>199CPA_RP_090.M</v>
          </cell>
        </row>
        <row r="9865">
          <cell r="D9865" t="str">
            <v>733CPA_RP_090.M</v>
          </cell>
        </row>
        <row r="9866">
          <cell r="D9866" t="str">
            <v>184CPA_RP_090.M</v>
          </cell>
        </row>
        <row r="9867">
          <cell r="D9867" t="str">
            <v>524CPA_RP_090.M</v>
          </cell>
        </row>
        <row r="9868">
          <cell r="D9868" t="str">
            <v>361CPA_RP_090.M</v>
          </cell>
        </row>
        <row r="9869">
          <cell r="D9869" t="str">
            <v>362CPA_RP_090.M</v>
          </cell>
        </row>
        <row r="9870">
          <cell r="D9870" t="str">
            <v>364CPA_RP_090.M</v>
          </cell>
        </row>
        <row r="9871">
          <cell r="D9871" t="str">
            <v>732CPA_RP_090.M</v>
          </cell>
        </row>
        <row r="9872">
          <cell r="D9872" t="str">
            <v>366CPA_RP_090.M</v>
          </cell>
        </row>
        <row r="9873">
          <cell r="D9873" t="str">
            <v>734CPA_RP_090.M</v>
          </cell>
        </row>
        <row r="9874">
          <cell r="D9874" t="str">
            <v>144CPA_RP_090.M</v>
          </cell>
        </row>
        <row r="9875">
          <cell r="D9875" t="str">
            <v>146CPA_RP_090.M</v>
          </cell>
        </row>
        <row r="9876">
          <cell r="D9876" t="str">
            <v>463CPA_RP_090.M</v>
          </cell>
        </row>
        <row r="9877">
          <cell r="D9877" t="str">
            <v>528CPA_RP_090.M</v>
          </cell>
        </row>
        <row r="9878">
          <cell r="D9878" t="str">
            <v>923CPA_RP_090.M</v>
          </cell>
        </row>
        <row r="9879">
          <cell r="D9879" t="str">
            <v>738CPA_RP_090.M</v>
          </cell>
        </row>
        <row r="9880">
          <cell r="D9880" t="str">
            <v>578CPA_RP_090.M</v>
          </cell>
        </row>
        <row r="9881">
          <cell r="D9881" t="str">
            <v>537CPA_RP_090.M</v>
          </cell>
        </row>
        <row r="9882">
          <cell r="D9882" t="str">
            <v>742CPA_RP_090.M</v>
          </cell>
        </row>
        <row r="9883">
          <cell r="D9883" t="str">
            <v>866CPA_RP_090.M</v>
          </cell>
        </row>
        <row r="9884">
          <cell r="D9884" t="str">
            <v>369CPA_RP_090.M</v>
          </cell>
        </row>
        <row r="9885">
          <cell r="D9885" t="str">
            <v>744CPA_RP_090.M</v>
          </cell>
        </row>
        <row r="9886">
          <cell r="D9886" t="str">
            <v>186CPA_RP_090.M</v>
          </cell>
        </row>
        <row r="9887">
          <cell r="D9887" t="str">
            <v>925CPA_RP_090.M</v>
          </cell>
        </row>
        <row r="9888">
          <cell r="D9888" t="str">
            <v>869CPA_RP_090.M</v>
          </cell>
        </row>
        <row r="9889">
          <cell r="D9889" t="str">
            <v>746CPA_RP_090.M</v>
          </cell>
        </row>
        <row r="9890">
          <cell r="D9890" t="str">
            <v>926CPA_RP_090.M</v>
          </cell>
        </row>
        <row r="9891">
          <cell r="D9891" t="str">
            <v>466CPA_RP_090.M</v>
          </cell>
        </row>
        <row r="9892">
          <cell r="D9892" t="str">
            <v>112CPA_RP_090.M</v>
          </cell>
        </row>
        <row r="9893">
          <cell r="D9893" t="str">
            <v>111CPA_RP_090.M</v>
          </cell>
        </row>
        <row r="9894">
          <cell r="D9894" t="str">
            <v>298CPA_RP_090.M</v>
          </cell>
        </row>
        <row r="9895">
          <cell r="D9895" t="str">
            <v>927CPA_RP_090.M</v>
          </cell>
        </row>
        <row r="9896">
          <cell r="D9896" t="str">
            <v>846CPA_RP_090.M</v>
          </cell>
        </row>
        <row r="9897">
          <cell r="D9897" t="str">
            <v>299CPA_RP_090.M</v>
          </cell>
        </row>
        <row r="9898">
          <cell r="D9898" t="str">
            <v>582CPA_RP_090.M</v>
          </cell>
        </row>
        <row r="9899">
          <cell r="D9899" t="str">
            <v>474CPA_RP_090.M</v>
          </cell>
        </row>
        <row r="9900">
          <cell r="D9900" t="str">
            <v>754CPA_RP_090.M</v>
          </cell>
        </row>
        <row r="9901">
          <cell r="D9901" t="str">
            <v>698CPA_RP_090.M</v>
          </cell>
        </row>
        <row r="9902">
          <cell r="D9902" t="str">
            <v>512CPA_RP_100.M</v>
          </cell>
        </row>
        <row r="9903">
          <cell r="D9903" t="str">
            <v>914CPA_RP_100.M</v>
          </cell>
        </row>
        <row r="9904">
          <cell r="D9904" t="str">
            <v>612CPA_RP_100.M</v>
          </cell>
        </row>
        <row r="9905">
          <cell r="D9905" t="str">
            <v>614CPA_RP_100.M</v>
          </cell>
        </row>
        <row r="9906">
          <cell r="D9906" t="str">
            <v>312CPA_RP_100.M</v>
          </cell>
        </row>
        <row r="9907">
          <cell r="D9907" t="str">
            <v>311CPA_RP_100.M</v>
          </cell>
        </row>
        <row r="9908">
          <cell r="D9908" t="str">
            <v>213CPA_RP_100.M</v>
          </cell>
        </row>
        <row r="9909">
          <cell r="D9909" t="str">
            <v>911CPA_RP_100.M</v>
          </cell>
        </row>
        <row r="9910">
          <cell r="D9910" t="str">
            <v>193CPA_RP_100.M</v>
          </cell>
        </row>
        <row r="9911">
          <cell r="D9911" t="str">
            <v>122CPA_RP_100.M</v>
          </cell>
        </row>
        <row r="9912">
          <cell r="D9912" t="str">
            <v>912CPA_RP_100.M</v>
          </cell>
        </row>
        <row r="9913">
          <cell r="D9913" t="str">
            <v>313CPA_RP_100.M</v>
          </cell>
        </row>
        <row r="9914">
          <cell r="D9914" t="str">
            <v>419CPA_RP_100.M</v>
          </cell>
        </row>
        <row r="9915">
          <cell r="D9915" t="str">
            <v>513CPA_RP_100.M</v>
          </cell>
        </row>
        <row r="9916">
          <cell r="D9916" t="str">
            <v>316CPA_RP_100.M</v>
          </cell>
        </row>
        <row r="9917">
          <cell r="D9917" t="str">
            <v>913CPA_RP_100.M</v>
          </cell>
        </row>
        <row r="9918">
          <cell r="D9918" t="str">
            <v>124CPA_RP_100.M</v>
          </cell>
        </row>
        <row r="9919">
          <cell r="D9919" t="str">
            <v>339CPA_RP_100.M</v>
          </cell>
        </row>
        <row r="9920">
          <cell r="D9920" t="str">
            <v>638CPA_RP_100.M</v>
          </cell>
        </row>
        <row r="9921">
          <cell r="D9921" t="str">
            <v>514CPA_RP_100.M</v>
          </cell>
        </row>
        <row r="9922">
          <cell r="D9922" t="str">
            <v>218CPA_RP_100.M</v>
          </cell>
        </row>
        <row r="9923">
          <cell r="D9923" t="str">
            <v>963CPA_RP_100.M</v>
          </cell>
        </row>
        <row r="9924">
          <cell r="D9924" t="str">
            <v>616CPA_RP_100.M</v>
          </cell>
        </row>
        <row r="9925">
          <cell r="D9925" t="str">
            <v>223CPA_RP_100.M</v>
          </cell>
        </row>
        <row r="9926">
          <cell r="D9926" t="str">
            <v>516CPA_RP_100.M</v>
          </cell>
        </row>
        <row r="9927">
          <cell r="D9927" t="str">
            <v>918CPA_RP_100.M</v>
          </cell>
        </row>
        <row r="9928">
          <cell r="D9928" t="str">
            <v>748CPA_RP_100.M</v>
          </cell>
        </row>
        <row r="9929">
          <cell r="D9929" t="str">
            <v>618CPA_RP_100.M</v>
          </cell>
        </row>
        <row r="9930">
          <cell r="D9930" t="str">
            <v>522CPA_RP_100.M</v>
          </cell>
        </row>
        <row r="9931">
          <cell r="D9931" t="str">
            <v>622CPA_RP_100.M</v>
          </cell>
        </row>
        <row r="9932">
          <cell r="D9932" t="str">
            <v>156CPA_RP_100.M</v>
          </cell>
        </row>
        <row r="9933">
          <cell r="D9933" t="str">
            <v>624CPA_RP_100.M</v>
          </cell>
        </row>
        <row r="9934">
          <cell r="D9934" t="str">
            <v>626CPA_RP_100.M</v>
          </cell>
        </row>
        <row r="9935">
          <cell r="D9935" t="str">
            <v>628CPA_RP_100.M</v>
          </cell>
        </row>
        <row r="9936">
          <cell r="D9936" t="str">
            <v>228CPA_RP_100.M</v>
          </cell>
        </row>
        <row r="9937">
          <cell r="D9937" t="str">
            <v>924CPA_RP_100.M</v>
          </cell>
        </row>
        <row r="9938">
          <cell r="D9938" t="str">
            <v>233CPA_RP_100.M</v>
          </cell>
        </row>
        <row r="9939">
          <cell r="D9939" t="str">
            <v>632CPA_RP_100.M</v>
          </cell>
        </row>
        <row r="9940">
          <cell r="D9940" t="str">
            <v>636CPA_RP_100.M</v>
          </cell>
        </row>
        <row r="9941">
          <cell r="D9941" t="str">
            <v>634CPA_RP_100.M</v>
          </cell>
        </row>
        <row r="9942">
          <cell r="D9942" t="str">
            <v>238CPA_RP_100.M</v>
          </cell>
        </row>
        <row r="9943">
          <cell r="D9943" t="str">
            <v>662CPA_RP_100.M</v>
          </cell>
        </row>
        <row r="9944">
          <cell r="D9944" t="str">
            <v>960CPA_RP_100.M</v>
          </cell>
        </row>
        <row r="9945">
          <cell r="D9945" t="str">
            <v>423CPA_RP_100.M</v>
          </cell>
        </row>
        <row r="9946">
          <cell r="D9946" t="str">
            <v>935CPA_RP_100.M</v>
          </cell>
        </row>
        <row r="9947">
          <cell r="D9947" t="str">
            <v>128CPA_RP_100.M</v>
          </cell>
        </row>
        <row r="9948">
          <cell r="D9948" t="str">
            <v>611CPA_RP_100.M</v>
          </cell>
        </row>
        <row r="9949">
          <cell r="D9949" t="str">
            <v>321CPA_RP_100.M</v>
          </cell>
        </row>
        <row r="9950">
          <cell r="D9950" t="str">
            <v>243CPA_RP_100.M</v>
          </cell>
        </row>
        <row r="9951">
          <cell r="D9951" t="str">
            <v>309CPA_RP_100.M</v>
          </cell>
        </row>
        <row r="9952">
          <cell r="D9952" t="str">
            <v>248CPA_RP_100.M</v>
          </cell>
        </row>
        <row r="9953">
          <cell r="D9953" t="str">
            <v>469CPA_RP_100.M</v>
          </cell>
        </row>
        <row r="9954">
          <cell r="D9954" t="str">
            <v>253CPA_RP_100.M</v>
          </cell>
        </row>
        <row r="9955">
          <cell r="D9955" t="str">
            <v>642CPA_RP_100.M</v>
          </cell>
        </row>
        <row r="9956">
          <cell r="D9956" t="str">
            <v>643CPA_RP_100.M</v>
          </cell>
        </row>
        <row r="9957">
          <cell r="D9957" t="str">
            <v>939CPA_RP_100.M</v>
          </cell>
        </row>
        <row r="9958">
          <cell r="D9958" t="str">
            <v>644CPA_RP_100.M</v>
          </cell>
        </row>
        <row r="9959">
          <cell r="D9959" t="str">
            <v>163CPA_RP_100.M</v>
          </cell>
        </row>
        <row r="9960">
          <cell r="D9960" t="str">
            <v>819CPA_RP_100.M</v>
          </cell>
        </row>
        <row r="9961">
          <cell r="D9961" t="str">
            <v>172CPA_RP_100.M</v>
          </cell>
        </row>
        <row r="9962">
          <cell r="D9962" t="str">
            <v>132CPA_RP_100.M</v>
          </cell>
        </row>
        <row r="9963">
          <cell r="D9963" t="str">
            <v>646CPA_RP_100.M</v>
          </cell>
        </row>
        <row r="9964">
          <cell r="D9964" t="str">
            <v>648CPA_RP_100.M</v>
          </cell>
        </row>
        <row r="9965">
          <cell r="D9965" t="str">
            <v>915CPA_RP_100.M</v>
          </cell>
        </row>
        <row r="9966">
          <cell r="D9966" t="str">
            <v>134CPA_RP_100.M</v>
          </cell>
        </row>
        <row r="9967">
          <cell r="D9967" t="str">
            <v>652CPA_RP_100.M</v>
          </cell>
        </row>
        <row r="9968">
          <cell r="D9968" t="str">
            <v>174CPA_RP_100.M</v>
          </cell>
        </row>
        <row r="9969">
          <cell r="D9969" t="str">
            <v>328CPA_RP_100.M</v>
          </cell>
        </row>
        <row r="9970">
          <cell r="D9970" t="str">
            <v>258CPA_RP_100.M</v>
          </cell>
        </row>
        <row r="9971">
          <cell r="D9971" t="str">
            <v>656CPA_RP_100.M</v>
          </cell>
        </row>
        <row r="9972">
          <cell r="D9972" t="str">
            <v>654CPA_RP_100.M</v>
          </cell>
        </row>
        <row r="9973">
          <cell r="D9973" t="str">
            <v>336CPA_RP_100.M</v>
          </cell>
        </row>
        <row r="9974">
          <cell r="D9974" t="str">
            <v>263CPA_RP_100.M</v>
          </cell>
        </row>
        <row r="9975">
          <cell r="D9975" t="str">
            <v>268CPA_RP_100.M</v>
          </cell>
        </row>
        <row r="9976">
          <cell r="D9976" t="str">
            <v>532CPA_RP_100.M</v>
          </cell>
        </row>
        <row r="9977">
          <cell r="D9977" t="str">
            <v>944CPA_RP_100.M</v>
          </cell>
        </row>
        <row r="9978">
          <cell r="D9978" t="str">
            <v>176CPA_RP_100.M</v>
          </cell>
        </row>
        <row r="9979">
          <cell r="D9979" t="str">
            <v>534CPA_RP_100.M</v>
          </cell>
        </row>
        <row r="9980">
          <cell r="D9980" t="str">
            <v>536CPA_RP_100.M</v>
          </cell>
        </row>
        <row r="9981">
          <cell r="D9981" t="str">
            <v>429CPA_RP_100.M</v>
          </cell>
        </row>
        <row r="9982">
          <cell r="D9982" t="str">
            <v>433CPA_RP_100.M</v>
          </cell>
        </row>
        <row r="9983">
          <cell r="D9983" t="str">
            <v>178CPA_RP_100.M</v>
          </cell>
        </row>
        <row r="9984">
          <cell r="D9984" t="str">
            <v>436CPA_RP_100.M</v>
          </cell>
        </row>
        <row r="9985">
          <cell r="D9985" t="str">
            <v>136CPA_RP_100.M</v>
          </cell>
        </row>
        <row r="9986">
          <cell r="D9986" t="str">
            <v>343CPA_RP_100.M</v>
          </cell>
        </row>
        <row r="9987">
          <cell r="D9987" t="str">
            <v>158CPA_RP_100.M</v>
          </cell>
        </row>
        <row r="9988">
          <cell r="D9988" t="str">
            <v>439CPA_RP_100.M</v>
          </cell>
        </row>
        <row r="9989">
          <cell r="D9989" t="str">
            <v>916CPA_RP_100.M</v>
          </cell>
        </row>
        <row r="9990">
          <cell r="D9990" t="str">
            <v>664CPA_RP_100.M</v>
          </cell>
        </row>
        <row r="9991">
          <cell r="D9991" t="str">
            <v>826CPA_RP_100.M</v>
          </cell>
        </row>
        <row r="9992">
          <cell r="D9992" t="str">
            <v>542CPA_RP_100.M</v>
          </cell>
        </row>
        <row r="9993">
          <cell r="D9993" t="str">
            <v>967CPA_RP_100.M</v>
          </cell>
        </row>
        <row r="9994">
          <cell r="D9994" t="str">
            <v>443CPA_RP_100.M</v>
          </cell>
        </row>
        <row r="9995">
          <cell r="D9995" t="str">
            <v>917CPA_RP_100.M</v>
          </cell>
        </row>
        <row r="9996">
          <cell r="D9996" t="str">
            <v>544CPA_RP_100.M</v>
          </cell>
        </row>
        <row r="9997">
          <cell r="D9997" t="str">
            <v>941CPA_RP_100.M</v>
          </cell>
        </row>
        <row r="9998">
          <cell r="D9998" t="str">
            <v>446CPA_RP_100.M</v>
          </cell>
        </row>
        <row r="9999">
          <cell r="D9999" t="str">
            <v>666CPA_RP_100.M</v>
          </cell>
        </row>
        <row r="10000">
          <cell r="D10000" t="str">
            <v>668CPA_RP_100.M</v>
          </cell>
        </row>
        <row r="10001">
          <cell r="D10001" t="str">
            <v>672CPA_RP_100.M</v>
          </cell>
        </row>
        <row r="10002">
          <cell r="D10002" t="str">
            <v>946CPA_RP_100.M</v>
          </cell>
        </row>
        <row r="10003">
          <cell r="D10003" t="str">
            <v>137CPA_RP_100.M</v>
          </cell>
        </row>
        <row r="10004">
          <cell r="D10004" t="str">
            <v>546CPA_RP_100.M</v>
          </cell>
        </row>
        <row r="10005">
          <cell r="D10005" t="str">
            <v>962CPA_RP_100.M</v>
          </cell>
        </row>
        <row r="10006">
          <cell r="D10006" t="str">
            <v>674CPA_RP_100.M</v>
          </cell>
        </row>
        <row r="10007">
          <cell r="D10007" t="str">
            <v>676CPA_RP_100.M</v>
          </cell>
        </row>
        <row r="10008">
          <cell r="D10008" t="str">
            <v>548CPA_RP_100.M</v>
          </cell>
        </row>
        <row r="10009">
          <cell r="D10009" t="str">
            <v>556CPA_RP_100.M</v>
          </cell>
        </row>
        <row r="10010">
          <cell r="D10010" t="str">
            <v>678CPA_RP_100.M</v>
          </cell>
        </row>
        <row r="10011">
          <cell r="D10011" t="str">
            <v>181CPA_RP_100.M</v>
          </cell>
        </row>
        <row r="10012">
          <cell r="D10012" t="str">
            <v>867CPA_RP_100.M</v>
          </cell>
        </row>
        <row r="10013">
          <cell r="D10013" t="str">
            <v>682CPA_RP_100.M</v>
          </cell>
        </row>
        <row r="10014">
          <cell r="D10014" t="str">
            <v>684CPA_RP_100.M</v>
          </cell>
        </row>
        <row r="10015">
          <cell r="D10015" t="str">
            <v>273CPA_RP_100.M</v>
          </cell>
        </row>
        <row r="10016">
          <cell r="D10016" t="str">
            <v>868CPA_RP_100.M</v>
          </cell>
        </row>
        <row r="10017">
          <cell r="D10017" t="str">
            <v>921CPA_RP_100.M</v>
          </cell>
        </row>
        <row r="10018">
          <cell r="D10018" t="str">
            <v>948CPA_RP_100.M</v>
          </cell>
        </row>
        <row r="10019">
          <cell r="D10019" t="str">
            <v>943CPA_RP_100.M</v>
          </cell>
        </row>
        <row r="10020">
          <cell r="D10020" t="str">
            <v>351CPA_RP_100.M</v>
          </cell>
        </row>
        <row r="10021">
          <cell r="D10021" t="str">
            <v>686CPA_RP_100.M</v>
          </cell>
        </row>
        <row r="10022">
          <cell r="D10022" t="str">
            <v>688CPA_RP_100.M</v>
          </cell>
        </row>
        <row r="10023">
          <cell r="D10023" t="str">
            <v>518CPA_RP_100.M</v>
          </cell>
        </row>
        <row r="10024">
          <cell r="D10024" t="str">
            <v>728CPA_RP_100.M</v>
          </cell>
        </row>
        <row r="10025">
          <cell r="D10025" t="str">
            <v>836CPA_RP_100.M</v>
          </cell>
        </row>
        <row r="10026">
          <cell r="D10026" t="str">
            <v>558CPA_RP_100.M</v>
          </cell>
        </row>
        <row r="10027">
          <cell r="D10027" t="str">
            <v>138CPA_RP_100.M</v>
          </cell>
        </row>
        <row r="10028">
          <cell r="D10028" t="str">
            <v>353CPA_RP_100.M</v>
          </cell>
        </row>
        <row r="10029">
          <cell r="D10029" t="str">
            <v>196CPA_RP_100.M</v>
          </cell>
        </row>
        <row r="10030">
          <cell r="D10030" t="str">
            <v>278CPA_RP_100.M</v>
          </cell>
        </row>
        <row r="10031">
          <cell r="D10031" t="str">
            <v>692CPA_RP_100.M</v>
          </cell>
        </row>
        <row r="10032">
          <cell r="D10032" t="str">
            <v>694CPA_RP_100.M</v>
          </cell>
        </row>
        <row r="10033">
          <cell r="D10033" t="str">
            <v>142CPA_RP_100.M</v>
          </cell>
        </row>
        <row r="10034">
          <cell r="D10034" t="str">
            <v>449CPA_RP_100.M</v>
          </cell>
        </row>
        <row r="10035">
          <cell r="D10035" t="str">
            <v>564CPA_RP_100.M</v>
          </cell>
        </row>
        <row r="10036">
          <cell r="D10036" t="str">
            <v>565CPA_RP_100.M</v>
          </cell>
        </row>
        <row r="10037">
          <cell r="D10037" t="str">
            <v>283CPA_RP_100.M</v>
          </cell>
        </row>
        <row r="10038">
          <cell r="D10038" t="str">
            <v>853CPA_RP_100.M</v>
          </cell>
        </row>
        <row r="10039">
          <cell r="D10039" t="str">
            <v>288CPA_RP_100.M</v>
          </cell>
        </row>
        <row r="10040">
          <cell r="D10040" t="str">
            <v>293CPA_RP_100.M</v>
          </cell>
        </row>
        <row r="10041">
          <cell r="D10041" t="str">
            <v>566CPA_RP_100.M</v>
          </cell>
        </row>
        <row r="10042">
          <cell r="D10042" t="str">
            <v>964CPA_RP_100.M</v>
          </cell>
        </row>
        <row r="10043">
          <cell r="D10043" t="str">
            <v>182CPA_RP_100.M</v>
          </cell>
        </row>
        <row r="10044">
          <cell r="D10044" t="str">
            <v>359CPA_RP_100.M</v>
          </cell>
        </row>
        <row r="10045">
          <cell r="D10045" t="str">
            <v>453CPA_RP_100.M</v>
          </cell>
        </row>
        <row r="10046">
          <cell r="D10046" t="str">
            <v>968CPA_RP_100.M</v>
          </cell>
        </row>
        <row r="10047">
          <cell r="D10047" t="str">
            <v>922CPA_RP_100.M</v>
          </cell>
        </row>
        <row r="10048">
          <cell r="D10048" t="str">
            <v>714CPA_RP_100.M</v>
          </cell>
        </row>
        <row r="10049">
          <cell r="D10049" t="str">
            <v>862CPA_RP_100.M</v>
          </cell>
        </row>
        <row r="10050">
          <cell r="D10050" t="str">
            <v>135CPA_RP_100.M</v>
          </cell>
        </row>
        <row r="10051">
          <cell r="D10051" t="str">
            <v>716CPA_RP_100.M</v>
          </cell>
        </row>
        <row r="10052">
          <cell r="D10052" t="str">
            <v>456CPA_RP_100.M</v>
          </cell>
        </row>
        <row r="10053">
          <cell r="D10053" t="str">
            <v>722CPA_RP_100.M</v>
          </cell>
        </row>
        <row r="10054">
          <cell r="D10054" t="str">
            <v>942CPA_RP_100.M</v>
          </cell>
        </row>
        <row r="10055">
          <cell r="D10055" t="str">
            <v>718CPA_RP_100.M</v>
          </cell>
        </row>
        <row r="10056">
          <cell r="D10056" t="str">
            <v>724CPA_RP_100.M</v>
          </cell>
        </row>
        <row r="10057">
          <cell r="D10057" t="str">
            <v>576CPA_RP_100.M</v>
          </cell>
        </row>
        <row r="10058">
          <cell r="D10058" t="str">
            <v>936CPA_RP_100.M</v>
          </cell>
        </row>
        <row r="10059">
          <cell r="D10059" t="str">
            <v>961CPA_RP_100.M</v>
          </cell>
        </row>
        <row r="10060">
          <cell r="D10060" t="str">
            <v>813CPA_RP_100.M</v>
          </cell>
        </row>
        <row r="10061">
          <cell r="D10061" t="str">
            <v>726CPA_RP_100.M</v>
          </cell>
        </row>
        <row r="10062">
          <cell r="D10062" t="str">
            <v>199CPA_RP_100.M</v>
          </cell>
        </row>
        <row r="10063">
          <cell r="D10063" t="str">
            <v>733CPA_RP_100.M</v>
          </cell>
        </row>
        <row r="10064">
          <cell r="D10064" t="str">
            <v>184CPA_RP_100.M</v>
          </cell>
        </row>
        <row r="10065">
          <cell r="D10065" t="str">
            <v>524CPA_RP_100.M</v>
          </cell>
        </row>
        <row r="10066">
          <cell r="D10066" t="str">
            <v>361CPA_RP_100.M</v>
          </cell>
        </row>
        <row r="10067">
          <cell r="D10067" t="str">
            <v>362CPA_RP_100.M</v>
          </cell>
        </row>
        <row r="10068">
          <cell r="D10068" t="str">
            <v>364CPA_RP_100.M</v>
          </cell>
        </row>
        <row r="10069">
          <cell r="D10069" t="str">
            <v>732CPA_RP_100.M</v>
          </cell>
        </row>
        <row r="10070">
          <cell r="D10070" t="str">
            <v>366CPA_RP_100.M</v>
          </cell>
        </row>
        <row r="10071">
          <cell r="D10071" t="str">
            <v>734CPA_RP_100.M</v>
          </cell>
        </row>
        <row r="10072">
          <cell r="D10072" t="str">
            <v>144CPA_RP_100.M</v>
          </cell>
        </row>
        <row r="10073">
          <cell r="D10073" t="str">
            <v>146CPA_RP_100.M</v>
          </cell>
        </row>
        <row r="10074">
          <cell r="D10074" t="str">
            <v>463CPA_RP_100.M</v>
          </cell>
        </row>
        <row r="10075">
          <cell r="D10075" t="str">
            <v>528CPA_RP_100.M</v>
          </cell>
        </row>
        <row r="10076">
          <cell r="D10076" t="str">
            <v>923CPA_RP_100.M</v>
          </cell>
        </row>
        <row r="10077">
          <cell r="D10077" t="str">
            <v>738CPA_RP_100.M</v>
          </cell>
        </row>
        <row r="10078">
          <cell r="D10078" t="str">
            <v>578CPA_RP_100.M</v>
          </cell>
        </row>
        <row r="10079">
          <cell r="D10079" t="str">
            <v>537CPA_RP_100.M</v>
          </cell>
        </row>
        <row r="10080">
          <cell r="D10080" t="str">
            <v>742CPA_RP_100.M</v>
          </cell>
        </row>
        <row r="10081">
          <cell r="D10081" t="str">
            <v>866CPA_RP_100.M</v>
          </cell>
        </row>
        <row r="10082">
          <cell r="D10082" t="str">
            <v>369CPA_RP_100.M</v>
          </cell>
        </row>
        <row r="10083">
          <cell r="D10083" t="str">
            <v>744CPA_RP_100.M</v>
          </cell>
        </row>
        <row r="10084">
          <cell r="D10084" t="str">
            <v>186CPA_RP_100.M</v>
          </cell>
        </row>
        <row r="10085">
          <cell r="D10085" t="str">
            <v>925CPA_RP_100.M</v>
          </cell>
        </row>
        <row r="10086">
          <cell r="D10086" t="str">
            <v>869CPA_RP_100.M</v>
          </cell>
        </row>
        <row r="10087">
          <cell r="D10087" t="str">
            <v>746CPA_RP_100.M</v>
          </cell>
        </row>
        <row r="10088">
          <cell r="D10088" t="str">
            <v>926CPA_RP_100.M</v>
          </cell>
        </row>
        <row r="10089">
          <cell r="D10089" t="str">
            <v>466CPA_RP_100.M</v>
          </cell>
        </row>
        <row r="10090">
          <cell r="D10090" t="str">
            <v>112CPA_RP_100.M</v>
          </cell>
        </row>
        <row r="10091">
          <cell r="D10091" t="str">
            <v>111CPA_RP_100.M</v>
          </cell>
        </row>
        <row r="10092">
          <cell r="D10092" t="str">
            <v>298CPA_RP_100.M</v>
          </cell>
        </row>
        <row r="10093">
          <cell r="D10093" t="str">
            <v>927CPA_RP_100.M</v>
          </cell>
        </row>
        <row r="10094">
          <cell r="D10094" t="str">
            <v>846CPA_RP_100.M</v>
          </cell>
        </row>
        <row r="10095">
          <cell r="D10095" t="str">
            <v>299CPA_RP_100.M</v>
          </cell>
        </row>
        <row r="10096">
          <cell r="D10096" t="str">
            <v>582CPA_RP_100.M</v>
          </cell>
        </row>
        <row r="10097">
          <cell r="D10097" t="str">
            <v>474CPA_RP_100.M</v>
          </cell>
        </row>
        <row r="10098">
          <cell r="D10098" t="str">
            <v>754CPA_RP_100.M</v>
          </cell>
        </row>
        <row r="10099">
          <cell r="D10099" t="str">
            <v>698CPA_RP_100.M</v>
          </cell>
        </row>
        <row r="10100">
          <cell r="D10100" t="str">
            <v>512CPA_RP_110.M</v>
          </cell>
        </row>
        <row r="10101">
          <cell r="D10101" t="str">
            <v>914CPA_RP_110.M</v>
          </cell>
        </row>
        <row r="10102">
          <cell r="D10102" t="str">
            <v>612CPA_RP_110.M</v>
          </cell>
        </row>
        <row r="10103">
          <cell r="D10103" t="str">
            <v>614CPA_RP_110.M</v>
          </cell>
        </row>
        <row r="10104">
          <cell r="D10104" t="str">
            <v>312CPA_RP_110.M</v>
          </cell>
        </row>
        <row r="10105">
          <cell r="D10105" t="str">
            <v>311CPA_RP_110.M</v>
          </cell>
        </row>
        <row r="10106">
          <cell r="D10106" t="str">
            <v>213CPA_RP_110.M</v>
          </cell>
        </row>
        <row r="10107">
          <cell r="D10107" t="str">
            <v>911CPA_RP_110.M</v>
          </cell>
        </row>
        <row r="10108">
          <cell r="D10108" t="str">
            <v>193CPA_RP_110.M</v>
          </cell>
        </row>
        <row r="10109">
          <cell r="D10109" t="str">
            <v>122CPA_RP_110.M</v>
          </cell>
        </row>
        <row r="10110">
          <cell r="D10110" t="str">
            <v>912CPA_RP_110.M</v>
          </cell>
        </row>
        <row r="10111">
          <cell r="D10111" t="str">
            <v>313CPA_RP_110.M</v>
          </cell>
        </row>
        <row r="10112">
          <cell r="D10112" t="str">
            <v>419CPA_RP_110.M</v>
          </cell>
        </row>
        <row r="10113">
          <cell r="D10113" t="str">
            <v>513CPA_RP_110.M</v>
          </cell>
        </row>
        <row r="10114">
          <cell r="D10114" t="str">
            <v>316CPA_RP_110.M</v>
          </cell>
        </row>
        <row r="10115">
          <cell r="D10115" t="str">
            <v>913CPA_RP_110.M</v>
          </cell>
        </row>
        <row r="10116">
          <cell r="D10116" t="str">
            <v>124CPA_RP_110.M</v>
          </cell>
        </row>
        <row r="10117">
          <cell r="D10117" t="str">
            <v>339CPA_RP_110.M</v>
          </cell>
        </row>
        <row r="10118">
          <cell r="D10118" t="str">
            <v>638CPA_RP_110.M</v>
          </cell>
        </row>
        <row r="10119">
          <cell r="D10119" t="str">
            <v>514CPA_RP_110.M</v>
          </cell>
        </row>
        <row r="10120">
          <cell r="D10120" t="str">
            <v>218CPA_RP_110.M</v>
          </cell>
        </row>
        <row r="10121">
          <cell r="D10121" t="str">
            <v>963CPA_RP_110.M</v>
          </cell>
        </row>
        <row r="10122">
          <cell r="D10122" t="str">
            <v>616CPA_RP_110.M</v>
          </cell>
        </row>
        <row r="10123">
          <cell r="D10123" t="str">
            <v>223CPA_RP_110.M</v>
          </cell>
        </row>
        <row r="10124">
          <cell r="D10124" t="str">
            <v>516CPA_RP_110.M</v>
          </cell>
        </row>
        <row r="10125">
          <cell r="D10125" t="str">
            <v>918CPA_RP_110.M</v>
          </cell>
        </row>
        <row r="10126">
          <cell r="D10126" t="str">
            <v>748CPA_RP_110.M</v>
          </cell>
        </row>
        <row r="10127">
          <cell r="D10127" t="str">
            <v>618CPA_RP_110.M</v>
          </cell>
        </row>
        <row r="10128">
          <cell r="D10128" t="str">
            <v>522CPA_RP_110.M</v>
          </cell>
        </row>
        <row r="10129">
          <cell r="D10129" t="str">
            <v>622CPA_RP_110.M</v>
          </cell>
        </row>
        <row r="10130">
          <cell r="D10130" t="str">
            <v>156CPA_RP_110.M</v>
          </cell>
        </row>
        <row r="10131">
          <cell r="D10131" t="str">
            <v>624CPA_RP_110.M</v>
          </cell>
        </row>
        <row r="10132">
          <cell r="D10132" t="str">
            <v>626CPA_RP_110.M</v>
          </cell>
        </row>
        <row r="10133">
          <cell r="D10133" t="str">
            <v>628CPA_RP_110.M</v>
          </cell>
        </row>
        <row r="10134">
          <cell r="D10134" t="str">
            <v>228CPA_RP_110.M</v>
          </cell>
        </row>
        <row r="10135">
          <cell r="D10135" t="str">
            <v>924CPA_RP_110.M</v>
          </cell>
        </row>
        <row r="10136">
          <cell r="D10136" t="str">
            <v>233CPA_RP_110.M</v>
          </cell>
        </row>
        <row r="10137">
          <cell r="D10137" t="str">
            <v>632CPA_RP_110.M</v>
          </cell>
        </row>
        <row r="10138">
          <cell r="D10138" t="str">
            <v>636CPA_RP_110.M</v>
          </cell>
        </row>
        <row r="10139">
          <cell r="D10139" t="str">
            <v>634CPA_RP_110.M</v>
          </cell>
        </row>
        <row r="10140">
          <cell r="D10140" t="str">
            <v>238CPA_RP_110.M</v>
          </cell>
        </row>
        <row r="10141">
          <cell r="D10141" t="str">
            <v>662CPA_RP_110.M</v>
          </cell>
        </row>
        <row r="10142">
          <cell r="D10142" t="str">
            <v>960CPA_RP_110.M</v>
          </cell>
        </row>
        <row r="10143">
          <cell r="D10143" t="str">
            <v>423CPA_RP_110.M</v>
          </cell>
        </row>
        <row r="10144">
          <cell r="D10144" t="str">
            <v>935CPA_RP_110.M</v>
          </cell>
        </row>
        <row r="10145">
          <cell r="D10145" t="str">
            <v>128CPA_RP_110.M</v>
          </cell>
        </row>
        <row r="10146">
          <cell r="D10146" t="str">
            <v>611CPA_RP_110.M</v>
          </cell>
        </row>
        <row r="10147">
          <cell r="D10147" t="str">
            <v>321CPA_RP_110.M</v>
          </cell>
        </row>
        <row r="10148">
          <cell r="D10148" t="str">
            <v>243CPA_RP_110.M</v>
          </cell>
        </row>
        <row r="10149">
          <cell r="D10149" t="str">
            <v>309CPA_RP_110.M</v>
          </cell>
        </row>
        <row r="10150">
          <cell r="D10150" t="str">
            <v>248CPA_RP_110.M</v>
          </cell>
        </row>
        <row r="10151">
          <cell r="D10151" t="str">
            <v>469CPA_RP_110.M</v>
          </cell>
        </row>
        <row r="10152">
          <cell r="D10152" t="str">
            <v>253CPA_RP_110.M</v>
          </cell>
        </row>
        <row r="10153">
          <cell r="D10153" t="str">
            <v>642CPA_RP_110.M</v>
          </cell>
        </row>
        <row r="10154">
          <cell r="D10154" t="str">
            <v>643CPA_RP_110.M</v>
          </cell>
        </row>
        <row r="10155">
          <cell r="D10155" t="str">
            <v>939CPA_RP_110.M</v>
          </cell>
        </row>
        <row r="10156">
          <cell r="D10156" t="str">
            <v>644CPA_RP_110.M</v>
          </cell>
        </row>
        <row r="10157">
          <cell r="D10157" t="str">
            <v>163CPA_RP_110.M</v>
          </cell>
        </row>
        <row r="10158">
          <cell r="D10158" t="str">
            <v>819CPA_RP_110.M</v>
          </cell>
        </row>
        <row r="10159">
          <cell r="D10159" t="str">
            <v>172CPA_RP_110.M</v>
          </cell>
        </row>
        <row r="10160">
          <cell r="D10160" t="str">
            <v>132CPA_RP_110.M</v>
          </cell>
        </row>
        <row r="10161">
          <cell r="D10161" t="str">
            <v>646CPA_RP_110.M</v>
          </cell>
        </row>
        <row r="10162">
          <cell r="D10162" t="str">
            <v>648CPA_RP_110.M</v>
          </cell>
        </row>
        <row r="10163">
          <cell r="D10163" t="str">
            <v>915CPA_RP_110.M</v>
          </cell>
        </row>
        <row r="10164">
          <cell r="D10164" t="str">
            <v>134CPA_RP_110.M</v>
          </cell>
        </row>
        <row r="10165">
          <cell r="D10165" t="str">
            <v>652CPA_RP_110.M</v>
          </cell>
        </row>
        <row r="10166">
          <cell r="D10166" t="str">
            <v>174CPA_RP_110.M</v>
          </cell>
        </row>
        <row r="10167">
          <cell r="D10167" t="str">
            <v>328CPA_RP_110.M</v>
          </cell>
        </row>
        <row r="10168">
          <cell r="D10168" t="str">
            <v>258CPA_RP_110.M</v>
          </cell>
        </row>
        <row r="10169">
          <cell r="D10169" t="str">
            <v>656CPA_RP_110.M</v>
          </cell>
        </row>
        <row r="10170">
          <cell r="D10170" t="str">
            <v>654CPA_RP_110.M</v>
          </cell>
        </row>
        <row r="10171">
          <cell r="D10171" t="str">
            <v>336CPA_RP_110.M</v>
          </cell>
        </row>
        <row r="10172">
          <cell r="D10172" t="str">
            <v>263CPA_RP_110.M</v>
          </cell>
        </row>
        <row r="10173">
          <cell r="D10173" t="str">
            <v>268CPA_RP_110.M</v>
          </cell>
        </row>
        <row r="10174">
          <cell r="D10174" t="str">
            <v>532CPA_RP_110.M</v>
          </cell>
        </row>
        <row r="10175">
          <cell r="D10175" t="str">
            <v>944CPA_RP_110.M</v>
          </cell>
        </row>
        <row r="10176">
          <cell r="D10176" t="str">
            <v>176CPA_RP_110.M</v>
          </cell>
        </row>
        <row r="10177">
          <cell r="D10177" t="str">
            <v>534CPA_RP_110.M</v>
          </cell>
        </row>
        <row r="10178">
          <cell r="D10178" t="str">
            <v>536CPA_RP_110.M</v>
          </cell>
        </row>
        <row r="10179">
          <cell r="D10179" t="str">
            <v>429CPA_RP_110.M</v>
          </cell>
        </row>
        <row r="10180">
          <cell r="D10180" t="str">
            <v>433CPA_RP_110.M</v>
          </cell>
        </row>
        <row r="10181">
          <cell r="D10181" t="str">
            <v>178CPA_RP_110.M</v>
          </cell>
        </row>
        <row r="10182">
          <cell r="D10182" t="str">
            <v>436CPA_RP_110.M</v>
          </cell>
        </row>
        <row r="10183">
          <cell r="D10183" t="str">
            <v>136CPA_RP_110.M</v>
          </cell>
        </row>
        <row r="10184">
          <cell r="D10184" t="str">
            <v>343CPA_RP_110.M</v>
          </cell>
        </row>
        <row r="10185">
          <cell r="D10185" t="str">
            <v>158CPA_RP_110.M</v>
          </cell>
        </row>
        <row r="10186">
          <cell r="D10186" t="str">
            <v>439CPA_RP_110.M</v>
          </cell>
        </row>
        <row r="10187">
          <cell r="D10187" t="str">
            <v>916CPA_RP_110.M</v>
          </cell>
        </row>
        <row r="10188">
          <cell r="D10188" t="str">
            <v>664CPA_RP_110.M</v>
          </cell>
        </row>
        <row r="10189">
          <cell r="D10189" t="str">
            <v>826CPA_RP_110.M</v>
          </cell>
        </row>
        <row r="10190">
          <cell r="D10190" t="str">
            <v>542CPA_RP_110.M</v>
          </cell>
        </row>
        <row r="10191">
          <cell r="D10191" t="str">
            <v>967CPA_RP_110.M</v>
          </cell>
        </row>
        <row r="10192">
          <cell r="D10192" t="str">
            <v>443CPA_RP_110.M</v>
          </cell>
        </row>
        <row r="10193">
          <cell r="D10193" t="str">
            <v>917CPA_RP_110.M</v>
          </cell>
        </row>
        <row r="10194">
          <cell r="D10194" t="str">
            <v>544CPA_RP_110.M</v>
          </cell>
        </row>
        <row r="10195">
          <cell r="D10195" t="str">
            <v>941CPA_RP_110.M</v>
          </cell>
        </row>
        <row r="10196">
          <cell r="D10196" t="str">
            <v>446CPA_RP_110.M</v>
          </cell>
        </row>
        <row r="10197">
          <cell r="D10197" t="str">
            <v>666CPA_RP_110.M</v>
          </cell>
        </row>
        <row r="10198">
          <cell r="D10198" t="str">
            <v>668CPA_RP_110.M</v>
          </cell>
        </row>
        <row r="10199">
          <cell r="D10199" t="str">
            <v>672CPA_RP_110.M</v>
          </cell>
        </row>
        <row r="10200">
          <cell r="D10200" t="str">
            <v>946CPA_RP_110.M</v>
          </cell>
        </row>
        <row r="10201">
          <cell r="D10201" t="str">
            <v>137CPA_RP_110.M</v>
          </cell>
        </row>
        <row r="10202">
          <cell r="D10202" t="str">
            <v>546CPA_RP_110.M</v>
          </cell>
        </row>
        <row r="10203">
          <cell r="D10203" t="str">
            <v>962CPA_RP_110.M</v>
          </cell>
        </row>
        <row r="10204">
          <cell r="D10204" t="str">
            <v>674CPA_RP_110.M</v>
          </cell>
        </row>
        <row r="10205">
          <cell r="D10205" t="str">
            <v>676CPA_RP_110.M</v>
          </cell>
        </row>
        <row r="10206">
          <cell r="D10206" t="str">
            <v>548CPA_RP_110.M</v>
          </cell>
        </row>
        <row r="10207">
          <cell r="D10207" t="str">
            <v>556CPA_RP_110.M</v>
          </cell>
        </row>
        <row r="10208">
          <cell r="D10208" t="str">
            <v>678CPA_RP_110.M</v>
          </cell>
        </row>
        <row r="10209">
          <cell r="D10209" t="str">
            <v>181CPA_RP_110.M</v>
          </cell>
        </row>
        <row r="10210">
          <cell r="D10210" t="str">
            <v>867CPA_RP_110.M</v>
          </cell>
        </row>
        <row r="10211">
          <cell r="D10211" t="str">
            <v>682CPA_RP_110.M</v>
          </cell>
        </row>
        <row r="10212">
          <cell r="D10212" t="str">
            <v>684CPA_RP_110.M</v>
          </cell>
        </row>
        <row r="10213">
          <cell r="D10213" t="str">
            <v>273CPA_RP_110.M</v>
          </cell>
        </row>
        <row r="10214">
          <cell r="D10214" t="str">
            <v>868CPA_RP_110.M</v>
          </cell>
        </row>
        <row r="10215">
          <cell r="D10215" t="str">
            <v>921CPA_RP_110.M</v>
          </cell>
        </row>
        <row r="10216">
          <cell r="D10216" t="str">
            <v>948CPA_RP_110.M</v>
          </cell>
        </row>
        <row r="10217">
          <cell r="D10217" t="str">
            <v>943CPA_RP_110.M</v>
          </cell>
        </row>
        <row r="10218">
          <cell r="D10218" t="str">
            <v>351CPA_RP_110.M</v>
          </cell>
        </row>
        <row r="10219">
          <cell r="D10219" t="str">
            <v>686CPA_RP_110.M</v>
          </cell>
        </row>
        <row r="10220">
          <cell r="D10220" t="str">
            <v>688CPA_RP_110.M</v>
          </cell>
        </row>
        <row r="10221">
          <cell r="D10221" t="str">
            <v>518CPA_RP_110.M</v>
          </cell>
        </row>
        <row r="10222">
          <cell r="D10222" t="str">
            <v>728CPA_RP_110.M</v>
          </cell>
        </row>
        <row r="10223">
          <cell r="D10223" t="str">
            <v>836CPA_RP_110.M</v>
          </cell>
        </row>
        <row r="10224">
          <cell r="D10224" t="str">
            <v>558CPA_RP_110.M</v>
          </cell>
        </row>
        <row r="10225">
          <cell r="D10225" t="str">
            <v>138CPA_RP_110.M</v>
          </cell>
        </row>
        <row r="10226">
          <cell r="D10226" t="str">
            <v>353CPA_RP_110.M</v>
          </cell>
        </row>
        <row r="10227">
          <cell r="D10227" t="str">
            <v>196CPA_RP_110.M</v>
          </cell>
        </row>
        <row r="10228">
          <cell r="D10228" t="str">
            <v>278CPA_RP_110.M</v>
          </cell>
        </row>
        <row r="10229">
          <cell r="D10229" t="str">
            <v>692CPA_RP_110.M</v>
          </cell>
        </row>
        <row r="10230">
          <cell r="D10230" t="str">
            <v>694CPA_RP_110.M</v>
          </cell>
        </row>
        <row r="10231">
          <cell r="D10231" t="str">
            <v>142CPA_RP_110.M</v>
          </cell>
        </row>
        <row r="10232">
          <cell r="D10232" t="str">
            <v>449CPA_RP_110.M</v>
          </cell>
        </row>
        <row r="10233">
          <cell r="D10233" t="str">
            <v>564CPA_RP_110.M</v>
          </cell>
        </row>
        <row r="10234">
          <cell r="D10234" t="str">
            <v>565CPA_RP_110.M</v>
          </cell>
        </row>
        <row r="10235">
          <cell r="D10235" t="str">
            <v>283CPA_RP_110.M</v>
          </cell>
        </row>
        <row r="10236">
          <cell r="D10236" t="str">
            <v>853CPA_RP_110.M</v>
          </cell>
        </row>
        <row r="10237">
          <cell r="D10237" t="str">
            <v>288CPA_RP_110.M</v>
          </cell>
        </row>
        <row r="10238">
          <cell r="D10238" t="str">
            <v>293CPA_RP_110.M</v>
          </cell>
        </row>
        <row r="10239">
          <cell r="D10239" t="str">
            <v>566CPA_RP_110.M</v>
          </cell>
        </row>
        <row r="10240">
          <cell r="D10240" t="str">
            <v>964CPA_RP_110.M</v>
          </cell>
        </row>
        <row r="10241">
          <cell r="D10241" t="str">
            <v>182CPA_RP_110.M</v>
          </cell>
        </row>
        <row r="10242">
          <cell r="D10242" t="str">
            <v>359CPA_RP_110.M</v>
          </cell>
        </row>
        <row r="10243">
          <cell r="D10243" t="str">
            <v>453CPA_RP_110.M</v>
          </cell>
        </row>
        <row r="10244">
          <cell r="D10244" t="str">
            <v>968CPA_RP_110.M</v>
          </cell>
        </row>
        <row r="10245">
          <cell r="D10245" t="str">
            <v>922CPA_RP_110.M</v>
          </cell>
        </row>
        <row r="10246">
          <cell r="D10246" t="str">
            <v>714CPA_RP_110.M</v>
          </cell>
        </row>
        <row r="10247">
          <cell r="D10247" t="str">
            <v>862CPA_RP_110.M</v>
          </cell>
        </row>
        <row r="10248">
          <cell r="D10248" t="str">
            <v>135CPA_RP_110.M</v>
          </cell>
        </row>
        <row r="10249">
          <cell r="D10249" t="str">
            <v>716CPA_RP_110.M</v>
          </cell>
        </row>
        <row r="10250">
          <cell r="D10250" t="str">
            <v>456CPA_RP_110.M</v>
          </cell>
        </row>
        <row r="10251">
          <cell r="D10251" t="str">
            <v>722CPA_RP_110.M</v>
          </cell>
        </row>
        <row r="10252">
          <cell r="D10252" t="str">
            <v>942CPA_RP_110.M</v>
          </cell>
        </row>
        <row r="10253">
          <cell r="D10253" t="str">
            <v>718CPA_RP_110.M</v>
          </cell>
        </row>
        <row r="10254">
          <cell r="D10254" t="str">
            <v>724CPA_RP_110.M</v>
          </cell>
        </row>
        <row r="10255">
          <cell r="D10255" t="str">
            <v>576CPA_RP_110.M</v>
          </cell>
        </row>
        <row r="10256">
          <cell r="D10256" t="str">
            <v>936CPA_RP_110.M</v>
          </cell>
        </row>
        <row r="10257">
          <cell r="D10257" t="str">
            <v>961CPA_RP_110.M</v>
          </cell>
        </row>
        <row r="10258">
          <cell r="D10258" t="str">
            <v>813CPA_RP_110.M</v>
          </cell>
        </row>
        <row r="10259">
          <cell r="D10259" t="str">
            <v>726CPA_RP_110.M</v>
          </cell>
        </row>
        <row r="10260">
          <cell r="D10260" t="str">
            <v>199CPA_RP_110.M</v>
          </cell>
        </row>
        <row r="10261">
          <cell r="D10261" t="str">
            <v>733CPA_RP_110.M</v>
          </cell>
        </row>
        <row r="10262">
          <cell r="D10262" t="str">
            <v>184CPA_RP_110.M</v>
          </cell>
        </row>
        <row r="10263">
          <cell r="D10263" t="str">
            <v>524CPA_RP_110.M</v>
          </cell>
        </row>
        <row r="10264">
          <cell r="D10264" t="str">
            <v>361CPA_RP_110.M</v>
          </cell>
        </row>
        <row r="10265">
          <cell r="D10265" t="str">
            <v>362CPA_RP_110.M</v>
          </cell>
        </row>
        <row r="10266">
          <cell r="D10266" t="str">
            <v>364CPA_RP_110.M</v>
          </cell>
        </row>
        <row r="10267">
          <cell r="D10267" t="str">
            <v>732CPA_RP_110.M</v>
          </cell>
        </row>
        <row r="10268">
          <cell r="D10268" t="str">
            <v>366CPA_RP_110.M</v>
          </cell>
        </row>
        <row r="10269">
          <cell r="D10269" t="str">
            <v>734CPA_RP_110.M</v>
          </cell>
        </row>
        <row r="10270">
          <cell r="D10270" t="str">
            <v>144CPA_RP_110.M</v>
          </cell>
        </row>
        <row r="10271">
          <cell r="D10271" t="str">
            <v>146CPA_RP_110.M</v>
          </cell>
        </row>
        <row r="10272">
          <cell r="D10272" t="str">
            <v>463CPA_RP_110.M</v>
          </cell>
        </row>
        <row r="10273">
          <cell r="D10273" t="str">
            <v>528CPA_RP_110.M</v>
          </cell>
        </row>
        <row r="10274">
          <cell r="D10274" t="str">
            <v>923CPA_RP_110.M</v>
          </cell>
        </row>
        <row r="10275">
          <cell r="D10275" t="str">
            <v>738CPA_RP_110.M</v>
          </cell>
        </row>
        <row r="10276">
          <cell r="D10276" t="str">
            <v>578CPA_RP_110.M</v>
          </cell>
        </row>
        <row r="10277">
          <cell r="D10277" t="str">
            <v>537CPA_RP_110.M</v>
          </cell>
        </row>
        <row r="10278">
          <cell r="D10278" t="str">
            <v>742CPA_RP_110.M</v>
          </cell>
        </row>
        <row r="10279">
          <cell r="D10279" t="str">
            <v>866CPA_RP_110.M</v>
          </cell>
        </row>
        <row r="10280">
          <cell r="D10280" t="str">
            <v>369CPA_RP_110.M</v>
          </cell>
        </row>
        <row r="10281">
          <cell r="D10281" t="str">
            <v>744CPA_RP_110.M</v>
          </cell>
        </row>
        <row r="10282">
          <cell r="D10282" t="str">
            <v>186CPA_RP_110.M</v>
          </cell>
        </row>
        <row r="10283">
          <cell r="D10283" t="str">
            <v>925CPA_RP_110.M</v>
          </cell>
        </row>
        <row r="10284">
          <cell r="D10284" t="str">
            <v>869CPA_RP_110.M</v>
          </cell>
        </row>
        <row r="10285">
          <cell r="D10285" t="str">
            <v>746CPA_RP_110.M</v>
          </cell>
        </row>
        <row r="10286">
          <cell r="D10286" t="str">
            <v>926CPA_RP_110.M</v>
          </cell>
        </row>
        <row r="10287">
          <cell r="D10287" t="str">
            <v>466CPA_RP_110.M</v>
          </cell>
        </row>
        <row r="10288">
          <cell r="D10288" t="str">
            <v>112CPA_RP_110.M</v>
          </cell>
        </row>
        <row r="10289">
          <cell r="D10289" t="str">
            <v>111CPA_RP_110.M</v>
          </cell>
        </row>
        <row r="10290">
          <cell r="D10290" t="str">
            <v>298CPA_RP_110.M</v>
          </cell>
        </row>
        <row r="10291">
          <cell r="D10291" t="str">
            <v>927CPA_RP_110.M</v>
          </cell>
        </row>
        <row r="10292">
          <cell r="D10292" t="str">
            <v>846CPA_RP_110.M</v>
          </cell>
        </row>
        <row r="10293">
          <cell r="D10293" t="str">
            <v>299CPA_RP_110.M</v>
          </cell>
        </row>
        <row r="10294">
          <cell r="D10294" t="str">
            <v>582CPA_RP_110.M</v>
          </cell>
        </row>
        <row r="10295">
          <cell r="D10295" t="str">
            <v>474CPA_RP_110.M</v>
          </cell>
        </row>
        <row r="10296">
          <cell r="D10296" t="str">
            <v>754CPA_RP_110.M</v>
          </cell>
        </row>
        <row r="10297">
          <cell r="D10297" t="str">
            <v>698CPA_RP_110.M</v>
          </cell>
        </row>
        <row r="10298">
          <cell r="D10298" t="str">
            <v>512CPA_RP_120.M</v>
          </cell>
        </row>
        <row r="10299">
          <cell r="D10299" t="str">
            <v>914CPA_RP_120.M</v>
          </cell>
        </row>
        <row r="10300">
          <cell r="D10300" t="str">
            <v>612CPA_RP_120.M</v>
          </cell>
        </row>
        <row r="10301">
          <cell r="D10301" t="str">
            <v>614CPA_RP_120.M</v>
          </cell>
        </row>
        <row r="10302">
          <cell r="D10302" t="str">
            <v>312CPA_RP_120.M</v>
          </cell>
        </row>
        <row r="10303">
          <cell r="D10303" t="str">
            <v>311CPA_RP_120.M</v>
          </cell>
        </row>
        <row r="10304">
          <cell r="D10304" t="str">
            <v>213CPA_RP_120.M</v>
          </cell>
        </row>
        <row r="10305">
          <cell r="D10305" t="str">
            <v>911CPA_RP_120.M</v>
          </cell>
        </row>
        <row r="10306">
          <cell r="D10306" t="str">
            <v>193CPA_RP_120.M</v>
          </cell>
        </row>
        <row r="10307">
          <cell r="D10307" t="str">
            <v>122CPA_RP_120.M</v>
          </cell>
        </row>
        <row r="10308">
          <cell r="D10308" t="str">
            <v>912CPA_RP_120.M</v>
          </cell>
        </row>
        <row r="10309">
          <cell r="D10309" t="str">
            <v>313CPA_RP_120.M</v>
          </cell>
        </row>
        <row r="10310">
          <cell r="D10310" t="str">
            <v>419CPA_RP_120.M</v>
          </cell>
        </row>
        <row r="10311">
          <cell r="D10311" t="str">
            <v>513CPA_RP_120.M</v>
          </cell>
        </row>
        <row r="10312">
          <cell r="D10312" t="str">
            <v>316CPA_RP_120.M</v>
          </cell>
        </row>
        <row r="10313">
          <cell r="D10313" t="str">
            <v>913CPA_RP_120.M</v>
          </cell>
        </row>
        <row r="10314">
          <cell r="D10314" t="str">
            <v>124CPA_RP_120.M</v>
          </cell>
        </row>
        <row r="10315">
          <cell r="D10315" t="str">
            <v>339CPA_RP_120.M</v>
          </cell>
        </row>
        <row r="10316">
          <cell r="D10316" t="str">
            <v>638CPA_RP_120.M</v>
          </cell>
        </row>
        <row r="10317">
          <cell r="D10317" t="str">
            <v>514CPA_RP_120.M</v>
          </cell>
        </row>
        <row r="10318">
          <cell r="D10318" t="str">
            <v>218CPA_RP_120.M</v>
          </cell>
        </row>
        <row r="10319">
          <cell r="D10319" t="str">
            <v>963CPA_RP_120.M</v>
          </cell>
        </row>
        <row r="10320">
          <cell r="D10320" t="str">
            <v>616CPA_RP_120.M</v>
          </cell>
        </row>
        <row r="10321">
          <cell r="D10321" t="str">
            <v>223CPA_RP_120.M</v>
          </cell>
        </row>
        <row r="10322">
          <cell r="D10322" t="str">
            <v>516CPA_RP_120.M</v>
          </cell>
        </row>
        <row r="10323">
          <cell r="D10323" t="str">
            <v>918CPA_RP_120.M</v>
          </cell>
        </row>
        <row r="10324">
          <cell r="D10324" t="str">
            <v>748CPA_RP_120.M</v>
          </cell>
        </row>
        <row r="10325">
          <cell r="D10325" t="str">
            <v>618CPA_RP_120.M</v>
          </cell>
        </row>
        <row r="10326">
          <cell r="D10326" t="str">
            <v>522CPA_RP_120.M</v>
          </cell>
        </row>
        <row r="10327">
          <cell r="D10327" t="str">
            <v>622CPA_RP_120.M</v>
          </cell>
        </row>
        <row r="10328">
          <cell r="D10328" t="str">
            <v>156CPA_RP_120.M</v>
          </cell>
        </row>
        <row r="10329">
          <cell r="D10329" t="str">
            <v>624CPA_RP_120.M</v>
          </cell>
        </row>
        <row r="10330">
          <cell r="D10330" t="str">
            <v>626CPA_RP_120.M</v>
          </cell>
        </row>
        <row r="10331">
          <cell r="D10331" t="str">
            <v>628CPA_RP_120.M</v>
          </cell>
        </row>
        <row r="10332">
          <cell r="D10332" t="str">
            <v>228CPA_RP_120.M</v>
          </cell>
        </row>
        <row r="10333">
          <cell r="D10333" t="str">
            <v>924CPA_RP_120.M</v>
          </cell>
        </row>
        <row r="10334">
          <cell r="D10334" t="str">
            <v>233CPA_RP_120.M</v>
          </cell>
        </row>
        <row r="10335">
          <cell r="D10335" t="str">
            <v>632CPA_RP_120.M</v>
          </cell>
        </row>
        <row r="10336">
          <cell r="D10336" t="str">
            <v>636CPA_RP_120.M</v>
          </cell>
        </row>
        <row r="10337">
          <cell r="D10337" t="str">
            <v>634CPA_RP_120.M</v>
          </cell>
        </row>
        <row r="10338">
          <cell r="D10338" t="str">
            <v>238CPA_RP_120.M</v>
          </cell>
        </row>
        <row r="10339">
          <cell r="D10339" t="str">
            <v>662CPA_RP_120.M</v>
          </cell>
        </row>
        <row r="10340">
          <cell r="D10340" t="str">
            <v>960CPA_RP_120.M</v>
          </cell>
        </row>
        <row r="10341">
          <cell r="D10341" t="str">
            <v>423CPA_RP_120.M</v>
          </cell>
        </row>
        <row r="10342">
          <cell r="D10342" t="str">
            <v>935CPA_RP_120.M</v>
          </cell>
        </row>
        <row r="10343">
          <cell r="D10343" t="str">
            <v>128CPA_RP_120.M</v>
          </cell>
        </row>
        <row r="10344">
          <cell r="D10344" t="str">
            <v>611CPA_RP_120.M</v>
          </cell>
        </row>
        <row r="10345">
          <cell r="D10345" t="str">
            <v>321CPA_RP_120.M</v>
          </cell>
        </row>
        <row r="10346">
          <cell r="D10346" t="str">
            <v>243CPA_RP_120.M</v>
          </cell>
        </row>
        <row r="10347">
          <cell r="D10347" t="str">
            <v>309CPA_RP_120.M</v>
          </cell>
        </row>
        <row r="10348">
          <cell r="D10348" t="str">
            <v>248CPA_RP_120.M</v>
          </cell>
        </row>
        <row r="10349">
          <cell r="D10349" t="str">
            <v>469CPA_RP_120.M</v>
          </cell>
        </row>
        <row r="10350">
          <cell r="D10350" t="str">
            <v>253CPA_RP_120.M</v>
          </cell>
        </row>
        <row r="10351">
          <cell r="D10351" t="str">
            <v>642CPA_RP_120.M</v>
          </cell>
        </row>
        <row r="10352">
          <cell r="D10352" t="str">
            <v>643CPA_RP_120.M</v>
          </cell>
        </row>
        <row r="10353">
          <cell r="D10353" t="str">
            <v>939CPA_RP_120.M</v>
          </cell>
        </row>
        <row r="10354">
          <cell r="D10354" t="str">
            <v>644CPA_RP_120.M</v>
          </cell>
        </row>
        <row r="10355">
          <cell r="D10355" t="str">
            <v>163CPA_RP_120.M</v>
          </cell>
        </row>
        <row r="10356">
          <cell r="D10356" t="str">
            <v>819CPA_RP_120.M</v>
          </cell>
        </row>
        <row r="10357">
          <cell r="D10357" t="str">
            <v>172CPA_RP_120.M</v>
          </cell>
        </row>
        <row r="10358">
          <cell r="D10358" t="str">
            <v>132CPA_RP_120.M</v>
          </cell>
        </row>
        <row r="10359">
          <cell r="D10359" t="str">
            <v>646CPA_RP_120.M</v>
          </cell>
        </row>
        <row r="10360">
          <cell r="D10360" t="str">
            <v>648CPA_RP_120.M</v>
          </cell>
        </row>
        <row r="10361">
          <cell r="D10361" t="str">
            <v>915CPA_RP_120.M</v>
          </cell>
        </row>
        <row r="10362">
          <cell r="D10362" t="str">
            <v>134CPA_RP_120.M</v>
          </cell>
        </row>
        <row r="10363">
          <cell r="D10363" t="str">
            <v>652CPA_RP_120.M</v>
          </cell>
        </row>
        <row r="10364">
          <cell r="D10364" t="str">
            <v>174CPA_RP_120.M</v>
          </cell>
        </row>
        <row r="10365">
          <cell r="D10365" t="str">
            <v>328CPA_RP_120.M</v>
          </cell>
        </row>
        <row r="10366">
          <cell r="D10366" t="str">
            <v>258CPA_RP_120.M</v>
          </cell>
        </row>
        <row r="10367">
          <cell r="D10367" t="str">
            <v>656CPA_RP_120.M</v>
          </cell>
        </row>
        <row r="10368">
          <cell r="D10368" t="str">
            <v>654CPA_RP_120.M</v>
          </cell>
        </row>
        <row r="10369">
          <cell r="D10369" t="str">
            <v>336CPA_RP_120.M</v>
          </cell>
        </row>
        <row r="10370">
          <cell r="D10370" t="str">
            <v>263CPA_RP_120.M</v>
          </cell>
        </row>
        <row r="10371">
          <cell r="D10371" t="str">
            <v>268CPA_RP_120.M</v>
          </cell>
        </row>
        <row r="10372">
          <cell r="D10372" t="str">
            <v>532CPA_RP_120.M</v>
          </cell>
        </row>
        <row r="10373">
          <cell r="D10373" t="str">
            <v>944CPA_RP_120.M</v>
          </cell>
        </row>
        <row r="10374">
          <cell r="D10374" t="str">
            <v>176CPA_RP_120.M</v>
          </cell>
        </row>
        <row r="10375">
          <cell r="D10375" t="str">
            <v>534CPA_RP_120.M</v>
          </cell>
        </row>
        <row r="10376">
          <cell r="D10376" t="str">
            <v>536CPA_RP_120.M</v>
          </cell>
        </row>
        <row r="10377">
          <cell r="D10377" t="str">
            <v>429CPA_RP_120.M</v>
          </cell>
        </row>
        <row r="10378">
          <cell r="D10378" t="str">
            <v>433CPA_RP_120.M</v>
          </cell>
        </row>
        <row r="10379">
          <cell r="D10379" t="str">
            <v>178CPA_RP_120.M</v>
          </cell>
        </row>
        <row r="10380">
          <cell r="D10380" t="str">
            <v>436CPA_RP_120.M</v>
          </cell>
        </row>
        <row r="10381">
          <cell r="D10381" t="str">
            <v>136CPA_RP_120.M</v>
          </cell>
        </row>
        <row r="10382">
          <cell r="D10382" t="str">
            <v>343CPA_RP_120.M</v>
          </cell>
        </row>
        <row r="10383">
          <cell r="D10383" t="str">
            <v>158CPA_RP_120.M</v>
          </cell>
        </row>
        <row r="10384">
          <cell r="D10384" t="str">
            <v>439CPA_RP_120.M</v>
          </cell>
        </row>
        <row r="10385">
          <cell r="D10385" t="str">
            <v>916CPA_RP_120.M</v>
          </cell>
        </row>
        <row r="10386">
          <cell r="D10386" t="str">
            <v>664CPA_RP_120.M</v>
          </cell>
        </row>
        <row r="10387">
          <cell r="D10387" t="str">
            <v>826CPA_RP_120.M</v>
          </cell>
        </row>
        <row r="10388">
          <cell r="D10388" t="str">
            <v>542CPA_RP_120.M</v>
          </cell>
        </row>
        <row r="10389">
          <cell r="D10389" t="str">
            <v>967CPA_RP_120.M</v>
          </cell>
        </row>
        <row r="10390">
          <cell r="D10390" t="str">
            <v>443CPA_RP_120.M</v>
          </cell>
        </row>
        <row r="10391">
          <cell r="D10391" t="str">
            <v>917CPA_RP_120.M</v>
          </cell>
        </row>
        <row r="10392">
          <cell r="D10392" t="str">
            <v>544CPA_RP_120.M</v>
          </cell>
        </row>
        <row r="10393">
          <cell r="D10393" t="str">
            <v>941CPA_RP_120.M</v>
          </cell>
        </row>
        <row r="10394">
          <cell r="D10394" t="str">
            <v>446CPA_RP_120.M</v>
          </cell>
        </row>
        <row r="10395">
          <cell r="D10395" t="str">
            <v>666CPA_RP_120.M</v>
          </cell>
        </row>
        <row r="10396">
          <cell r="D10396" t="str">
            <v>668CPA_RP_120.M</v>
          </cell>
        </row>
        <row r="10397">
          <cell r="D10397" t="str">
            <v>672CPA_RP_120.M</v>
          </cell>
        </row>
        <row r="10398">
          <cell r="D10398" t="str">
            <v>946CPA_RP_120.M</v>
          </cell>
        </row>
        <row r="10399">
          <cell r="D10399" t="str">
            <v>137CPA_RP_120.M</v>
          </cell>
        </row>
        <row r="10400">
          <cell r="D10400" t="str">
            <v>546CPA_RP_120.M</v>
          </cell>
        </row>
        <row r="10401">
          <cell r="D10401" t="str">
            <v>962CPA_RP_120.M</v>
          </cell>
        </row>
        <row r="10402">
          <cell r="D10402" t="str">
            <v>674CPA_RP_120.M</v>
          </cell>
        </row>
        <row r="10403">
          <cell r="D10403" t="str">
            <v>676CPA_RP_120.M</v>
          </cell>
        </row>
        <row r="10404">
          <cell r="D10404" t="str">
            <v>548CPA_RP_120.M</v>
          </cell>
        </row>
        <row r="10405">
          <cell r="D10405" t="str">
            <v>556CPA_RP_120.M</v>
          </cell>
        </row>
        <row r="10406">
          <cell r="D10406" t="str">
            <v>678CPA_RP_120.M</v>
          </cell>
        </row>
        <row r="10407">
          <cell r="D10407" t="str">
            <v>181CPA_RP_120.M</v>
          </cell>
        </row>
        <row r="10408">
          <cell r="D10408" t="str">
            <v>867CPA_RP_120.M</v>
          </cell>
        </row>
        <row r="10409">
          <cell r="D10409" t="str">
            <v>682CPA_RP_120.M</v>
          </cell>
        </row>
        <row r="10410">
          <cell r="D10410" t="str">
            <v>684CPA_RP_120.M</v>
          </cell>
        </row>
        <row r="10411">
          <cell r="D10411" t="str">
            <v>273CPA_RP_120.M</v>
          </cell>
        </row>
        <row r="10412">
          <cell r="D10412" t="str">
            <v>868CPA_RP_120.M</v>
          </cell>
        </row>
        <row r="10413">
          <cell r="D10413" t="str">
            <v>921CPA_RP_120.M</v>
          </cell>
        </row>
        <row r="10414">
          <cell r="D10414" t="str">
            <v>948CPA_RP_120.M</v>
          </cell>
        </row>
        <row r="10415">
          <cell r="D10415" t="str">
            <v>943CPA_RP_120.M</v>
          </cell>
        </row>
        <row r="10416">
          <cell r="D10416" t="str">
            <v>351CPA_RP_120.M</v>
          </cell>
        </row>
        <row r="10417">
          <cell r="D10417" t="str">
            <v>686CPA_RP_120.M</v>
          </cell>
        </row>
        <row r="10418">
          <cell r="D10418" t="str">
            <v>688CPA_RP_120.M</v>
          </cell>
        </row>
        <row r="10419">
          <cell r="D10419" t="str">
            <v>518CPA_RP_120.M</v>
          </cell>
        </row>
        <row r="10420">
          <cell r="D10420" t="str">
            <v>728CPA_RP_120.M</v>
          </cell>
        </row>
        <row r="10421">
          <cell r="D10421" t="str">
            <v>836CPA_RP_120.M</v>
          </cell>
        </row>
        <row r="10422">
          <cell r="D10422" t="str">
            <v>558CPA_RP_120.M</v>
          </cell>
        </row>
        <row r="10423">
          <cell r="D10423" t="str">
            <v>138CPA_RP_120.M</v>
          </cell>
        </row>
        <row r="10424">
          <cell r="D10424" t="str">
            <v>353CPA_RP_120.M</v>
          </cell>
        </row>
        <row r="10425">
          <cell r="D10425" t="str">
            <v>196CPA_RP_120.M</v>
          </cell>
        </row>
        <row r="10426">
          <cell r="D10426" t="str">
            <v>278CPA_RP_120.M</v>
          </cell>
        </row>
        <row r="10427">
          <cell r="D10427" t="str">
            <v>692CPA_RP_120.M</v>
          </cell>
        </row>
        <row r="10428">
          <cell r="D10428" t="str">
            <v>694CPA_RP_120.M</v>
          </cell>
        </row>
        <row r="10429">
          <cell r="D10429" t="str">
            <v>142CPA_RP_120.M</v>
          </cell>
        </row>
        <row r="10430">
          <cell r="D10430" t="str">
            <v>449CPA_RP_120.M</v>
          </cell>
        </row>
        <row r="10431">
          <cell r="D10431" t="str">
            <v>564CPA_RP_120.M</v>
          </cell>
        </row>
        <row r="10432">
          <cell r="D10432" t="str">
            <v>565CPA_RP_120.M</v>
          </cell>
        </row>
        <row r="10433">
          <cell r="D10433" t="str">
            <v>283CPA_RP_120.M</v>
          </cell>
        </row>
        <row r="10434">
          <cell r="D10434" t="str">
            <v>853CPA_RP_120.M</v>
          </cell>
        </row>
        <row r="10435">
          <cell r="D10435" t="str">
            <v>288CPA_RP_120.M</v>
          </cell>
        </row>
        <row r="10436">
          <cell r="D10436" t="str">
            <v>293CPA_RP_120.M</v>
          </cell>
        </row>
        <row r="10437">
          <cell r="D10437" t="str">
            <v>566CPA_RP_120.M</v>
          </cell>
        </row>
        <row r="10438">
          <cell r="D10438" t="str">
            <v>964CPA_RP_120.M</v>
          </cell>
        </row>
        <row r="10439">
          <cell r="D10439" t="str">
            <v>182CPA_RP_120.M</v>
          </cell>
        </row>
        <row r="10440">
          <cell r="D10440" t="str">
            <v>359CPA_RP_120.M</v>
          </cell>
        </row>
        <row r="10441">
          <cell r="D10441" t="str">
            <v>453CPA_RP_120.M</v>
          </cell>
        </row>
        <row r="10442">
          <cell r="D10442" t="str">
            <v>968CPA_RP_120.M</v>
          </cell>
        </row>
        <row r="10443">
          <cell r="D10443" t="str">
            <v>922CPA_RP_120.M</v>
          </cell>
        </row>
        <row r="10444">
          <cell r="D10444" t="str">
            <v>714CPA_RP_120.M</v>
          </cell>
        </row>
        <row r="10445">
          <cell r="D10445" t="str">
            <v>862CPA_RP_120.M</v>
          </cell>
        </row>
        <row r="10446">
          <cell r="D10446" t="str">
            <v>135CPA_RP_120.M</v>
          </cell>
        </row>
        <row r="10447">
          <cell r="D10447" t="str">
            <v>716CPA_RP_120.M</v>
          </cell>
        </row>
        <row r="10448">
          <cell r="D10448" t="str">
            <v>456CPA_RP_120.M</v>
          </cell>
        </row>
        <row r="10449">
          <cell r="D10449" t="str">
            <v>722CPA_RP_120.M</v>
          </cell>
        </row>
        <row r="10450">
          <cell r="D10450" t="str">
            <v>942CPA_RP_120.M</v>
          </cell>
        </row>
        <row r="10451">
          <cell r="D10451" t="str">
            <v>718CPA_RP_120.M</v>
          </cell>
        </row>
        <row r="10452">
          <cell r="D10452" t="str">
            <v>724CPA_RP_120.M</v>
          </cell>
        </row>
        <row r="10453">
          <cell r="D10453" t="str">
            <v>576CPA_RP_120.M</v>
          </cell>
        </row>
        <row r="10454">
          <cell r="D10454" t="str">
            <v>936CPA_RP_120.M</v>
          </cell>
        </row>
        <row r="10455">
          <cell r="D10455" t="str">
            <v>961CPA_RP_120.M</v>
          </cell>
        </row>
        <row r="10456">
          <cell r="D10456" t="str">
            <v>813CPA_RP_120.M</v>
          </cell>
        </row>
        <row r="10457">
          <cell r="D10457" t="str">
            <v>726CPA_RP_120.M</v>
          </cell>
        </row>
        <row r="10458">
          <cell r="D10458" t="str">
            <v>199CPA_RP_120.M</v>
          </cell>
        </row>
        <row r="10459">
          <cell r="D10459" t="str">
            <v>733CPA_RP_120.M</v>
          </cell>
        </row>
        <row r="10460">
          <cell r="D10460" t="str">
            <v>184CPA_RP_120.M</v>
          </cell>
        </row>
        <row r="10461">
          <cell r="D10461" t="str">
            <v>524CPA_RP_120.M</v>
          </cell>
        </row>
        <row r="10462">
          <cell r="D10462" t="str">
            <v>361CPA_RP_120.M</v>
          </cell>
        </row>
        <row r="10463">
          <cell r="D10463" t="str">
            <v>362CPA_RP_120.M</v>
          </cell>
        </row>
        <row r="10464">
          <cell r="D10464" t="str">
            <v>364CPA_RP_120.M</v>
          </cell>
        </row>
        <row r="10465">
          <cell r="D10465" t="str">
            <v>732CPA_RP_120.M</v>
          </cell>
        </row>
        <row r="10466">
          <cell r="D10466" t="str">
            <v>366CPA_RP_120.M</v>
          </cell>
        </row>
        <row r="10467">
          <cell r="D10467" t="str">
            <v>734CPA_RP_120.M</v>
          </cell>
        </row>
        <row r="10468">
          <cell r="D10468" t="str">
            <v>144CPA_RP_120.M</v>
          </cell>
        </row>
        <row r="10469">
          <cell r="D10469" t="str">
            <v>146CPA_RP_120.M</v>
          </cell>
        </row>
        <row r="10470">
          <cell r="D10470" t="str">
            <v>463CPA_RP_120.M</v>
          </cell>
        </row>
        <row r="10471">
          <cell r="D10471" t="str">
            <v>528CPA_RP_120.M</v>
          </cell>
        </row>
        <row r="10472">
          <cell r="D10472" t="str">
            <v>923CPA_RP_120.M</v>
          </cell>
        </row>
        <row r="10473">
          <cell r="D10473" t="str">
            <v>738CPA_RP_120.M</v>
          </cell>
        </row>
        <row r="10474">
          <cell r="D10474" t="str">
            <v>578CPA_RP_120.M</v>
          </cell>
        </row>
        <row r="10475">
          <cell r="D10475" t="str">
            <v>537CPA_RP_120.M</v>
          </cell>
        </row>
        <row r="10476">
          <cell r="D10476" t="str">
            <v>742CPA_RP_120.M</v>
          </cell>
        </row>
        <row r="10477">
          <cell r="D10477" t="str">
            <v>866CPA_RP_120.M</v>
          </cell>
        </row>
        <row r="10478">
          <cell r="D10478" t="str">
            <v>369CPA_RP_120.M</v>
          </cell>
        </row>
        <row r="10479">
          <cell r="D10479" t="str">
            <v>744CPA_RP_120.M</v>
          </cell>
        </row>
        <row r="10480">
          <cell r="D10480" t="str">
            <v>186CPA_RP_120.M</v>
          </cell>
        </row>
        <row r="10481">
          <cell r="D10481" t="str">
            <v>925CPA_RP_120.M</v>
          </cell>
        </row>
        <row r="10482">
          <cell r="D10482" t="str">
            <v>869CPA_RP_120.M</v>
          </cell>
        </row>
        <row r="10483">
          <cell r="D10483" t="str">
            <v>746CPA_RP_120.M</v>
          </cell>
        </row>
        <row r="10484">
          <cell r="D10484" t="str">
            <v>926CPA_RP_120.M</v>
          </cell>
        </row>
        <row r="10485">
          <cell r="D10485" t="str">
            <v>466CPA_RP_120.M</v>
          </cell>
        </row>
        <row r="10486">
          <cell r="D10486" t="str">
            <v>112CPA_RP_120.M</v>
          </cell>
        </row>
        <row r="10487">
          <cell r="D10487" t="str">
            <v>111CPA_RP_120.M</v>
          </cell>
        </row>
        <row r="10488">
          <cell r="D10488" t="str">
            <v>298CPA_RP_120.M</v>
          </cell>
        </row>
        <row r="10489">
          <cell r="D10489" t="str">
            <v>927CPA_RP_120.M</v>
          </cell>
        </row>
        <row r="10490">
          <cell r="D10490" t="str">
            <v>846CPA_RP_120.M</v>
          </cell>
        </row>
        <row r="10491">
          <cell r="D10491" t="str">
            <v>299CPA_RP_120.M</v>
          </cell>
        </row>
        <row r="10492">
          <cell r="D10492" t="str">
            <v>582CPA_RP_120.M</v>
          </cell>
        </row>
        <row r="10493">
          <cell r="D10493" t="str">
            <v>474CPA_RP_120.M</v>
          </cell>
        </row>
        <row r="10494">
          <cell r="D10494" t="str">
            <v>754CPA_RP_120.M</v>
          </cell>
        </row>
        <row r="10495">
          <cell r="D10495" t="str">
            <v>698CPA_RP_120.M</v>
          </cell>
        </row>
        <row r="10496">
          <cell r="D10496" t="str">
            <v>512CPA_RP_130.M</v>
          </cell>
        </row>
        <row r="10497">
          <cell r="D10497" t="str">
            <v>914CPA_RP_130.M</v>
          </cell>
        </row>
        <row r="10498">
          <cell r="D10498" t="str">
            <v>612CPA_RP_130.M</v>
          </cell>
        </row>
        <row r="10499">
          <cell r="D10499" t="str">
            <v>614CPA_RP_130.M</v>
          </cell>
        </row>
        <row r="10500">
          <cell r="D10500" t="str">
            <v>312CPA_RP_130.M</v>
          </cell>
        </row>
        <row r="10501">
          <cell r="D10501" t="str">
            <v>311CPA_RP_130.M</v>
          </cell>
        </row>
        <row r="10502">
          <cell r="D10502" t="str">
            <v>213CPA_RP_130.M</v>
          </cell>
        </row>
        <row r="10503">
          <cell r="D10503" t="str">
            <v>911CPA_RP_130.M</v>
          </cell>
        </row>
        <row r="10504">
          <cell r="D10504" t="str">
            <v>193CPA_RP_130.M</v>
          </cell>
        </row>
        <row r="10505">
          <cell r="D10505" t="str">
            <v>122CPA_RP_130.M</v>
          </cell>
        </row>
        <row r="10506">
          <cell r="D10506" t="str">
            <v>912CPA_RP_130.M</v>
          </cell>
        </row>
        <row r="10507">
          <cell r="D10507" t="str">
            <v>313CPA_RP_130.M</v>
          </cell>
        </row>
        <row r="10508">
          <cell r="D10508" t="str">
            <v>419CPA_RP_130.M</v>
          </cell>
        </row>
        <row r="10509">
          <cell r="D10509" t="str">
            <v>513CPA_RP_130.M</v>
          </cell>
        </row>
        <row r="10510">
          <cell r="D10510" t="str">
            <v>316CPA_RP_130.M</v>
          </cell>
        </row>
        <row r="10511">
          <cell r="D10511" t="str">
            <v>913CPA_RP_130.M</v>
          </cell>
        </row>
        <row r="10512">
          <cell r="D10512" t="str">
            <v>124CPA_RP_130.M</v>
          </cell>
        </row>
        <row r="10513">
          <cell r="D10513" t="str">
            <v>339CPA_RP_130.M</v>
          </cell>
        </row>
        <row r="10514">
          <cell r="D10514" t="str">
            <v>638CPA_RP_130.M</v>
          </cell>
        </row>
        <row r="10515">
          <cell r="D10515" t="str">
            <v>514CPA_RP_130.M</v>
          </cell>
        </row>
        <row r="10516">
          <cell r="D10516" t="str">
            <v>218CPA_RP_130.M</v>
          </cell>
        </row>
        <row r="10517">
          <cell r="D10517" t="str">
            <v>963CPA_RP_130.M</v>
          </cell>
        </row>
        <row r="10518">
          <cell r="D10518" t="str">
            <v>616CPA_RP_130.M</v>
          </cell>
        </row>
        <row r="10519">
          <cell r="D10519" t="str">
            <v>223CPA_RP_130.M</v>
          </cell>
        </row>
        <row r="10520">
          <cell r="D10520" t="str">
            <v>516CPA_RP_130.M</v>
          </cell>
        </row>
        <row r="10521">
          <cell r="D10521" t="str">
            <v>918CPA_RP_130.M</v>
          </cell>
        </row>
        <row r="10522">
          <cell r="D10522" t="str">
            <v>748CPA_RP_130.M</v>
          </cell>
        </row>
        <row r="10523">
          <cell r="D10523" t="str">
            <v>618CPA_RP_130.M</v>
          </cell>
        </row>
        <row r="10524">
          <cell r="D10524" t="str">
            <v>522CPA_RP_130.M</v>
          </cell>
        </row>
        <row r="10525">
          <cell r="D10525" t="str">
            <v>622CPA_RP_130.M</v>
          </cell>
        </row>
        <row r="10526">
          <cell r="D10526" t="str">
            <v>156CPA_RP_130.M</v>
          </cell>
        </row>
        <row r="10527">
          <cell r="D10527" t="str">
            <v>624CPA_RP_130.M</v>
          </cell>
        </row>
        <row r="10528">
          <cell r="D10528" t="str">
            <v>626CPA_RP_130.M</v>
          </cell>
        </row>
        <row r="10529">
          <cell r="D10529" t="str">
            <v>628CPA_RP_130.M</v>
          </cell>
        </row>
        <row r="10530">
          <cell r="D10530" t="str">
            <v>228CPA_RP_130.M</v>
          </cell>
        </row>
        <row r="10531">
          <cell r="D10531" t="str">
            <v>924CPA_RP_130.M</v>
          </cell>
        </row>
        <row r="10532">
          <cell r="D10532" t="str">
            <v>233CPA_RP_130.M</v>
          </cell>
        </row>
        <row r="10533">
          <cell r="D10533" t="str">
            <v>632CPA_RP_130.M</v>
          </cell>
        </row>
        <row r="10534">
          <cell r="D10534" t="str">
            <v>636CPA_RP_130.M</v>
          </cell>
        </row>
        <row r="10535">
          <cell r="D10535" t="str">
            <v>634CPA_RP_130.M</v>
          </cell>
        </row>
        <row r="10536">
          <cell r="D10536" t="str">
            <v>238CPA_RP_130.M</v>
          </cell>
        </row>
        <row r="10537">
          <cell r="D10537" t="str">
            <v>662CPA_RP_130.M</v>
          </cell>
        </row>
        <row r="10538">
          <cell r="D10538" t="str">
            <v>960CPA_RP_130.M</v>
          </cell>
        </row>
        <row r="10539">
          <cell r="D10539" t="str">
            <v>423CPA_RP_130.M</v>
          </cell>
        </row>
        <row r="10540">
          <cell r="D10540" t="str">
            <v>935CPA_RP_130.M</v>
          </cell>
        </row>
        <row r="10541">
          <cell r="D10541" t="str">
            <v>128CPA_RP_130.M</v>
          </cell>
        </row>
        <row r="10542">
          <cell r="D10542" t="str">
            <v>611CPA_RP_130.M</v>
          </cell>
        </row>
        <row r="10543">
          <cell r="D10543" t="str">
            <v>321CPA_RP_130.M</v>
          </cell>
        </row>
        <row r="10544">
          <cell r="D10544" t="str">
            <v>243CPA_RP_130.M</v>
          </cell>
        </row>
        <row r="10545">
          <cell r="D10545" t="str">
            <v>309CPA_RP_130.M</v>
          </cell>
        </row>
        <row r="10546">
          <cell r="D10546" t="str">
            <v>248CPA_RP_130.M</v>
          </cell>
        </row>
        <row r="10547">
          <cell r="D10547" t="str">
            <v>469CPA_RP_130.M</v>
          </cell>
        </row>
        <row r="10548">
          <cell r="D10548" t="str">
            <v>253CPA_RP_130.M</v>
          </cell>
        </row>
        <row r="10549">
          <cell r="D10549" t="str">
            <v>642CPA_RP_130.M</v>
          </cell>
        </row>
        <row r="10550">
          <cell r="D10550" t="str">
            <v>643CPA_RP_130.M</v>
          </cell>
        </row>
        <row r="10551">
          <cell r="D10551" t="str">
            <v>939CPA_RP_130.M</v>
          </cell>
        </row>
        <row r="10552">
          <cell r="D10552" t="str">
            <v>644CPA_RP_130.M</v>
          </cell>
        </row>
        <row r="10553">
          <cell r="D10553" t="str">
            <v>163CPA_RP_130.M</v>
          </cell>
        </row>
        <row r="10554">
          <cell r="D10554" t="str">
            <v>819CPA_RP_130.M</v>
          </cell>
        </row>
        <row r="10555">
          <cell r="D10555" t="str">
            <v>172CPA_RP_130.M</v>
          </cell>
        </row>
        <row r="10556">
          <cell r="D10556" t="str">
            <v>132CPA_RP_130.M</v>
          </cell>
        </row>
        <row r="10557">
          <cell r="D10557" t="str">
            <v>646CPA_RP_130.M</v>
          </cell>
        </row>
        <row r="10558">
          <cell r="D10558" t="str">
            <v>648CPA_RP_130.M</v>
          </cell>
        </row>
        <row r="10559">
          <cell r="D10559" t="str">
            <v>915CPA_RP_130.M</v>
          </cell>
        </row>
        <row r="10560">
          <cell r="D10560" t="str">
            <v>134CPA_RP_130.M</v>
          </cell>
        </row>
        <row r="10561">
          <cell r="D10561" t="str">
            <v>652CPA_RP_130.M</v>
          </cell>
        </row>
        <row r="10562">
          <cell r="D10562" t="str">
            <v>174CPA_RP_130.M</v>
          </cell>
        </row>
        <row r="10563">
          <cell r="D10563" t="str">
            <v>328CPA_RP_130.M</v>
          </cell>
        </row>
        <row r="10564">
          <cell r="D10564" t="str">
            <v>258CPA_RP_130.M</v>
          </cell>
        </row>
        <row r="10565">
          <cell r="D10565" t="str">
            <v>656CPA_RP_130.M</v>
          </cell>
        </row>
        <row r="10566">
          <cell r="D10566" t="str">
            <v>654CPA_RP_130.M</v>
          </cell>
        </row>
        <row r="10567">
          <cell r="D10567" t="str">
            <v>336CPA_RP_130.M</v>
          </cell>
        </row>
        <row r="10568">
          <cell r="D10568" t="str">
            <v>263CPA_RP_130.M</v>
          </cell>
        </row>
        <row r="10569">
          <cell r="D10569" t="str">
            <v>268CPA_RP_130.M</v>
          </cell>
        </row>
        <row r="10570">
          <cell r="D10570" t="str">
            <v>532CPA_RP_130.M</v>
          </cell>
        </row>
        <row r="10571">
          <cell r="D10571" t="str">
            <v>944CPA_RP_130.M</v>
          </cell>
        </row>
        <row r="10572">
          <cell r="D10572" t="str">
            <v>176CPA_RP_130.M</v>
          </cell>
        </row>
        <row r="10573">
          <cell r="D10573" t="str">
            <v>534CPA_RP_130.M</v>
          </cell>
        </row>
        <row r="10574">
          <cell r="D10574" t="str">
            <v>536CPA_RP_130.M</v>
          </cell>
        </row>
        <row r="10575">
          <cell r="D10575" t="str">
            <v>429CPA_RP_130.M</v>
          </cell>
        </row>
        <row r="10576">
          <cell r="D10576" t="str">
            <v>433CPA_RP_130.M</v>
          </cell>
        </row>
        <row r="10577">
          <cell r="D10577" t="str">
            <v>178CPA_RP_130.M</v>
          </cell>
        </row>
        <row r="10578">
          <cell r="D10578" t="str">
            <v>436CPA_RP_130.M</v>
          </cell>
        </row>
        <row r="10579">
          <cell r="D10579" t="str">
            <v>136CPA_RP_130.M</v>
          </cell>
        </row>
        <row r="10580">
          <cell r="D10580" t="str">
            <v>343CPA_RP_130.M</v>
          </cell>
        </row>
        <row r="10581">
          <cell r="D10581" t="str">
            <v>158CPA_RP_130.M</v>
          </cell>
        </row>
        <row r="10582">
          <cell r="D10582" t="str">
            <v>439CPA_RP_130.M</v>
          </cell>
        </row>
        <row r="10583">
          <cell r="D10583" t="str">
            <v>916CPA_RP_130.M</v>
          </cell>
        </row>
        <row r="10584">
          <cell r="D10584" t="str">
            <v>664CPA_RP_130.M</v>
          </cell>
        </row>
        <row r="10585">
          <cell r="D10585" t="str">
            <v>826CPA_RP_130.M</v>
          </cell>
        </row>
        <row r="10586">
          <cell r="D10586" t="str">
            <v>542CPA_RP_130.M</v>
          </cell>
        </row>
        <row r="10587">
          <cell r="D10587" t="str">
            <v>967CPA_RP_130.M</v>
          </cell>
        </row>
        <row r="10588">
          <cell r="D10588" t="str">
            <v>443CPA_RP_130.M</v>
          </cell>
        </row>
        <row r="10589">
          <cell r="D10589" t="str">
            <v>917CPA_RP_130.M</v>
          </cell>
        </row>
        <row r="10590">
          <cell r="D10590" t="str">
            <v>544CPA_RP_130.M</v>
          </cell>
        </row>
        <row r="10591">
          <cell r="D10591" t="str">
            <v>941CPA_RP_130.M</v>
          </cell>
        </row>
        <row r="10592">
          <cell r="D10592" t="str">
            <v>446CPA_RP_130.M</v>
          </cell>
        </row>
        <row r="10593">
          <cell r="D10593" t="str">
            <v>666CPA_RP_130.M</v>
          </cell>
        </row>
        <row r="10594">
          <cell r="D10594" t="str">
            <v>668CPA_RP_130.M</v>
          </cell>
        </row>
        <row r="10595">
          <cell r="D10595" t="str">
            <v>672CPA_RP_130.M</v>
          </cell>
        </row>
        <row r="10596">
          <cell r="D10596" t="str">
            <v>946CPA_RP_130.M</v>
          </cell>
        </row>
        <row r="10597">
          <cell r="D10597" t="str">
            <v>137CPA_RP_130.M</v>
          </cell>
        </row>
        <row r="10598">
          <cell r="D10598" t="str">
            <v>546CPA_RP_130.M</v>
          </cell>
        </row>
        <row r="10599">
          <cell r="D10599" t="str">
            <v>962CPA_RP_130.M</v>
          </cell>
        </row>
        <row r="10600">
          <cell r="D10600" t="str">
            <v>674CPA_RP_130.M</v>
          </cell>
        </row>
        <row r="10601">
          <cell r="D10601" t="str">
            <v>676CPA_RP_130.M</v>
          </cell>
        </row>
        <row r="10602">
          <cell r="D10602" t="str">
            <v>548CPA_RP_130.M</v>
          </cell>
        </row>
        <row r="10603">
          <cell r="D10603" t="str">
            <v>556CPA_RP_130.M</v>
          </cell>
        </row>
        <row r="10604">
          <cell r="D10604" t="str">
            <v>678CPA_RP_130.M</v>
          </cell>
        </row>
        <row r="10605">
          <cell r="D10605" t="str">
            <v>181CPA_RP_130.M</v>
          </cell>
        </row>
        <row r="10606">
          <cell r="D10606" t="str">
            <v>867CPA_RP_130.M</v>
          </cell>
        </row>
        <row r="10607">
          <cell r="D10607" t="str">
            <v>682CPA_RP_130.M</v>
          </cell>
        </row>
        <row r="10608">
          <cell r="D10608" t="str">
            <v>684CPA_RP_130.M</v>
          </cell>
        </row>
        <row r="10609">
          <cell r="D10609" t="str">
            <v>273CPA_RP_130.M</v>
          </cell>
        </row>
        <row r="10610">
          <cell r="D10610" t="str">
            <v>868CPA_RP_130.M</v>
          </cell>
        </row>
        <row r="10611">
          <cell r="D10611" t="str">
            <v>921CPA_RP_130.M</v>
          </cell>
        </row>
        <row r="10612">
          <cell r="D10612" t="str">
            <v>948CPA_RP_130.M</v>
          </cell>
        </row>
        <row r="10613">
          <cell r="D10613" t="str">
            <v>943CPA_RP_130.M</v>
          </cell>
        </row>
        <row r="10614">
          <cell r="D10614" t="str">
            <v>351CPA_RP_130.M</v>
          </cell>
        </row>
        <row r="10615">
          <cell r="D10615" t="str">
            <v>686CPA_RP_130.M</v>
          </cell>
        </row>
        <row r="10616">
          <cell r="D10616" t="str">
            <v>688CPA_RP_130.M</v>
          </cell>
        </row>
        <row r="10617">
          <cell r="D10617" t="str">
            <v>518CPA_RP_130.M</v>
          </cell>
        </row>
        <row r="10618">
          <cell r="D10618" t="str">
            <v>728CPA_RP_130.M</v>
          </cell>
        </row>
        <row r="10619">
          <cell r="D10619" t="str">
            <v>836CPA_RP_130.M</v>
          </cell>
        </row>
        <row r="10620">
          <cell r="D10620" t="str">
            <v>558CPA_RP_130.M</v>
          </cell>
        </row>
        <row r="10621">
          <cell r="D10621" t="str">
            <v>138CPA_RP_130.M</v>
          </cell>
        </row>
        <row r="10622">
          <cell r="D10622" t="str">
            <v>353CPA_RP_130.M</v>
          </cell>
        </row>
        <row r="10623">
          <cell r="D10623" t="str">
            <v>196CPA_RP_130.M</v>
          </cell>
        </row>
        <row r="10624">
          <cell r="D10624" t="str">
            <v>278CPA_RP_130.M</v>
          </cell>
        </row>
        <row r="10625">
          <cell r="D10625" t="str">
            <v>692CPA_RP_130.M</v>
          </cell>
        </row>
        <row r="10626">
          <cell r="D10626" t="str">
            <v>694CPA_RP_130.M</v>
          </cell>
        </row>
        <row r="10627">
          <cell r="D10627" t="str">
            <v>142CPA_RP_130.M</v>
          </cell>
        </row>
        <row r="10628">
          <cell r="D10628" t="str">
            <v>449CPA_RP_130.M</v>
          </cell>
        </row>
        <row r="10629">
          <cell r="D10629" t="str">
            <v>564CPA_RP_130.M</v>
          </cell>
        </row>
        <row r="10630">
          <cell r="D10630" t="str">
            <v>565CPA_RP_130.M</v>
          </cell>
        </row>
        <row r="10631">
          <cell r="D10631" t="str">
            <v>283CPA_RP_130.M</v>
          </cell>
        </row>
        <row r="10632">
          <cell r="D10632" t="str">
            <v>853CPA_RP_130.M</v>
          </cell>
        </row>
        <row r="10633">
          <cell r="D10633" t="str">
            <v>288CPA_RP_130.M</v>
          </cell>
        </row>
        <row r="10634">
          <cell r="D10634" t="str">
            <v>293CPA_RP_130.M</v>
          </cell>
        </row>
        <row r="10635">
          <cell r="D10635" t="str">
            <v>566CPA_RP_130.M</v>
          </cell>
        </row>
        <row r="10636">
          <cell r="D10636" t="str">
            <v>964CPA_RP_130.M</v>
          </cell>
        </row>
        <row r="10637">
          <cell r="D10637" t="str">
            <v>182CPA_RP_130.M</v>
          </cell>
        </row>
        <row r="10638">
          <cell r="D10638" t="str">
            <v>359CPA_RP_130.M</v>
          </cell>
        </row>
        <row r="10639">
          <cell r="D10639" t="str">
            <v>453CPA_RP_130.M</v>
          </cell>
        </row>
        <row r="10640">
          <cell r="D10640" t="str">
            <v>968CPA_RP_130.M</v>
          </cell>
        </row>
        <row r="10641">
          <cell r="D10641" t="str">
            <v>922CPA_RP_130.M</v>
          </cell>
        </row>
        <row r="10642">
          <cell r="D10642" t="str">
            <v>714CPA_RP_130.M</v>
          </cell>
        </row>
        <row r="10643">
          <cell r="D10643" t="str">
            <v>862CPA_RP_130.M</v>
          </cell>
        </row>
        <row r="10644">
          <cell r="D10644" t="str">
            <v>135CPA_RP_130.M</v>
          </cell>
        </row>
        <row r="10645">
          <cell r="D10645" t="str">
            <v>716CPA_RP_130.M</v>
          </cell>
        </row>
        <row r="10646">
          <cell r="D10646" t="str">
            <v>456CPA_RP_130.M</v>
          </cell>
        </row>
        <row r="10647">
          <cell r="D10647" t="str">
            <v>722CPA_RP_130.M</v>
          </cell>
        </row>
        <row r="10648">
          <cell r="D10648" t="str">
            <v>942CPA_RP_130.M</v>
          </cell>
        </row>
        <row r="10649">
          <cell r="D10649" t="str">
            <v>718CPA_RP_130.M</v>
          </cell>
        </row>
        <row r="10650">
          <cell r="D10650" t="str">
            <v>724CPA_RP_130.M</v>
          </cell>
        </row>
        <row r="10651">
          <cell r="D10651" t="str">
            <v>576CPA_RP_130.M</v>
          </cell>
        </row>
        <row r="10652">
          <cell r="D10652" t="str">
            <v>936CPA_RP_130.M</v>
          </cell>
        </row>
        <row r="10653">
          <cell r="D10653" t="str">
            <v>961CPA_RP_130.M</v>
          </cell>
        </row>
        <row r="10654">
          <cell r="D10654" t="str">
            <v>813CPA_RP_130.M</v>
          </cell>
        </row>
        <row r="10655">
          <cell r="D10655" t="str">
            <v>726CPA_RP_130.M</v>
          </cell>
        </row>
        <row r="10656">
          <cell r="D10656" t="str">
            <v>199CPA_RP_130.M</v>
          </cell>
        </row>
        <row r="10657">
          <cell r="D10657" t="str">
            <v>733CPA_RP_130.M</v>
          </cell>
        </row>
        <row r="10658">
          <cell r="D10658" t="str">
            <v>184CPA_RP_130.M</v>
          </cell>
        </row>
        <row r="10659">
          <cell r="D10659" t="str">
            <v>524CPA_RP_130.M</v>
          </cell>
        </row>
        <row r="10660">
          <cell r="D10660" t="str">
            <v>361CPA_RP_130.M</v>
          </cell>
        </row>
        <row r="10661">
          <cell r="D10661" t="str">
            <v>362CPA_RP_130.M</v>
          </cell>
        </row>
        <row r="10662">
          <cell r="D10662" t="str">
            <v>364CPA_RP_130.M</v>
          </cell>
        </row>
        <row r="10663">
          <cell r="D10663" t="str">
            <v>732CPA_RP_130.M</v>
          </cell>
        </row>
        <row r="10664">
          <cell r="D10664" t="str">
            <v>366CPA_RP_130.M</v>
          </cell>
        </row>
        <row r="10665">
          <cell r="D10665" t="str">
            <v>734CPA_RP_130.M</v>
          </cell>
        </row>
        <row r="10666">
          <cell r="D10666" t="str">
            <v>144CPA_RP_130.M</v>
          </cell>
        </row>
        <row r="10667">
          <cell r="D10667" t="str">
            <v>146CPA_RP_130.M</v>
          </cell>
        </row>
        <row r="10668">
          <cell r="D10668" t="str">
            <v>463CPA_RP_130.M</v>
          </cell>
        </row>
        <row r="10669">
          <cell r="D10669" t="str">
            <v>528CPA_RP_130.M</v>
          </cell>
        </row>
        <row r="10670">
          <cell r="D10670" t="str">
            <v>923CPA_RP_130.M</v>
          </cell>
        </row>
        <row r="10671">
          <cell r="D10671" t="str">
            <v>738CPA_RP_130.M</v>
          </cell>
        </row>
        <row r="10672">
          <cell r="D10672" t="str">
            <v>578CPA_RP_130.M</v>
          </cell>
        </row>
        <row r="10673">
          <cell r="D10673" t="str">
            <v>537CPA_RP_130.M</v>
          </cell>
        </row>
        <row r="10674">
          <cell r="D10674" t="str">
            <v>742CPA_RP_130.M</v>
          </cell>
        </row>
        <row r="10675">
          <cell r="D10675" t="str">
            <v>866CPA_RP_130.M</v>
          </cell>
        </row>
        <row r="10676">
          <cell r="D10676" t="str">
            <v>369CPA_RP_130.M</v>
          </cell>
        </row>
        <row r="10677">
          <cell r="D10677" t="str">
            <v>744CPA_RP_130.M</v>
          </cell>
        </row>
        <row r="10678">
          <cell r="D10678" t="str">
            <v>186CPA_RP_130.M</v>
          </cell>
        </row>
        <row r="10679">
          <cell r="D10679" t="str">
            <v>925CPA_RP_130.M</v>
          </cell>
        </row>
        <row r="10680">
          <cell r="D10680" t="str">
            <v>869CPA_RP_130.M</v>
          </cell>
        </row>
        <row r="10681">
          <cell r="D10681" t="str">
            <v>746CPA_RP_130.M</v>
          </cell>
        </row>
        <row r="10682">
          <cell r="D10682" t="str">
            <v>926CPA_RP_130.M</v>
          </cell>
        </row>
        <row r="10683">
          <cell r="D10683" t="str">
            <v>466CPA_RP_130.M</v>
          </cell>
        </row>
        <row r="10684">
          <cell r="D10684" t="str">
            <v>112CPA_RP_130.M</v>
          </cell>
        </row>
        <row r="10685">
          <cell r="D10685" t="str">
            <v>111CPA_RP_130.M</v>
          </cell>
        </row>
        <row r="10686">
          <cell r="D10686" t="str">
            <v>298CPA_RP_130.M</v>
          </cell>
        </row>
        <row r="10687">
          <cell r="D10687" t="str">
            <v>927CPA_RP_130.M</v>
          </cell>
        </row>
        <row r="10688">
          <cell r="D10688" t="str">
            <v>846CPA_RP_130.M</v>
          </cell>
        </row>
        <row r="10689">
          <cell r="D10689" t="str">
            <v>299CPA_RP_130.M</v>
          </cell>
        </row>
        <row r="10690">
          <cell r="D10690" t="str">
            <v>582CPA_RP_130.M</v>
          </cell>
        </row>
        <row r="10691">
          <cell r="D10691" t="str">
            <v>474CPA_RP_130.M</v>
          </cell>
        </row>
        <row r="10692">
          <cell r="D10692" t="str">
            <v>754CPA_RP_130.M</v>
          </cell>
        </row>
        <row r="10693">
          <cell r="D10693" t="str">
            <v>698CPA_RP_130.M</v>
          </cell>
        </row>
        <row r="10694">
          <cell r="D10694" t="str">
            <v>512CPA_RP_140.M</v>
          </cell>
        </row>
        <row r="10695">
          <cell r="D10695" t="str">
            <v>914CPA_RP_140.M</v>
          </cell>
        </row>
        <row r="10696">
          <cell r="D10696" t="str">
            <v>612CPA_RP_140.M</v>
          </cell>
        </row>
        <row r="10697">
          <cell r="D10697" t="str">
            <v>614CPA_RP_140.M</v>
          </cell>
        </row>
        <row r="10698">
          <cell r="D10698" t="str">
            <v>312CPA_RP_140.M</v>
          </cell>
        </row>
        <row r="10699">
          <cell r="D10699" t="str">
            <v>311CPA_RP_140.M</v>
          </cell>
        </row>
        <row r="10700">
          <cell r="D10700" t="str">
            <v>213CPA_RP_140.M</v>
          </cell>
        </row>
        <row r="10701">
          <cell r="D10701" t="str">
            <v>911CPA_RP_140.M</v>
          </cell>
        </row>
        <row r="10702">
          <cell r="D10702" t="str">
            <v>193CPA_RP_140.M</v>
          </cell>
        </row>
        <row r="10703">
          <cell r="D10703" t="str">
            <v>122CPA_RP_140.M</v>
          </cell>
        </row>
        <row r="10704">
          <cell r="D10704" t="str">
            <v>912CPA_RP_140.M</v>
          </cell>
        </row>
        <row r="10705">
          <cell r="D10705" t="str">
            <v>313CPA_RP_140.M</v>
          </cell>
        </row>
        <row r="10706">
          <cell r="D10706" t="str">
            <v>419CPA_RP_140.M</v>
          </cell>
        </row>
        <row r="10707">
          <cell r="D10707" t="str">
            <v>513CPA_RP_140.M</v>
          </cell>
        </row>
        <row r="10708">
          <cell r="D10708" t="str">
            <v>316CPA_RP_140.M</v>
          </cell>
        </row>
        <row r="10709">
          <cell r="D10709" t="str">
            <v>913CPA_RP_140.M</v>
          </cell>
        </row>
        <row r="10710">
          <cell r="D10710" t="str">
            <v>124CPA_RP_140.M</v>
          </cell>
        </row>
        <row r="10711">
          <cell r="D10711" t="str">
            <v>339CPA_RP_140.M</v>
          </cell>
        </row>
        <row r="10712">
          <cell r="D10712" t="str">
            <v>638CPA_RP_140.M</v>
          </cell>
        </row>
        <row r="10713">
          <cell r="D10713" t="str">
            <v>514CPA_RP_140.M</v>
          </cell>
        </row>
        <row r="10714">
          <cell r="D10714" t="str">
            <v>218CPA_RP_140.M</v>
          </cell>
        </row>
        <row r="10715">
          <cell r="D10715" t="str">
            <v>963CPA_RP_140.M</v>
          </cell>
        </row>
        <row r="10716">
          <cell r="D10716" t="str">
            <v>616CPA_RP_140.M</v>
          </cell>
        </row>
        <row r="10717">
          <cell r="D10717" t="str">
            <v>223CPA_RP_140.M</v>
          </cell>
        </row>
        <row r="10718">
          <cell r="D10718" t="str">
            <v>516CPA_RP_140.M</v>
          </cell>
        </row>
        <row r="10719">
          <cell r="D10719" t="str">
            <v>918CPA_RP_140.M</v>
          </cell>
        </row>
        <row r="10720">
          <cell r="D10720" t="str">
            <v>748CPA_RP_140.M</v>
          </cell>
        </row>
        <row r="10721">
          <cell r="D10721" t="str">
            <v>618CPA_RP_140.M</v>
          </cell>
        </row>
        <row r="10722">
          <cell r="D10722" t="str">
            <v>522CPA_RP_140.M</v>
          </cell>
        </row>
        <row r="10723">
          <cell r="D10723" t="str">
            <v>622CPA_RP_140.M</v>
          </cell>
        </row>
        <row r="10724">
          <cell r="D10724" t="str">
            <v>156CPA_RP_140.M</v>
          </cell>
        </row>
        <row r="10725">
          <cell r="D10725" t="str">
            <v>624CPA_RP_140.M</v>
          </cell>
        </row>
        <row r="10726">
          <cell r="D10726" t="str">
            <v>626CPA_RP_140.M</v>
          </cell>
        </row>
        <row r="10727">
          <cell r="D10727" t="str">
            <v>628CPA_RP_140.M</v>
          </cell>
        </row>
        <row r="10728">
          <cell r="D10728" t="str">
            <v>228CPA_RP_140.M</v>
          </cell>
        </row>
        <row r="10729">
          <cell r="D10729" t="str">
            <v>924CPA_RP_140.M</v>
          </cell>
        </row>
        <row r="10730">
          <cell r="D10730" t="str">
            <v>233CPA_RP_140.M</v>
          </cell>
        </row>
        <row r="10731">
          <cell r="D10731" t="str">
            <v>632CPA_RP_140.M</v>
          </cell>
        </row>
        <row r="10732">
          <cell r="D10732" t="str">
            <v>636CPA_RP_140.M</v>
          </cell>
        </row>
        <row r="10733">
          <cell r="D10733" t="str">
            <v>634CPA_RP_140.M</v>
          </cell>
        </row>
        <row r="10734">
          <cell r="D10734" t="str">
            <v>238CPA_RP_140.M</v>
          </cell>
        </row>
        <row r="10735">
          <cell r="D10735" t="str">
            <v>662CPA_RP_140.M</v>
          </cell>
        </row>
        <row r="10736">
          <cell r="D10736" t="str">
            <v>960CPA_RP_140.M</v>
          </cell>
        </row>
        <row r="10737">
          <cell r="D10737" t="str">
            <v>423CPA_RP_140.M</v>
          </cell>
        </row>
        <row r="10738">
          <cell r="D10738" t="str">
            <v>935CPA_RP_140.M</v>
          </cell>
        </row>
        <row r="10739">
          <cell r="D10739" t="str">
            <v>128CPA_RP_140.M</v>
          </cell>
        </row>
        <row r="10740">
          <cell r="D10740" t="str">
            <v>611CPA_RP_140.M</v>
          </cell>
        </row>
        <row r="10741">
          <cell r="D10741" t="str">
            <v>321CPA_RP_140.M</v>
          </cell>
        </row>
        <row r="10742">
          <cell r="D10742" t="str">
            <v>243CPA_RP_140.M</v>
          </cell>
        </row>
        <row r="10743">
          <cell r="D10743" t="str">
            <v>309CPA_RP_140.M</v>
          </cell>
        </row>
        <row r="10744">
          <cell r="D10744" t="str">
            <v>248CPA_RP_140.M</v>
          </cell>
        </row>
        <row r="10745">
          <cell r="D10745" t="str">
            <v>469CPA_RP_140.M</v>
          </cell>
        </row>
        <row r="10746">
          <cell r="D10746" t="str">
            <v>253CPA_RP_140.M</v>
          </cell>
        </row>
        <row r="10747">
          <cell r="D10747" t="str">
            <v>642CPA_RP_140.M</v>
          </cell>
        </row>
        <row r="10748">
          <cell r="D10748" t="str">
            <v>643CPA_RP_140.M</v>
          </cell>
        </row>
        <row r="10749">
          <cell r="D10749" t="str">
            <v>939CPA_RP_140.M</v>
          </cell>
        </row>
        <row r="10750">
          <cell r="D10750" t="str">
            <v>644CPA_RP_140.M</v>
          </cell>
        </row>
        <row r="10751">
          <cell r="D10751" t="str">
            <v>163CPA_RP_140.M</v>
          </cell>
        </row>
        <row r="10752">
          <cell r="D10752" t="str">
            <v>819CPA_RP_140.M</v>
          </cell>
        </row>
        <row r="10753">
          <cell r="D10753" t="str">
            <v>172CPA_RP_140.M</v>
          </cell>
        </row>
        <row r="10754">
          <cell r="D10754" t="str">
            <v>132CPA_RP_140.M</v>
          </cell>
        </row>
        <row r="10755">
          <cell r="D10755" t="str">
            <v>646CPA_RP_140.M</v>
          </cell>
        </row>
        <row r="10756">
          <cell r="D10756" t="str">
            <v>648CPA_RP_140.M</v>
          </cell>
        </row>
        <row r="10757">
          <cell r="D10757" t="str">
            <v>915CPA_RP_140.M</v>
          </cell>
        </row>
        <row r="10758">
          <cell r="D10758" t="str">
            <v>134CPA_RP_140.M</v>
          </cell>
        </row>
        <row r="10759">
          <cell r="D10759" t="str">
            <v>652CPA_RP_140.M</v>
          </cell>
        </row>
        <row r="10760">
          <cell r="D10760" t="str">
            <v>174CPA_RP_140.M</v>
          </cell>
        </row>
        <row r="10761">
          <cell r="D10761" t="str">
            <v>328CPA_RP_140.M</v>
          </cell>
        </row>
        <row r="10762">
          <cell r="D10762" t="str">
            <v>258CPA_RP_140.M</v>
          </cell>
        </row>
        <row r="10763">
          <cell r="D10763" t="str">
            <v>656CPA_RP_140.M</v>
          </cell>
        </row>
        <row r="10764">
          <cell r="D10764" t="str">
            <v>654CPA_RP_140.M</v>
          </cell>
        </row>
        <row r="10765">
          <cell r="D10765" t="str">
            <v>336CPA_RP_140.M</v>
          </cell>
        </row>
        <row r="10766">
          <cell r="D10766" t="str">
            <v>263CPA_RP_140.M</v>
          </cell>
        </row>
        <row r="10767">
          <cell r="D10767" t="str">
            <v>268CPA_RP_140.M</v>
          </cell>
        </row>
        <row r="10768">
          <cell r="D10768" t="str">
            <v>532CPA_RP_140.M</v>
          </cell>
        </row>
        <row r="10769">
          <cell r="D10769" t="str">
            <v>944CPA_RP_140.M</v>
          </cell>
        </row>
        <row r="10770">
          <cell r="D10770" t="str">
            <v>176CPA_RP_140.M</v>
          </cell>
        </row>
        <row r="10771">
          <cell r="D10771" t="str">
            <v>534CPA_RP_140.M</v>
          </cell>
        </row>
        <row r="10772">
          <cell r="D10772" t="str">
            <v>536CPA_RP_140.M</v>
          </cell>
        </row>
        <row r="10773">
          <cell r="D10773" t="str">
            <v>429CPA_RP_140.M</v>
          </cell>
        </row>
        <row r="10774">
          <cell r="D10774" t="str">
            <v>433CPA_RP_140.M</v>
          </cell>
        </row>
        <row r="10775">
          <cell r="D10775" t="str">
            <v>178CPA_RP_140.M</v>
          </cell>
        </row>
        <row r="10776">
          <cell r="D10776" t="str">
            <v>436CPA_RP_140.M</v>
          </cell>
        </row>
        <row r="10777">
          <cell r="D10777" t="str">
            <v>136CPA_RP_140.M</v>
          </cell>
        </row>
        <row r="10778">
          <cell r="D10778" t="str">
            <v>343CPA_RP_140.M</v>
          </cell>
        </row>
        <row r="10779">
          <cell r="D10779" t="str">
            <v>158CPA_RP_140.M</v>
          </cell>
        </row>
        <row r="10780">
          <cell r="D10780" t="str">
            <v>439CPA_RP_140.M</v>
          </cell>
        </row>
        <row r="10781">
          <cell r="D10781" t="str">
            <v>916CPA_RP_140.M</v>
          </cell>
        </row>
        <row r="10782">
          <cell r="D10782" t="str">
            <v>664CPA_RP_140.M</v>
          </cell>
        </row>
        <row r="10783">
          <cell r="D10783" t="str">
            <v>826CPA_RP_140.M</v>
          </cell>
        </row>
        <row r="10784">
          <cell r="D10784" t="str">
            <v>542CPA_RP_140.M</v>
          </cell>
        </row>
        <row r="10785">
          <cell r="D10785" t="str">
            <v>967CPA_RP_140.M</v>
          </cell>
        </row>
        <row r="10786">
          <cell r="D10786" t="str">
            <v>443CPA_RP_140.M</v>
          </cell>
        </row>
        <row r="10787">
          <cell r="D10787" t="str">
            <v>917CPA_RP_140.M</v>
          </cell>
        </row>
        <row r="10788">
          <cell r="D10788" t="str">
            <v>544CPA_RP_140.M</v>
          </cell>
        </row>
        <row r="10789">
          <cell r="D10789" t="str">
            <v>941CPA_RP_140.M</v>
          </cell>
        </row>
        <row r="10790">
          <cell r="D10790" t="str">
            <v>446CPA_RP_140.M</v>
          </cell>
        </row>
        <row r="10791">
          <cell r="D10791" t="str">
            <v>666CPA_RP_140.M</v>
          </cell>
        </row>
        <row r="10792">
          <cell r="D10792" t="str">
            <v>668CPA_RP_140.M</v>
          </cell>
        </row>
        <row r="10793">
          <cell r="D10793" t="str">
            <v>672CPA_RP_140.M</v>
          </cell>
        </row>
        <row r="10794">
          <cell r="D10794" t="str">
            <v>946CPA_RP_140.M</v>
          </cell>
        </row>
        <row r="10795">
          <cell r="D10795" t="str">
            <v>137CPA_RP_140.M</v>
          </cell>
        </row>
        <row r="10796">
          <cell r="D10796" t="str">
            <v>546CPA_RP_140.M</v>
          </cell>
        </row>
        <row r="10797">
          <cell r="D10797" t="str">
            <v>962CPA_RP_140.M</v>
          </cell>
        </row>
        <row r="10798">
          <cell r="D10798" t="str">
            <v>674CPA_RP_140.M</v>
          </cell>
        </row>
        <row r="10799">
          <cell r="D10799" t="str">
            <v>676CPA_RP_140.M</v>
          </cell>
        </row>
        <row r="10800">
          <cell r="D10800" t="str">
            <v>548CPA_RP_140.M</v>
          </cell>
        </row>
        <row r="10801">
          <cell r="D10801" t="str">
            <v>556CPA_RP_140.M</v>
          </cell>
        </row>
        <row r="10802">
          <cell r="D10802" t="str">
            <v>678CPA_RP_140.M</v>
          </cell>
        </row>
        <row r="10803">
          <cell r="D10803" t="str">
            <v>181CPA_RP_140.M</v>
          </cell>
        </row>
        <row r="10804">
          <cell r="D10804" t="str">
            <v>867CPA_RP_140.M</v>
          </cell>
        </row>
        <row r="10805">
          <cell r="D10805" t="str">
            <v>682CPA_RP_140.M</v>
          </cell>
        </row>
        <row r="10806">
          <cell r="D10806" t="str">
            <v>684CPA_RP_140.M</v>
          </cell>
        </row>
        <row r="10807">
          <cell r="D10807" t="str">
            <v>273CPA_RP_140.M</v>
          </cell>
        </row>
        <row r="10808">
          <cell r="D10808" t="str">
            <v>868CPA_RP_140.M</v>
          </cell>
        </row>
        <row r="10809">
          <cell r="D10809" t="str">
            <v>921CPA_RP_140.M</v>
          </cell>
        </row>
        <row r="10810">
          <cell r="D10810" t="str">
            <v>948CPA_RP_140.M</v>
          </cell>
        </row>
        <row r="10811">
          <cell r="D10811" t="str">
            <v>943CPA_RP_140.M</v>
          </cell>
        </row>
        <row r="10812">
          <cell r="D10812" t="str">
            <v>351CPA_RP_140.M</v>
          </cell>
        </row>
        <row r="10813">
          <cell r="D10813" t="str">
            <v>686CPA_RP_140.M</v>
          </cell>
        </row>
        <row r="10814">
          <cell r="D10814" t="str">
            <v>688CPA_RP_140.M</v>
          </cell>
        </row>
        <row r="10815">
          <cell r="D10815" t="str">
            <v>518CPA_RP_140.M</v>
          </cell>
        </row>
        <row r="10816">
          <cell r="D10816" t="str">
            <v>728CPA_RP_140.M</v>
          </cell>
        </row>
        <row r="10817">
          <cell r="D10817" t="str">
            <v>836CPA_RP_140.M</v>
          </cell>
        </row>
        <row r="10818">
          <cell r="D10818" t="str">
            <v>558CPA_RP_140.M</v>
          </cell>
        </row>
        <row r="10819">
          <cell r="D10819" t="str">
            <v>138CPA_RP_140.M</v>
          </cell>
        </row>
        <row r="10820">
          <cell r="D10820" t="str">
            <v>353CPA_RP_140.M</v>
          </cell>
        </row>
        <row r="10821">
          <cell r="D10821" t="str">
            <v>196CPA_RP_140.M</v>
          </cell>
        </row>
        <row r="10822">
          <cell r="D10822" t="str">
            <v>278CPA_RP_140.M</v>
          </cell>
        </row>
        <row r="10823">
          <cell r="D10823" t="str">
            <v>692CPA_RP_140.M</v>
          </cell>
        </row>
        <row r="10824">
          <cell r="D10824" t="str">
            <v>694CPA_RP_140.M</v>
          </cell>
        </row>
        <row r="10825">
          <cell r="D10825" t="str">
            <v>142CPA_RP_140.M</v>
          </cell>
        </row>
        <row r="10826">
          <cell r="D10826" t="str">
            <v>449CPA_RP_140.M</v>
          </cell>
        </row>
        <row r="10827">
          <cell r="D10827" t="str">
            <v>564CPA_RP_140.M</v>
          </cell>
        </row>
        <row r="10828">
          <cell r="D10828" t="str">
            <v>565CPA_RP_140.M</v>
          </cell>
        </row>
        <row r="10829">
          <cell r="D10829" t="str">
            <v>283CPA_RP_140.M</v>
          </cell>
        </row>
        <row r="10830">
          <cell r="D10830" t="str">
            <v>853CPA_RP_140.M</v>
          </cell>
        </row>
        <row r="10831">
          <cell r="D10831" t="str">
            <v>288CPA_RP_140.M</v>
          </cell>
        </row>
        <row r="10832">
          <cell r="D10832" t="str">
            <v>293CPA_RP_140.M</v>
          </cell>
        </row>
        <row r="10833">
          <cell r="D10833" t="str">
            <v>566CPA_RP_140.M</v>
          </cell>
        </row>
        <row r="10834">
          <cell r="D10834" t="str">
            <v>964CPA_RP_140.M</v>
          </cell>
        </row>
        <row r="10835">
          <cell r="D10835" t="str">
            <v>182CPA_RP_140.M</v>
          </cell>
        </row>
        <row r="10836">
          <cell r="D10836" t="str">
            <v>359CPA_RP_140.M</v>
          </cell>
        </row>
        <row r="10837">
          <cell r="D10837" t="str">
            <v>453CPA_RP_140.M</v>
          </cell>
        </row>
        <row r="10838">
          <cell r="D10838" t="str">
            <v>968CPA_RP_140.M</v>
          </cell>
        </row>
        <row r="10839">
          <cell r="D10839" t="str">
            <v>922CPA_RP_140.M</v>
          </cell>
        </row>
        <row r="10840">
          <cell r="D10840" t="str">
            <v>714CPA_RP_140.M</v>
          </cell>
        </row>
        <row r="10841">
          <cell r="D10841" t="str">
            <v>862CPA_RP_140.M</v>
          </cell>
        </row>
        <row r="10842">
          <cell r="D10842" t="str">
            <v>135CPA_RP_140.M</v>
          </cell>
        </row>
        <row r="10843">
          <cell r="D10843" t="str">
            <v>716CPA_RP_140.M</v>
          </cell>
        </row>
        <row r="10844">
          <cell r="D10844" t="str">
            <v>456CPA_RP_140.M</v>
          </cell>
        </row>
        <row r="10845">
          <cell r="D10845" t="str">
            <v>722CPA_RP_140.M</v>
          </cell>
        </row>
        <row r="10846">
          <cell r="D10846" t="str">
            <v>942CPA_RP_140.M</v>
          </cell>
        </row>
        <row r="10847">
          <cell r="D10847" t="str">
            <v>718CPA_RP_140.M</v>
          </cell>
        </row>
        <row r="10848">
          <cell r="D10848" t="str">
            <v>724CPA_RP_140.M</v>
          </cell>
        </row>
        <row r="10849">
          <cell r="D10849" t="str">
            <v>576CPA_RP_140.M</v>
          </cell>
        </row>
        <row r="10850">
          <cell r="D10850" t="str">
            <v>936CPA_RP_140.M</v>
          </cell>
        </row>
        <row r="10851">
          <cell r="D10851" t="str">
            <v>961CPA_RP_140.M</v>
          </cell>
        </row>
        <row r="10852">
          <cell r="D10852" t="str">
            <v>813CPA_RP_140.M</v>
          </cell>
        </row>
        <row r="10853">
          <cell r="D10853" t="str">
            <v>726CPA_RP_140.M</v>
          </cell>
        </row>
        <row r="10854">
          <cell r="D10854" t="str">
            <v>199CPA_RP_140.M</v>
          </cell>
        </row>
        <row r="10855">
          <cell r="D10855" t="str">
            <v>733CPA_RP_140.M</v>
          </cell>
        </row>
        <row r="10856">
          <cell r="D10856" t="str">
            <v>184CPA_RP_140.M</v>
          </cell>
        </row>
        <row r="10857">
          <cell r="D10857" t="str">
            <v>524CPA_RP_140.M</v>
          </cell>
        </row>
        <row r="10858">
          <cell r="D10858" t="str">
            <v>361CPA_RP_140.M</v>
          </cell>
        </row>
        <row r="10859">
          <cell r="D10859" t="str">
            <v>362CPA_RP_140.M</v>
          </cell>
        </row>
        <row r="10860">
          <cell r="D10860" t="str">
            <v>364CPA_RP_140.M</v>
          </cell>
        </row>
        <row r="10861">
          <cell r="D10861" t="str">
            <v>732CPA_RP_140.M</v>
          </cell>
        </row>
        <row r="10862">
          <cell r="D10862" t="str">
            <v>366CPA_RP_140.M</v>
          </cell>
        </row>
        <row r="10863">
          <cell r="D10863" t="str">
            <v>734CPA_RP_140.M</v>
          </cell>
        </row>
        <row r="10864">
          <cell r="D10864" t="str">
            <v>144CPA_RP_140.M</v>
          </cell>
        </row>
        <row r="10865">
          <cell r="D10865" t="str">
            <v>146CPA_RP_140.M</v>
          </cell>
        </row>
        <row r="10866">
          <cell r="D10866" t="str">
            <v>463CPA_RP_140.M</v>
          </cell>
        </row>
        <row r="10867">
          <cell r="D10867" t="str">
            <v>528CPA_RP_140.M</v>
          </cell>
        </row>
        <row r="10868">
          <cell r="D10868" t="str">
            <v>923CPA_RP_140.M</v>
          </cell>
        </row>
        <row r="10869">
          <cell r="D10869" t="str">
            <v>738CPA_RP_140.M</v>
          </cell>
        </row>
        <row r="10870">
          <cell r="D10870" t="str">
            <v>578CPA_RP_140.M</v>
          </cell>
        </row>
        <row r="10871">
          <cell r="D10871" t="str">
            <v>537CPA_RP_140.M</v>
          </cell>
        </row>
        <row r="10872">
          <cell r="D10872" t="str">
            <v>742CPA_RP_140.M</v>
          </cell>
        </row>
        <row r="10873">
          <cell r="D10873" t="str">
            <v>866CPA_RP_140.M</v>
          </cell>
        </row>
        <row r="10874">
          <cell r="D10874" t="str">
            <v>369CPA_RP_140.M</v>
          </cell>
        </row>
        <row r="10875">
          <cell r="D10875" t="str">
            <v>744CPA_RP_140.M</v>
          </cell>
        </row>
        <row r="10876">
          <cell r="D10876" t="str">
            <v>186CPA_RP_140.M</v>
          </cell>
        </row>
        <row r="10877">
          <cell r="D10877" t="str">
            <v>925CPA_RP_140.M</v>
          </cell>
        </row>
        <row r="10878">
          <cell r="D10878" t="str">
            <v>869CPA_RP_140.M</v>
          </cell>
        </row>
        <row r="10879">
          <cell r="D10879" t="str">
            <v>746CPA_RP_140.M</v>
          </cell>
        </row>
        <row r="10880">
          <cell r="D10880" t="str">
            <v>926CPA_RP_140.M</v>
          </cell>
        </row>
        <row r="10881">
          <cell r="D10881" t="str">
            <v>466CPA_RP_140.M</v>
          </cell>
        </row>
        <row r="10882">
          <cell r="D10882" t="str">
            <v>112CPA_RP_140.M</v>
          </cell>
        </row>
        <row r="10883">
          <cell r="D10883" t="str">
            <v>111CPA_RP_140.M</v>
          </cell>
        </row>
        <row r="10884">
          <cell r="D10884" t="str">
            <v>298CPA_RP_140.M</v>
          </cell>
        </row>
        <row r="10885">
          <cell r="D10885" t="str">
            <v>927CPA_RP_140.M</v>
          </cell>
        </row>
        <row r="10886">
          <cell r="D10886" t="str">
            <v>846CPA_RP_140.M</v>
          </cell>
        </row>
        <row r="10887">
          <cell r="D10887" t="str">
            <v>299CPA_RP_140.M</v>
          </cell>
        </row>
        <row r="10888">
          <cell r="D10888" t="str">
            <v>582CPA_RP_140.M</v>
          </cell>
        </row>
        <row r="10889">
          <cell r="D10889" t="str">
            <v>474CPA_RP_140.M</v>
          </cell>
        </row>
        <row r="10890">
          <cell r="D10890" t="str">
            <v>754CPA_RP_140.M</v>
          </cell>
        </row>
        <row r="10891">
          <cell r="D10891" t="str">
            <v>698CPA_RP_140.M</v>
          </cell>
        </row>
        <row r="10892">
          <cell r="D10892" t="str">
            <v>512CPA_RP_150.M</v>
          </cell>
        </row>
        <row r="10893">
          <cell r="D10893" t="str">
            <v>914CPA_RP_150.M</v>
          </cell>
        </row>
        <row r="10894">
          <cell r="D10894" t="str">
            <v>612CPA_RP_150.M</v>
          </cell>
        </row>
        <row r="10895">
          <cell r="D10895" t="str">
            <v>614CPA_RP_150.M</v>
          </cell>
        </row>
        <row r="10896">
          <cell r="D10896" t="str">
            <v>312CPA_RP_150.M</v>
          </cell>
        </row>
        <row r="10897">
          <cell r="D10897" t="str">
            <v>311CPA_RP_150.M</v>
          </cell>
        </row>
        <row r="10898">
          <cell r="D10898" t="str">
            <v>213CPA_RP_150.M</v>
          </cell>
        </row>
        <row r="10899">
          <cell r="D10899" t="str">
            <v>911CPA_RP_150.M</v>
          </cell>
        </row>
        <row r="10900">
          <cell r="D10900" t="str">
            <v>193CPA_RP_150.M</v>
          </cell>
        </row>
        <row r="10901">
          <cell r="D10901" t="str">
            <v>122CPA_RP_150.M</v>
          </cell>
        </row>
        <row r="10902">
          <cell r="D10902" t="str">
            <v>912CPA_RP_150.M</v>
          </cell>
        </row>
        <row r="10903">
          <cell r="D10903" t="str">
            <v>313CPA_RP_150.M</v>
          </cell>
        </row>
        <row r="10904">
          <cell r="D10904" t="str">
            <v>419CPA_RP_150.M</v>
          </cell>
        </row>
        <row r="10905">
          <cell r="D10905" t="str">
            <v>513CPA_RP_150.M</v>
          </cell>
        </row>
        <row r="10906">
          <cell r="D10906" t="str">
            <v>316CPA_RP_150.M</v>
          </cell>
        </row>
        <row r="10907">
          <cell r="D10907" t="str">
            <v>913CPA_RP_150.M</v>
          </cell>
        </row>
        <row r="10908">
          <cell r="D10908" t="str">
            <v>124CPA_RP_150.M</v>
          </cell>
        </row>
        <row r="10909">
          <cell r="D10909" t="str">
            <v>339CPA_RP_150.M</v>
          </cell>
        </row>
        <row r="10910">
          <cell r="D10910" t="str">
            <v>638CPA_RP_150.M</v>
          </cell>
        </row>
        <row r="10911">
          <cell r="D10911" t="str">
            <v>514CPA_RP_150.M</v>
          </cell>
        </row>
        <row r="10912">
          <cell r="D10912" t="str">
            <v>218CPA_RP_150.M</v>
          </cell>
        </row>
        <row r="10913">
          <cell r="D10913" t="str">
            <v>963CPA_RP_150.M</v>
          </cell>
        </row>
        <row r="10914">
          <cell r="D10914" t="str">
            <v>616CPA_RP_150.M</v>
          </cell>
        </row>
        <row r="10915">
          <cell r="D10915" t="str">
            <v>223CPA_RP_150.M</v>
          </cell>
        </row>
        <row r="10916">
          <cell r="D10916" t="str">
            <v>516CPA_RP_150.M</v>
          </cell>
        </row>
        <row r="10917">
          <cell r="D10917" t="str">
            <v>918CPA_RP_150.M</v>
          </cell>
        </row>
        <row r="10918">
          <cell r="D10918" t="str">
            <v>748CPA_RP_150.M</v>
          </cell>
        </row>
        <row r="10919">
          <cell r="D10919" t="str">
            <v>618CPA_RP_150.M</v>
          </cell>
        </row>
        <row r="10920">
          <cell r="D10920" t="str">
            <v>522CPA_RP_150.M</v>
          </cell>
        </row>
        <row r="10921">
          <cell r="D10921" t="str">
            <v>622CPA_RP_150.M</v>
          </cell>
        </row>
        <row r="10922">
          <cell r="D10922" t="str">
            <v>156CPA_RP_150.M</v>
          </cell>
        </row>
        <row r="10923">
          <cell r="D10923" t="str">
            <v>624CPA_RP_150.M</v>
          </cell>
        </row>
        <row r="10924">
          <cell r="D10924" t="str">
            <v>626CPA_RP_150.M</v>
          </cell>
        </row>
        <row r="10925">
          <cell r="D10925" t="str">
            <v>628CPA_RP_150.M</v>
          </cell>
        </row>
        <row r="10926">
          <cell r="D10926" t="str">
            <v>228CPA_RP_150.M</v>
          </cell>
        </row>
        <row r="10927">
          <cell r="D10927" t="str">
            <v>924CPA_RP_150.M</v>
          </cell>
        </row>
        <row r="10928">
          <cell r="D10928" t="str">
            <v>233CPA_RP_150.M</v>
          </cell>
        </row>
        <row r="10929">
          <cell r="D10929" t="str">
            <v>632CPA_RP_150.M</v>
          </cell>
        </row>
        <row r="10930">
          <cell r="D10930" t="str">
            <v>636CPA_RP_150.M</v>
          </cell>
        </row>
        <row r="10931">
          <cell r="D10931" t="str">
            <v>634CPA_RP_150.M</v>
          </cell>
        </row>
        <row r="10932">
          <cell r="D10932" t="str">
            <v>238CPA_RP_150.M</v>
          </cell>
        </row>
        <row r="10933">
          <cell r="D10933" t="str">
            <v>662CPA_RP_150.M</v>
          </cell>
        </row>
        <row r="10934">
          <cell r="D10934" t="str">
            <v>960CPA_RP_150.M</v>
          </cell>
        </row>
        <row r="10935">
          <cell r="D10935" t="str">
            <v>423CPA_RP_150.M</v>
          </cell>
        </row>
        <row r="10936">
          <cell r="D10936" t="str">
            <v>935CPA_RP_150.M</v>
          </cell>
        </row>
        <row r="10937">
          <cell r="D10937" t="str">
            <v>128CPA_RP_150.M</v>
          </cell>
        </row>
        <row r="10938">
          <cell r="D10938" t="str">
            <v>611CPA_RP_150.M</v>
          </cell>
        </row>
        <row r="10939">
          <cell r="D10939" t="str">
            <v>321CPA_RP_150.M</v>
          </cell>
        </row>
        <row r="10940">
          <cell r="D10940" t="str">
            <v>243CPA_RP_150.M</v>
          </cell>
        </row>
        <row r="10941">
          <cell r="D10941" t="str">
            <v>309CPA_RP_150.M</v>
          </cell>
        </row>
        <row r="10942">
          <cell r="D10942" t="str">
            <v>248CPA_RP_150.M</v>
          </cell>
        </row>
        <row r="10943">
          <cell r="D10943" t="str">
            <v>469CPA_RP_150.M</v>
          </cell>
        </row>
        <row r="10944">
          <cell r="D10944" t="str">
            <v>253CPA_RP_150.M</v>
          </cell>
        </row>
        <row r="10945">
          <cell r="D10945" t="str">
            <v>642CPA_RP_150.M</v>
          </cell>
        </row>
        <row r="10946">
          <cell r="D10946" t="str">
            <v>643CPA_RP_150.M</v>
          </cell>
        </row>
        <row r="10947">
          <cell r="D10947" t="str">
            <v>939CPA_RP_150.M</v>
          </cell>
        </row>
        <row r="10948">
          <cell r="D10948" t="str">
            <v>644CPA_RP_150.M</v>
          </cell>
        </row>
        <row r="10949">
          <cell r="D10949" t="str">
            <v>163CPA_RP_150.M</v>
          </cell>
        </row>
        <row r="10950">
          <cell r="D10950" t="str">
            <v>819CPA_RP_150.M</v>
          </cell>
        </row>
        <row r="10951">
          <cell r="D10951" t="str">
            <v>172CPA_RP_150.M</v>
          </cell>
        </row>
        <row r="10952">
          <cell r="D10952" t="str">
            <v>132CPA_RP_150.M</v>
          </cell>
        </row>
        <row r="10953">
          <cell r="D10953" t="str">
            <v>646CPA_RP_150.M</v>
          </cell>
        </row>
        <row r="10954">
          <cell r="D10954" t="str">
            <v>648CPA_RP_150.M</v>
          </cell>
        </row>
        <row r="10955">
          <cell r="D10955" t="str">
            <v>915CPA_RP_150.M</v>
          </cell>
        </row>
        <row r="10956">
          <cell r="D10956" t="str">
            <v>134CPA_RP_150.M</v>
          </cell>
        </row>
        <row r="10957">
          <cell r="D10957" t="str">
            <v>652CPA_RP_150.M</v>
          </cell>
        </row>
        <row r="10958">
          <cell r="D10958" t="str">
            <v>174CPA_RP_150.M</v>
          </cell>
        </row>
        <row r="10959">
          <cell r="D10959" t="str">
            <v>328CPA_RP_150.M</v>
          </cell>
        </row>
        <row r="10960">
          <cell r="D10960" t="str">
            <v>258CPA_RP_150.M</v>
          </cell>
        </row>
        <row r="10961">
          <cell r="D10961" t="str">
            <v>656CPA_RP_150.M</v>
          </cell>
        </row>
        <row r="10962">
          <cell r="D10962" t="str">
            <v>654CPA_RP_150.M</v>
          </cell>
        </row>
        <row r="10963">
          <cell r="D10963" t="str">
            <v>336CPA_RP_150.M</v>
          </cell>
        </row>
        <row r="10964">
          <cell r="D10964" t="str">
            <v>263CPA_RP_150.M</v>
          </cell>
        </row>
        <row r="10965">
          <cell r="D10965" t="str">
            <v>268CPA_RP_150.M</v>
          </cell>
        </row>
        <row r="10966">
          <cell r="D10966" t="str">
            <v>532CPA_RP_150.M</v>
          </cell>
        </row>
        <row r="10967">
          <cell r="D10967" t="str">
            <v>944CPA_RP_150.M</v>
          </cell>
        </row>
        <row r="10968">
          <cell r="D10968" t="str">
            <v>176CPA_RP_150.M</v>
          </cell>
        </row>
        <row r="10969">
          <cell r="D10969" t="str">
            <v>534CPA_RP_150.M</v>
          </cell>
        </row>
        <row r="10970">
          <cell r="D10970" t="str">
            <v>536CPA_RP_150.M</v>
          </cell>
        </row>
        <row r="10971">
          <cell r="D10971" t="str">
            <v>429CPA_RP_150.M</v>
          </cell>
        </row>
        <row r="10972">
          <cell r="D10972" t="str">
            <v>433CPA_RP_150.M</v>
          </cell>
        </row>
        <row r="10973">
          <cell r="D10973" t="str">
            <v>178CPA_RP_150.M</v>
          </cell>
        </row>
        <row r="10974">
          <cell r="D10974" t="str">
            <v>436CPA_RP_150.M</v>
          </cell>
        </row>
        <row r="10975">
          <cell r="D10975" t="str">
            <v>136CPA_RP_150.M</v>
          </cell>
        </row>
        <row r="10976">
          <cell r="D10976" t="str">
            <v>343CPA_RP_150.M</v>
          </cell>
        </row>
        <row r="10977">
          <cell r="D10977" t="str">
            <v>158CPA_RP_150.M</v>
          </cell>
        </row>
        <row r="10978">
          <cell r="D10978" t="str">
            <v>439CPA_RP_150.M</v>
          </cell>
        </row>
        <row r="10979">
          <cell r="D10979" t="str">
            <v>916CPA_RP_150.M</v>
          </cell>
        </row>
        <row r="10980">
          <cell r="D10980" t="str">
            <v>664CPA_RP_150.M</v>
          </cell>
        </row>
        <row r="10981">
          <cell r="D10981" t="str">
            <v>826CPA_RP_150.M</v>
          </cell>
        </row>
        <row r="10982">
          <cell r="D10982" t="str">
            <v>542CPA_RP_150.M</v>
          </cell>
        </row>
        <row r="10983">
          <cell r="D10983" t="str">
            <v>967CPA_RP_150.M</v>
          </cell>
        </row>
        <row r="10984">
          <cell r="D10984" t="str">
            <v>443CPA_RP_150.M</v>
          </cell>
        </row>
        <row r="10985">
          <cell r="D10985" t="str">
            <v>917CPA_RP_150.M</v>
          </cell>
        </row>
        <row r="10986">
          <cell r="D10986" t="str">
            <v>544CPA_RP_150.M</v>
          </cell>
        </row>
        <row r="10987">
          <cell r="D10987" t="str">
            <v>941CPA_RP_150.M</v>
          </cell>
        </row>
        <row r="10988">
          <cell r="D10988" t="str">
            <v>446CPA_RP_150.M</v>
          </cell>
        </row>
        <row r="10989">
          <cell r="D10989" t="str">
            <v>666CPA_RP_150.M</v>
          </cell>
        </row>
        <row r="10990">
          <cell r="D10990" t="str">
            <v>668CPA_RP_150.M</v>
          </cell>
        </row>
        <row r="10991">
          <cell r="D10991" t="str">
            <v>672CPA_RP_150.M</v>
          </cell>
        </row>
        <row r="10992">
          <cell r="D10992" t="str">
            <v>946CPA_RP_150.M</v>
          </cell>
        </row>
        <row r="10993">
          <cell r="D10993" t="str">
            <v>137CPA_RP_150.M</v>
          </cell>
        </row>
        <row r="10994">
          <cell r="D10994" t="str">
            <v>546CPA_RP_150.M</v>
          </cell>
        </row>
        <row r="10995">
          <cell r="D10995" t="str">
            <v>962CPA_RP_150.M</v>
          </cell>
        </row>
        <row r="10996">
          <cell r="D10996" t="str">
            <v>674CPA_RP_150.M</v>
          </cell>
        </row>
        <row r="10997">
          <cell r="D10997" t="str">
            <v>676CPA_RP_150.M</v>
          </cell>
        </row>
        <row r="10998">
          <cell r="D10998" t="str">
            <v>548CPA_RP_150.M</v>
          </cell>
        </row>
        <row r="10999">
          <cell r="D10999" t="str">
            <v>556CPA_RP_150.M</v>
          </cell>
        </row>
        <row r="11000">
          <cell r="D11000" t="str">
            <v>678CPA_RP_150.M</v>
          </cell>
        </row>
        <row r="11001">
          <cell r="D11001" t="str">
            <v>181CPA_RP_150.M</v>
          </cell>
        </row>
        <row r="11002">
          <cell r="D11002" t="str">
            <v>867CPA_RP_150.M</v>
          </cell>
        </row>
        <row r="11003">
          <cell r="D11003" t="str">
            <v>682CPA_RP_150.M</v>
          </cell>
        </row>
        <row r="11004">
          <cell r="D11004" t="str">
            <v>684CPA_RP_150.M</v>
          </cell>
        </row>
        <row r="11005">
          <cell r="D11005" t="str">
            <v>273CPA_RP_150.M</v>
          </cell>
        </row>
        <row r="11006">
          <cell r="D11006" t="str">
            <v>868CPA_RP_150.M</v>
          </cell>
        </row>
        <row r="11007">
          <cell r="D11007" t="str">
            <v>921CPA_RP_150.M</v>
          </cell>
        </row>
        <row r="11008">
          <cell r="D11008" t="str">
            <v>948CPA_RP_150.M</v>
          </cell>
        </row>
        <row r="11009">
          <cell r="D11009" t="str">
            <v>943CPA_RP_150.M</v>
          </cell>
        </row>
        <row r="11010">
          <cell r="D11010" t="str">
            <v>351CPA_RP_150.M</v>
          </cell>
        </row>
        <row r="11011">
          <cell r="D11011" t="str">
            <v>686CPA_RP_150.M</v>
          </cell>
        </row>
        <row r="11012">
          <cell r="D11012" t="str">
            <v>688CPA_RP_150.M</v>
          </cell>
        </row>
        <row r="11013">
          <cell r="D11013" t="str">
            <v>518CPA_RP_150.M</v>
          </cell>
        </row>
        <row r="11014">
          <cell r="D11014" t="str">
            <v>728CPA_RP_150.M</v>
          </cell>
        </row>
        <row r="11015">
          <cell r="D11015" t="str">
            <v>836CPA_RP_150.M</v>
          </cell>
        </row>
        <row r="11016">
          <cell r="D11016" t="str">
            <v>558CPA_RP_150.M</v>
          </cell>
        </row>
        <row r="11017">
          <cell r="D11017" t="str">
            <v>138CPA_RP_150.M</v>
          </cell>
        </row>
        <row r="11018">
          <cell r="D11018" t="str">
            <v>353CPA_RP_150.M</v>
          </cell>
        </row>
        <row r="11019">
          <cell r="D11019" t="str">
            <v>196CPA_RP_150.M</v>
          </cell>
        </row>
        <row r="11020">
          <cell r="D11020" t="str">
            <v>278CPA_RP_150.M</v>
          </cell>
        </row>
        <row r="11021">
          <cell r="D11021" t="str">
            <v>692CPA_RP_150.M</v>
          </cell>
        </row>
        <row r="11022">
          <cell r="D11022" t="str">
            <v>694CPA_RP_150.M</v>
          </cell>
        </row>
        <row r="11023">
          <cell r="D11023" t="str">
            <v>142CPA_RP_150.M</v>
          </cell>
        </row>
        <row r="11024">
          <cell r="D11024" t="str">
            <v>449CPA_RP_150.M</v>
          </cell>
        </row>
        <row r="11025">
          <cell r="D11025" t="str">
            <v>564CPA_RP_150.M</v>
          </cell>
        </row>
        <row r="11026">
          <cell r="D11026" t="str">
            <v>565CPA_RP_150.M</v>
          </cell>
        </row>
        <row r="11027">
          <cell r="D11027" t="str">
            <v>283CPA_RP_150.M</v>
          </cell>
        </row>
        <row r="11028">
          <cell r="D11028" t="str">
            <v>853CPA_RP_150.M</v>
          </cell>
        </row>
        <row r="11029">
          <cell r="D11029" t="str">
            <v>288CPA_RP_150.M</v>
          </cell>
        </row>
        <row r="11030">
          <cell r="D11030" t="str">
            <v>293CPA_RP_150.M</v>
          </cell>
        </row>
        <row r="11031">
          <cell r="D11031" t="str">
            <v>566CPA_RP_150.M</v>
          </cell>
        </row>
        <row r="11032">
          <cell r="D11032" t="str">
            <v>964CPA_RP_150.M</v>
          </cell>
        </row>
        <row r="11033">
          <cell r="D11033" t="str">
            <v>182CPA_RP_150.M</v>
          </cell>
        </row>
        <row r="11034">
          <cell r="D11034" t="str">
            <v>359CPA_RP_150.M</v>
          </cell>
        </row>
        <row r="11035">
          <cell r="D11035" t="str">
            <v>453CPA_RP_150.M</v>
          </cell>
        </row>
        <row r="11036">
          <cell r="D11036" t="str">
            <v>968CPA_RP_150.M</v>
          </cell>
        </row>
        <row r="11037">
          <cell r="D11037" t="str">
            <v>922CPA_RP_150.M</v>
          </cell>
        </row>
        <row r="11038">
          <cell r="D11038" t="str">
            <v>714CPA_RP_150.M</v>
          </cell>
        </row>
        <row r="11039">
          <cell r="D11039" t="str">
            <v>862CPA_RP_150.M</v>
          </cell>
        </row>
        <row r="11040">
          <cell r="D11040" t="str">
            <v>135CPA_RP_150.M</v>
          </cell>
        </row>
        <row r="11041">
          <cell r="D11041" t="str">
            <v>716CPA_RP_150.M</v>
          </cell>
        </row>
        <row r="11042">
          <cell r="D11042" t="str">
            <v>456CPA_RP_150.M</v>
          </cell>
        </row>
        <row r="11043">
          <cell r="D11043" t="str">
            <v>722CPA_RP_150.M</v>
          </cell>
        </row>
        <row r="11044">
          <cell r="D11044" t="str">
            <v>942CPA_RP_150.M</v>
          </cell>
        </row>
        <row r="11045">
          <cell r="D11045" t="str">
            <v>718CPA_RP_150.M</v>
          </cell>
        </row>
        <row r="11046">
          <cell r="D11046" t="str">
            <v>724CPA_RP_150.M</v>
          </cell>
        </row>
        <row r="11047">
          <cell r="D11047" t="str">
            <v>576CPA_RP_150.M</v>
          </cell>
        </row>
        <row r="11048">
          <cell r="D11048" t="str">
            <v>936CPA_RP_150.M</v>
          </cell>
        </row>
        <row r="11049">
          <cell r="D11049" t="str">
            <v>961CPA_RP_150.M</v>
          </cell>
        </row>
        <row r="11050">
          <cell r="D11050" t="str">
            <v>813CPA_RP_150.M</v>
          </cell>
        </row>
        <row r="11051">
          <cell r="D11051" t="str">
            <v>726CPA_RP_150.M</v>
          </cell>
        </row>
        <row r="11052">
          <cell r="D11052" t="str">
            <v>199CPA_RP_150.M</v>
          </cell>
        </row>
        <row r="11053">
          <cell r="D11053" t="str">
            <v>733CPA_RP_150.M</v>
          </cell>
        </row>
        <row r="11054">
          <cell r="D11054" t="str">
            <v>184CPA_RP_150.M</v>
          </cell>
        </row>
        <row r="11055">
          <cell r="D11055" t="str">
            <v>524CPA_RP_150.M</v>
          </cell>
        </row>
        <row r="11056">
          <cell r="D11056" t="str">
            <v>361CPA_RP_150.M</v>
          </cell>
        </row>
        <row r="11057">
          <cell r="D11057" t="str">
            <v>362CPA_RP_150.M</v>
          </cell>
        </row>
        <row r="11058">
          <cell r="D11058" t="str">
            <v>364CPA_RP_150.M</v>
          </cell>
        </row>
        <row r="11059">
          <cell r="D11059" t="str">
            <v>732CPA_RP_150.M</v>
          </cell>
        </row>
        <row r="11060">
          <cell r="D11060" t="str">
            <v>366CPA_RP_150.M</v>
          </cell>
        </row>
        <row r="11061">
          <cell r="D11061" t="str">
            <v>734CPA_RP_150.M</v>
          </cell>
        </row>
        <row r="11062">
          <cell r="D11062" t="str">
            <v>144CPA_RP_150.M</v>
          </cell>
        </row>
        <row r="11063">
          <cell r="D11063" t="str">
            <v>146CPA_RP_150.M</v>
          </cell>
        </row>
        <row r="11064">
          <cell r="D11064" t="str">
            <v>463CPA_RP_150.M</v>
          </cell>
        </row>
        <row r="11065">
          <cell r="D11065" t="str">
            <v>528CPA_RP_150.M</v>
          </cell>
        </row>
        <row r="11066">
          <cell r="D11066" t="str">
            <v>923CPA_RP_150.M</v>
          </cell>
        </row>
        <row r="11067">
          <cell r="D11067" t="str">
            <v>738CPA_RP_150.M</v>
          </cell>
        </row>
        <row r="11068">
          <cell r="D11068" t="str">
            <v>578CPA_RP_150.M</v>
          </cell>
        </row>
        <row r="11069">
          <cell r="D11069" t="str">
            <v>537CPA_RP_150.M</v>
          </cell>
        </row>
        <row r="11070">
          <cell r="D11070" t="str">
            <v>742CPA_RP_150.M</v>
          </cell>
        </row>
        <row r="11071">
          <cell r="D11071" t="str">
            <v>866CPA_RP_150.M</v>
          </cell>
        </row>
        <row r="11072">
          <cell r="D11072" t="str">
            <v>369CPA_RP_150.M</v>
          </cell>
        </row>
        <row r="11073">
          <cell r="D11073" t="str">
            <v>744CPA_RP_150.M</v>
          </cell>
        </row>
        <row r="11074">
          <cell r="D11074" t="str">
            <v>186CPA_RP_150.M</v>
          </cell>
        </row>
        <row r="11075">
          <cell r="D11075" t="str">
            <v>925CPA_RP_150.M</v>
          </cell>
        </row>
        <row r="11076">
          <cell r="D11076" t="str">
            <v>869CPA_RP_150.M</v>
          </cell>
        </row>
        <row r="11077">
          <cell r="D11077" t="str">
            <v>746CPA_RP_150.M</v>
          </cell>
        </row>
        <row r="11078">
          <cell r="D11078" t="str">
            <v>926CPA_RP_150.M</v>
          </cell>
        </row>
        <row r="11079">
          <cell r="D11079" t="str">
            <v>466CPA_RP_150.M</v>
          </cell>
        </row>
        <row r="11080">
          <cell r="D11080" t="str">
            <v>112CPA_RP_150.M</v>
          </cell>
        </row>
        <row r="11081">
          <cell r="D11081" t="str">
            <v>111CPA_RP_150.M</v>
          </cell>
        </row>
        <row r="11082">
          <cell r="D11082" t="str">
            <v>298CPA_RP_150.M</v>
          </cell>
        </row>
        <row r="11083">
          <cell r="D11083" t="str">
            <v>927CPA_RP_150.M</v>
          </cell>
        </row>
        <row r="11084">
          <cell r="D11084" t="str">
            <v>846CPA_RP_150.M</v>
          </cell>
        </row>
        <row r="11085">
          <cell r="D11085" t="str">
            <v>299CPA_RP_150.M</v>
          </cell>
        </row>
        <row r="11086">
          <cell r="D11086" t="str">
            <v>582CPA_RP_150.M</v>
          </cell>
        </row>
        <row r="11087">
          <cell r="D11087" t="str">
            <v>474CPA_RP_150.M</v>
          </cell>
        </row>
        <row r="11088">
          <cell r="D11088" t="str">
            <v>754CPA_RP_150.M</v>
          </cell>
        </row>
        <row r="11089">
          <cell r="D11089" t="str">
            <v>698CPA_RP_150.M</v>
          </cell>
        </row>
        <row r="11090">
          <cell r="D11090" t="str">
            <v>512CPA_RP_160.M</v>
          </cell>
        </row>
        <row r="11091">
          <cell r="D11091" t="str">
            <v>914CPA_RP_160.M</v>
          </cell>
        </row>
        <row r="11092">
          <cell r="D11092" t="str">
            <v>612CPA_RP_160.M</v>
          </cell>
        </row>
        <row r="11093">
          <cell r="D11093" t="str">
            <v>614CPA_RP_160.M</v>
          </cell>
        </row>
        <row r="11094">
          <cell r="D11094" t="str">
            <v>312CPA_RP_160.M</v>
          </cell>
        </row>
        <row r="11095">
          <cell r="D11095" t="str">
            <v>311CPA_RP_160.M</v>
          </cell>
        </row>
        <row r="11096">
          <cell r="D11096" t="str">
            <v>213CPA_RP_160.M</v>
          </cell>
        </row>
        <row r="11097">
          <cell r="D11097" t="str">
            <v>911CPA_RP_160.M</v>
          </cell>
        </row>
        <row r="11098">
          <cell r="D11098" t="str">
            <v>193CPA_RP_160.M</v>
          </cell>
        </row>
        <row r="11099">
          <cell r="D11099" t="str">
            <v>122CPA_RP_160.M</v>
          </cell>
        </row>
        <row r="11100">
          <cell r="D11100" t="str">
            <v>912CPA_RP_160.M</v>
          </cell>
        </row>
        <row r="11101">
          <cell r="D11101" t="str">
            <v>313CPA_RP_160.M</v>
          </cell>
        </row>
        <row r="11102">
          <cell r="D11102" t="str">
            <v>419CPA_RP_160.M</v>
          </cell>
        </row>
        <row r="11103">
          <cell r="D11103" t="str">
            <v>513CPA_RP_160.M</v>
          </cell>
        </row>
        <row r="11104">
          <cell r="D11104" t="str">
            <v>316CPA_RP_160.M</v>
          </cell>
        </row>
        <row r="11105">
          <cell r="D11105" t="str">
            <v>913CPA_RP_160.M</v>
          </cell>
        </row>
        <row r="11106">
          <cell r="D11106" t="str">
            <v>124CPA_RP_160.M</v>
          </cell>
        </row>
        <row r="11107">
          <cell r="D11107" t="str">
            <v>339CPA_RP_160.M</v>
          </cell>
        </row>
        <row r="11108">
          <cell r="D11108" t="str">
            <v>638CPA_RP_160.M</v>
          </cell>
        </row>
        <row r="11109">
          <cell r="D11109" t="str">
            <v>514CPA_RP_160.M</v>
          </cell>
        </row>
        <row r="11110">
          <cell r="D11110" t="str">
            <v>218CPA_RP_160.M</v>
          </cell>
        </row>
        <row r="11111">
          <cell r="D11111" t="str">
            <v>963CPA_RP_160.M</v>
          </cell>
        </row>
        <row r="11112">
          <cell r="D11112" t="str">
            <v>616CPA_RP_160.M</v>
          </cell>
        </row>
        <row r="11113">
          <cell r="D11113" t="str">
            <v>223CPA_RP_160.M</v>
          </cell>
        </row>
        <row r="11114">
          <cell r="D11114" t="str">
            <v>516CPA_RP_160.M</v>
          </cell>
        </row>
        <row r="11115">
          <cell r="D11115" t="str">
            <v>918CPA_RP_160.M</v>
          </cell>
        </row>
        <row r="11116">
          <cell r="D11116" t="str">
            <v>748CPA_RP_160.M</v>
          </cell>
        </row>
        <row r="11117">
          <cell r="D11117" t="str">
            <v>618CPA_RP_160.M</v>
          </cell>
        </row>
        <row r="11118">
          <cell r="D11118" t="str">
            <v>522CPA_RP_160.M</v>
          </cell>
        </row>
        <row r="11119">
          <cell r="D11119" t="str">
            <v>622CPA_RP_160.M</v>
          </cell>
        </row>
        <row r="11120">
          <cell r="D11120" t="str">
            <v>156CPA_RP_160.M</v>
          </cell>
        </row>
        <row r="11121">
          <cell r="D11121" t="str">
            <v>624CPA_RP_160.M</v>
          </cell>
        </row>
        <row r="11122">
          <cell r="D11122" t="str">
            <v>626CPA_RP_160.M</v>
          </cell>
        </row>
        <row r="11123">
          <cell r="D11123" t="str">
            <v>628CPA_RP_160.M</v>
          </cell>
        </row>
        <row r="11124">
          <cell r="D11124" t="str">
            <v>228CPA_RP_160.M</v>
          </cell>
        </row>
        <row r="11125">
          <cell r="D11125" t="str">
            <v>924CPA_RP_160.M</v>
          </cell>
        </row>
        <row r="11126">
          <cell r="D11126" t="str">
            <v>233CPA_RP_160.M</v>
          </cell>
        </row>
        <row r="11127">
          <cell r="D11127" t="str">
            <v>632CPA_RP_160.M</v>
          </cell>
        </row>
        <row r="11128">
          <cell r="D11128" t="str">
            <v>636CPA_RP_160.M</v>
          </cell>
        </row>
        <row r="11129">
          <cell r="D11129" t="str">
            <v>634CPA_RP_160.M</v>
          </cell>
        </row>
        <row r="11130">
          <cell r="D11130" t="str">
            <v>238CPA_RP_160.M</v>
          </cell>
        </row>
        <row r="11131">
          <cell r="D11131" t="str">
            <v>662CPA_RP_160.M</v>
          </cell>
        </row>
        <row r="11132">
          <cell r="D11132" t="str">
            <v>960CPA_RP_160.M</v>
          </cell>
        </row>
        <row r="11133">
          <cell r="D11133" t="str">
            <v>423CPA_RP_160.M</v>
          </cell>
        </row>
        <row r="11134">
          <cell r="D11134" t="str">
            <v>935CPA_RP_160.M</v>
          </cell>
        </row>
        <row r="11135">
          <cell r="D11135" t="str">
            <v>128CPA_RP_160.M</v>
          </cell>
        </row>
        <row r="11136">
          <cell r="D11136" t="str">
            <v>611CPA_RP_160.M</v>
          </cell>
        </row>
        <row r="11137">
          <cell r="D11137" t="str">
            <v>321CPA_RP_160.M</v>
          </cell>
        </row>
        <row r="11138">
          <cell r="D11138" t="str">
            <v>243CPA_RP_160.M</v>
          </cell>
        </row>
        <row r="11139">
          <cell r="D11139" t="str">
            <v>309CPA_RP_160.M</v>
          </cell>
        </row>
        <row r="11140">
          <cell r="D11140" t="str">
            <v>248CPA_RP_160.M</v>
          </cell>
        </row>
        <row r="11141">
          <cell r="D11141" t="str">
            <v>469CPA_RP_160.M</v>
          </cell>
        </row>
        <row r="11142">
          <cell r="D11142" t="str">
            <v>253CPA_RP_160.M</v>
          </cell>
        </row>
        <row r="11143">
          <cell r="D11143" t="str">
            <v>642CPA_RP_160.M</v>
          </cell>
        </row>
        <row r="11144">
          <cell r="D11144" t="str">
            <v>643CPA_RP_160.M</v>
          </cell>
        </row>
        <row r="11145">
          <cell r="D11145" t="str">
            <v>939CPA_RP_160.M</v>
          </cell>
        </row>
        <row r="11146">
          <cell r="D11146" t="str">
            <v>644CPA_RP_160.M</v>
          </cell>
        </row>
        <row r="11147">
          <cell r="D11147" t="str">
            <v>163CPA_RP_160.M</v>
          </cell>
        </row>
        <row r="11148">
          <cell r="D11148" t="str">
            <v>819CPA_RP_160.M</v>
          </cell>
        </row>
        <row r="11149">
          <cell r="D11149" t="str">
            <v>172CPA_RP_160.M</v>
          </cell>
        </row>
        <row r="11150">
          <cell r="D11150" t="str">
            <v>132CPA_RP_160.M</v>
          </cell>
        </row>
        <row r="11151">
          <cell r="D11151" t="str">
            <v>646CPA_RP_160.M</v>
          </cell>
        </row>
        <row r="11152">
          <cell r="D11152" t="str">
            <v>648CPA_RP_160.M</v>
          </cell>
        </row>
        <row r="11153">
          <cell r="D11153" t="str">
            <v>915CPA_RP_160.M</v>
          </cell>
        </row>
        <row r="11154">
          <cell r="D11154" t="str">
            <v>134CPA_RP_160.M</v>
          </cell>
        </row>
        <row r="11155">
          <cell r="D11155" t="str">
            <v>652CPA_RP_160.M</v>
          </cell>
        </row>
        <row r="11156">
          <cell r="D11156" t="str">
            <v>174CPA_RP_160.M</v>
          </cell>
        </row>
        <row r="11157">
          <cell r="D11157" t="str">
            <v>328CPA_RP_160.M</v>
          </cell>
        </row>
        <row r="11158">
          <cell r="D11158" t="str">
            <v>258CPA_RP_160.M</v>
          </cell>
        </row>
        <row r="11159">
          <cell r="D11159" t="str">
            <v>656CPA_RP_160.M</v>
          </cell>
        </row>
        <row r="11160">
          <cell r="D11160" t="str">
            <v>654CPA_RP_160.M</v>
          </cell>
        </row>
        <row r="11161">
          <cell r="D11161" t="str">
            <v>336CPA_RP_160.M</v>
          </cell>
        </row>
        <row r="11162">
          <cell r="D11162" t="str">
            <v>263CPA_RP_160.M</v>
          </cell>
        </row>
        <row r="11163">
          <cell r="D11163" t="str">
            <v>268CPA_RP_160.M</v>
          </cell>
        </row>
        <row r="11164">
          <cell r="D11164" t="str">
            <v>532CPA_RP_160.M</v>
          </cell>
        </row>
        <row r="11165">
          <cell r="D11165" t="str">
            <v>944CPA_RP_160.M</v>
          </cell>
        </row>
        <row r="11166">
          <cell r="D11166" t="str">
            <v>176CPA_RP_160.M</v>
          </cell>
        </row>
        <row r="11167">
          <cell r="D11167" t="str">
            <v>534CPA_RP_160.M</v>
          </cell>
        </row>
        <row r="11168">
          <cell r="D11168" t="str">
            <v>536CPA_RP_160.M</v>
          </cell>
        </row>
        <row r="11169">
          <cell r="D11169" t="str">
            <v>429CPA_RP_160.M</v>
          </cell>
        </row>
        <row r="11170">
          <cell r="D11170" t="str">
            <v>433CPA_RP_160.M</v>
          </cell>
        </row>
        <row r="11171">
          <cell r="D11171" t="str">
            <v>178CPA_RP_160.M</v>
          </cell>
        </row>
        <row r="11172">
          <cell r="D11172" t="str">
            <v>436CPA_RP_160.M</v>
          </cell>
        </row>
        <row r="11173">
          <cell r="D11173" t="str">
            <v>136CPA_RP_160.M</v>
          </cell>
        </row>
        <row r="11174">
          <cell r="D11174" t="str">
            <v>343CPA_RP_160.M</v>
          </cell>
        </row>
        <row r="11175">
          <cell r="D11175" t="str">
            <v>158CPA_RP_160.M</v>
          </cell>
        </row>
        <row r="11176">
          <cell r="D11176" t="str">
            <v>439CPA_RP_160.M</v>
          </cell>
        </row>
        <row r="11177">
          <cell r="D11177" t="str">
            <v>916CPA_RP_160.M</v>
          </cell>
        </row>
        <row r="11178">
          <cell r="D11178" t="str">
            <v>664CPA_RP_160.M</v>
          </cell>
        </row>
        <row r="11179">
          <cell r="D11179" t="str">
            <v>826CPA_RP_160.M</v>
          </cell>
        </row>
        <row r="11180">
          <cell r="D11180" t="str">
            <v>542CPA_RP_160.M</v>
          </cell>
        </row>
        <row r="11181">
          <cell r="D11181" t="str">
            <v>967CPA_RP_160.M</v>
          </cell>
        </row>
        <row r="11182">
          <cell r="D11182" t="str">
            <v>443CPA_RP_160.M</v>
          </cell>
        </row>
        <row r="11183">
          <cell r="D11183" t="str">
            <v>917CPA_RP_160.M</v>
          </cell>
        </row>
        <row r="11184">
          <cell r="D11184" t="str">
            <v>544CPA_RP_160.M</v>
          </cell>
        </row>
        <row r="11185">
          <cell r="D11185" t="str">
            <v>941CPA_RP_160.M</v>
          </cell>
        </row>
        <row r="11186">
          <cell r="D11186" t="str">
            <v>446CPA_RP_160.M</v>
          </cell>
        </row>
        <row r="11187">
          <cell r="D11187" t="str">
            <v>666CPA_RP_160.M</v>
          </cell>
        </row>
        <row r="11188">
          <cell r="D11188" t="str">
            <v>668CPA_RP_160.M</v>
          </cell>
        </row>
        <row r="11189">
          <cell r="D11189" t="str">
            <v>672CPA_RP_160.M</v>
          </cell>
        </row>
        <row r="11190">
          <cell r="D11190" t="str">
            <v>946CPA_RP_160.M</v>
          </cell>
        </row>
        <row r="11191">
          <cell r="D11191" t="str">
            <v>137CPA_RP_160.M</v>
          </cell>
        </row>
        <row r="11192">
          <cell r="D11192" t="str">
            <v>546CPA_RP_160.M</v>
          </cell>
        </row>
        <row r="11193">
          <cell r="D11193" t="str">
            <v>962CPA_RP_160.M</v>
          </cell>
        </row>
        <row r="11194">
          <cell r="D11194" t="str">
            <v>674CPA_RP_160.M</v>
          </cell>
        </row>
        <row r="11195">
          <cell r="D11195" t="str">
            <v>676CPA_RP_160.M</v>
          </cell>
        </row>
        <row r="11196">
          <cell r="D11196" t="str">
            <v>548CPA_RP_160.M</v>
          </cell>
        </row>
        <row r="11197">
          <cell r="D11197" t="str">
            <v>556CPA_RP_160.M</v>
          </cell>
        </row>
        <row r="11198">
          <cell r="D11198" t="str">
            <v>678CPA_RP_160.M</v>
          </cell>
        </row>
        <row r="11199">
          <cell r="D11199" t="str">
            <v>181CPA_RP_160.M</v>
          </cell>
        </row>
        <row r="11200">
          <cell r="D11200" t="str">
            <v>867CPA_RP_160.M</v>
          </cell>
        </row>
        <row r="11201">
          <cell r="D11201" t="str">
            <v>682CPA_RP_160.M</v>
          </cell>
        </row>
        <row r="11202">
          <cell r="D11202" t="str">
            <v>684CPA_RP_160.M</v>
          </cell>
        </row>
        <row r="11203">
          <cell r="D11203" t="str">
            <v>273CPA_RP_160.M</v>
          </cell>
        </row>
        <row r="11204">
          <cell r="D11204" t="str">
            <v>868CPA_RP_160.M</v>
          </cell>
        </row>
        <row r="11205">
          <cell r="D11205" t="str">
            <v>921CPA_RP_160.M</v>
          </cell>
        </row>
        <row r="11206">
          <cell r="D11206" t="str">
            <v>948CPA_RP_160.M</v>
          </cell>
        </row>
        <row r="11207">
          <cell r="D11207" t="str">
            <v>943CPA_RP_160.M</v>
          </cell>
        </row>
        <row r="11208">
          <cell r="D11208" t="str">
            <v>351CPA_RP_160.M</v>
          </cell>
        </row>
        <row r="11209">
          <cell r="D11209" t="str">
            <v>686CPA_RP_160.M</v>
          </cell>
        </row>
        <row r="11210">
          <cell r="D11210" t="str">
            <v>688CPA_RP_160.M</v>
          </cell>
        </row>
        <row r="11211">
          <cell r="D11211" t="str">
            <v>518CPA_RP_160.M</v>
          </cell>
        </row>
        <row r="11212">
          <cell r="D11212" t="str">
            <v>728CPA_RP_160.M</v>
          </cell>
        </row>
        <row r="11213">
          <cell r="D11213" t="str">
            <v>836CPA_RP_160.M</v>
          </cell>
        </row>
        <row r="11214">
          <cell r="D11214" t="str">
            <v>558CPA_RP_160.M</v>
          </cell>
        </row>
        <row r="11215">
          <cell r="D11215" t="str">
            <v>138CPA_RP_160.M</v>
          </cell>
        </row>
        <row r="11216">
          <cell r="D11216" t="str">
            <v>353CPA_RP_160.M</v>
          </cell>
        </row>
        <row r="11217">
          <cell r="D11217" t="str">
            <v>196CPA_RP_160.M</v>
          </cell>
        </row>
        <row r="11218">
          <cell r="D11218" t="str">
            <v>278CPA_RP_160.M</v>
          </cell>
        </row>
        <row r="11219">
          <cell r="D11219" t="str">
            <v>692CPA_RP_160.M</v>
          </cell>
        </row>
        <row r="11220">
          <cell r="D11220" t="str">
            <v>694CPA_RP_160.M</v>
          </cell>
        </row>
        <row r="11221">
          <cell r="D11221" t="str">
            <v>142CPA_RP_160.M</v>
          </cell>
        </row>
        <row r="11222">
          <cell r="D11222" t="str">
            <v>449CPA_RP_160.M</v>
          </cell>
        </row>
        <row r="11223">
          <cell r="D11223" t="str">
            <v>564CPA_RP_160.M</v>
          </cell>
        </row>
        <row r="11224">
          <cell r="D11224" t="str">
            <v>565CPA_RP_160.M</v>
          </cell>
        </row>
        <row r="11225">
          <cell r="D11225" t="str">
            <v>283CPA_RP_160.M</v>
          </cell>
        </row>
        <row r="11226">
          <cell r="D11226" t="str">
            <v>853CPA_RP_160.M</v>
          </cell>
        </row>
        <row r="11227">
          <cell r="D11227" t="str">
            <v>288CPA_RP_160.M</v>
          </cell>
        </row>
        <row r="11228">
          <cell r="D11228" t="str">
            <v>293CPA_RP_160.M</v>
          </cell>
        </row>
        <row r="11229">
          <cell r="D11229" t="str">
            <v>566CPA_RP_160.M</v>
          </cell>
        </row>
        <row r="11230">
          <cell r="D11230" t="str">
            <v>964CPA_RP_160.M</v>
          </cell>
        </row>
        <row r="11231">
          <cell r="D11231" t="str">
            <v>182CPA_RP_160.M</v>
          </cell>
        </row>
        <row r="11232">
          <cell r="D11232" t="str">
            <v>359CPA_RP_160.M</v>
          </cell>
        </row>
        <row r="11233">
          <cell r="D11233" t="str">
            <v>453CPA_RP_160.M</v>
          </cell>
        </row>
        <row r="11234">
          <cell r="D11234" t="str">
            <v>968CPA_RP_160.M</v>
          </cell>
        </row>
        <row r="11235">
          <cell r="D11235" t="str">
            <v>922CPA_RP_160.M</v>
          </cell>
        </row>
        <row r="11236">
          <cell r="D11236" t="str">
            <v>714CPA_RP_160.M</v>
          </cell>
        </row>
        <row r="11237">
          <cell r="D11237" t="str">
            <v>862CPA_RP_160.M</v>
          </cell>
        </row>
        <row r="11238">
          <cell r="D11238" t="str">
            <v>135CPA_RP_160.M</v>
          </cell>
        </row>
        <row r="11239">
          <cell r="D11239" t="str">
            <v>716CPA_RP_160.M</v>
          </cell>
        </row>
        <row r="11240">
          <cell r="D11240" t="str">
            <v>456CPA_RP_160.M</v>
          </cell>
        </row>
        <row r="11241">
          <cell r="D11241" t="str">
            <v>722CPA_RP_160.M</v>
          </cell>
        </row>
        <row r="11242">
          <cell r="D11242" t="str">
            <v>942CPA_RP_160.M</v>
          </cell>
        </row>
        <row r="11243">
          <cell r="D11243" t="str">
            <v>718CPA_RP_160.M</v>
          </cell>
        </row>
        <row r="11244">
          <cell r="D11244" t="str">
            <v>724CPA_RP_160.M</v>
          </cell>
        </row>
        <row r="11245">
          <cell r="D11245" t="str">
            <v>576CPA_RP_160.M</v>
          </cell>
        </row>
        <row r="11246">
          <cell r="D11246" t="str">
            <v>936CPA_RP_160.M</v>
          </cell>
        </row>
        <row r="11247">
          <cell r="D11247" t="str">
            <v>961CPA_RP_160.M</v>
          </cell>
        </row>
        <row r="11248">
          <cell r="D11248" t="str">
            <v>813CPA_RP_160.M</v>
          </cell>
        </row>
        <row r="11249">
          <cell r="D11249" t="str">
            <v>726CPA_RP_160.M</v>
          </cell>
        </row>
        <row r="11250">
          <cell r="D11250" t="str">
            <v>199CPA_RP_160.M</v>
          </cell>
        </row>
        <row r="11251">
          <cell r="D11251" t="str">
            <v>733CPA_RP_160.M</v>
          </cell>
        </row>
        <row r="11252">
          <cell r="D11252" t="str">
            <v>184CPA_RP_160.M</v>
          </cell>
        </row>
        <row r="11253">
          <cell r="D11253" t="str">
            <v>524CPA_RP_160.M</v>
          </cell>
        </row>
        <row r="11254">
          <cell r="D11254" t="str">
            <v>361CPA_RP_160.M</v>
          </cell>
        </row>
        <row r="11255">
          <cell r="D11255" t="str">
            <v>362CPA_RP_160.M</v>
          </cell>
        </row>
        <row r="11256">
          <cell r="D11256" t="str">
            <v>364CPA_RP_160.M</v>
          </cell>
        </row>
        <row r="11257">
          <cell r="D11257" t="str">
            <v>732CPA_RP_160.M</v>
          </cell>
        </row>
        <row r="11258">
          <cell r="D11258" t="str">
            <v>366CPA_RP_160.M</v>
          </cell>
        </row>
        <row r="11259">
          <cell r="D11259" t="str">
            <v>734CPA_RP_160.M</v>
          </cell>
        </row>
        <row r="11260">
          <cell r="D11260" t="str">
            <v>144CPA_RP_160.M</v>
          </cell>
        </row>
        <row r="11261">
          <cell r="D11261" t="str">
            <v>146CPA_RP_160.M</v>
          </cell>
        </row>
        <row r="11262">
          <cell r="D11262" t="str">
            <v>463CPA_RP_160.M</v>
          </cell>
        </row>
        <row r="11263">
          <cell r="D11263" t="str">
            <v>528CPA_RP_160.M</v>
          </cell>
        </row>
        <row r="11264">
          <cell r="D11264" t="str">
            <v>923CPA_RP_160.M</v>
          </cell>
        </row>
        <row r="11265">
          <cell r="D11265" t="str">
            <v>738CPA_RP_160.M</v>
          </cell>
        </row>
        <row r="11266">
          <cell r="D11266" t="str">
            <v>578CPA_RP_160.M</v>
          </cell>
        </row>
        <row r="11267">
          <cell r="D11267" t="str">
            <v>537CPA_RP_160.M</v>
          </cell>
        </row>
        <row r="11268">
          <cell r="D11268" t="str">
            <v>742CPA_RP_160.M</v>
          </cell>
        </row>
        <row r="11269">
          <cell r="D11269" t="str">
            <v>866CPA_RP_160.M</v>
          </cell>
        </row>
        <row r="11270">
          <cell r="D11270" t="str">
            <v>369CPA_RP_160.M</v>
          </cell>
        </row>
        <row r="11271">
          <cell r="D11271" t="str">
            <v>744CPA_RP_160.M</v>
          </cell>
        </row>
        <row r="11272">
          <cell r="D11272" t="str">
            <v>186CPA_RP_160.M</v>
          </cell>
        </row>
        <row r="11273">
          <cell r="D11273" t="str">
            <v>925CPA_RP_160.M</v>
          </cell>
        </row>
        <row r="11274">
          <cell r="D11274" t="str">
            <v>869CPA_RP_160.M</v>
          </cell>
        </row>
        <row r="11275">
          <cell r="D11275" t="str">
            <v>746CPA_RP_160.M</v>
          </cell>
        </row>
        <row r="11276">
          <cell r="D11276" t="str">
            <v>926CPA_RP_160.M</v>
          </cell>
        </row>
        <row r="11277">
          <cell r="D11277" t="str">
            <v>466CPA_RP_160.M</v>
          </cell>
        </row>
        <row r="11278">
          <cell r="D11278" t="str">
            <v>112CPA_RP_160.M</v>
          </cell>
        </row>
        <row r="11279">
          <cell r="D11279" t="str">
            <v>111CPA_RP_160.M</v>
          </cell>
        </row>
        <row r="11280">
          <cell r="D11280" t="str">
            <v>298CPA_RP_160.M</v>
          </cell>
        </row>
        <row r="11281">
          <cell r="D11281" t="str">
            <v>927CPA_RP_160.M</v>
          </cell>
        </row>
        <row r="11282">
          <cell r="D11282" t="str">
            <v>846CPA_RP_160.M</v>
          </cell>
        </row>
        <row r="11283">
          <cell r="D11283" t="str">
            <v>299CPA_RP_160.M</v>
          </cell>
        </row>
        <row r="11284">
          <cell r="D11284" t="str">
            <v>582CPA_RP_160.M</v>
          </cell>
        </row>
        <row r="11285">
          <cell r="D11285" t="str">
            <v>474CPA_RP_160.M</v>
          </cell>
        </row>
        <row r="11286">
          <cell r="D11286" t="str">
            <v>754CPA_RP_160.M</v>
          </cell>
        </row>
        <row r="11287">
          <cell r="D11287" t="str">
            <v>698CPA_RP_160.M</v>
          </cell>
        </row>
        <row r="11288">
          <cell r="D11288" t="str">
            <v>512CPA_RP_170.M</v>
          </cell>
        </row>
        <row r="11289">
          <cell r="D11289" t="str">
            <v>914CPA_RP_170.M</v>
          </cell>
        </row>
        <row r="11290">
          <cell r="D11290" t="str">
            <v>612CPA_RP_170.M</v>
          </cell>
        </row>
        <row r="11291">
          <cell r="D11291" t="str">
            <v>614CPA_RP_170.M</v>
          </cell>
        </row>
        <row r="11292">
          <cell r="D11292" t="str">
            <v>312CPA_RP_170.M</v>
          </cell>
        </row>
        <row r="11293">
          <cell r="D11293" t="str">
            <v>311CPA_RP_170.M</v>
          </cell>
        </row>
        <row r="11294">
          <cell r="D11294" t="str">
            <v>213CPA_RP_170.M</v>
          </cell>
        </row>
        <row r="11295">
          <cell r="D11295" t="str">
            <v>911CPA_RP_170.M</v>
          </cell>
        </row>
        <row r="11296">
          <cell r="D11296" t="str">
            <v>193CPA_RP_170.M</v>
          </cell>
        </row>
        <row r="11297">
          <cell r="D11297" t="str">
            <v>122CPA_RP_170.M</v>
          </cell>
        </row>
        <row r="11298">
          <cell r="D11298" t="str">
            <v>912CPA_RP_170.M</v>
          </cell>
        </row>
        <row r="11299">
          <cell r="D11299" t="str">
            <v>313CPA_RP_170.M</v>
          </cell>
        </row>
        <row r="11300">
          <cell r="D11300" t="str">
            <v>419CPA_RP_170.M</v>
          </cell>
        </row>
        <row r="11301">
          <cell r="D11301" t="str">
            <v>513CPA_RP_170.M</v>
          </cell>
        </row>
        <row r="11302">
          <cell r="D11302" t="str">
            <v>316CPA_RP_170.M</v>
          </cell>
        </row>
        <row r="11303">
          <cell r="D11303" t="str">
            <v>913CPA_RP_170.M</v>
          </cell>
        </row>
        <row r="11304">
          <cell r="D11304" t="str">
            <v>124CPA_RP_170.M</v>
          </cell>
        </row>
        <row r="11305">
          <cell r="D11305" t="str">
            <v>339CPA_RP_170.M</v>
          </cell>
        </row>
        <row r="11306">
          <cell r="D11306" t="str">
            <v>638CPA_RP_170.M</v>
          </cell>
        </row>
        <row r="11307">
          <cell r="D11307" t="str">
            <v>514CPA_RP_170.M</v>
          </cell>
        </row>
        <row r="11308">
          <cell r="D11308" t="str">
            <v>218CPA_RP_170.M</v>
          </cell>
        </row>
        <row r="11309">
          <cell r="D11309" t="str">
            <v>963CPA_RP_170.M</v>
          </cell>
        </row>
        <row r="11310">
          <cell r="D11310" t="str">
            <v>616CPA_RP_170.M</v>
          </cell>
        </row>
        <row r="11311">
          <cell r="D11311" t="str">
            <v>223CPA_RP_170.M</v>
          </cell>
        </row>
        <row r="11312">
          <cell r="D11312" t="str">
            <v>516CPA_RP_170.M</v>
          </cell>
        </row>
        <row r="11313">
          <cell r="D11313" t="str">
            <v>918CPA_RP_170.M</v>
          </cell>
        </row>
        <row r="11314">
          <cell r="D11314" t="str">
            <v>748CPA_RP_170.M</v>
          </cell>
        </row>
        <row r="11315">
          <cell r="D11315" t="str">
            <v>618CPA_RP_170.M</v>
          </cell>
        </row>
        <row r="11316">
          <cell r="D11316" t="str">
            <v>522CPA_RP_170.M</v>
          </cell>
        </row>
        <row r="11317">
          <cell r="D11317" t="str">
            <v>622CPA_RP_170.M</v>
          </cell>
        </row>
        <row r="11318">
          <cell r="D11318" t="str">
            <v>156CPA_RP_170.M</v>
          </cell>
        </row>
        <row r="11319">
          <cell r="D11319" t="str">
            <v>624CPA_RP_170.M</v>
          </cell>
        </row>
        <row r="11320">
          <cell r="D11320" t="str">
            <v>626CPA_RP_170.M</v>
          </cell>
        </row>
        <row r="11321">
          <cell r="D11321" t="str">
            <v>628CPA_RP_170.M</v>
          </cell>
        </row>
        <row r="11322">
          <cell r="D11322" t="str">
            <v>228CPA_RP_170.M</v>
          </cell>
        </row>
        <row r="11323">
          <cell r="D11323" t="str">
            <v>924CPA_RP_170.M</v>
          </cell>
        </row>
        <row r="11324">
          <cell r="D11324" t="str">
            <v>233CPA_RP_170.M</v>
          </cell>
        </row>
        <row r="11325">
          <cell r="D11325" t="str">
            <v>632CPA_RP_170.M</v>
          </cell>
        </row>
        <row r="11326">
          <cell r="D11326" t="str">
            <v>636CPA_RP_170.M</v>
          </cell>
        </row>
        <row r="11327">
          <cell r="D11327" t="str">
            <v>634CPA_RP_170.M</v>
          </cell>
        </row>
        <row r="11328">
          <cell r="D11328" t="str">
            <v>238CPA_RP_170.M</v>
          </cell>
        </row>
        <row r="11329">
          <cell r="D11329" t="str">
            <v>662CPA_RP_170.M</v>
          </cell>
        </row>
        <row r="11330">
          <cell r="D11330" t="str">
            <v>960CPA_RP_170.M</v>
          </cell>
        </row>
        <row r="11331">
          <cell r="D11331" t="str">
            <v>423CPA_RP_170.M</v>
          </cell>
        </row>
        <row r="11332">
          <cell r="D11332" t="str">
            <v>935CPA_RP_170.M</v>
          </cell>
        </row>
        <row r="11333">
          <cell r="D11333" t="str">
            <v>128CPA_RP_170.M</v>
          </cell>
        </row>
        <row r="11334">
          <cell r="D11334" t="str">
            <v>611CPA_RP_170.M</v>
          </cell>
        </row>
        <row r="11335">
          <cell r="D11335" t="str">
            <v>321CPA_RP_170.M</v>
          </cell>
        </row>
        <row r="11336">
          <cell r="D11336" t="str">
            <v>243CPA_RP_170.M</v>
          </cell>
        </row>
        <row r="11337">
          <cell r="D11337" t="str">
            <v>309CPA_RP_170.M</v>
          </cell>
        </row>
        <row r="11338">
          <cell r="D11338" t="str">
            <v>248CPA_RP_170.M</v>
          </cell>
        </row>
        <row r="11339">
          <cell r="D11339" t="str">
            <v>469CPA_RP_170.M</v>
          </cell>
        </row>
        <row r="11340">
          <cell r="D11340" t="str">
            <v>253CPA_RP_170.M</v>
          </cell>
        </row>
        <row r="11341">
          <cell r="D11341" t="str">
            <v>642CPA_RP_170.M</v>
          </cell>
        </row>
        <row r="11342">
          <cell r="D11342" t="str">
            <v>643CPA_RP_170.M</v>
          </cell>
        </row>
        <row r="11343">
          <cell r="D11343" t="str">
            <v>939CPA_RP_170.M</v>
          </cell>
        </row>
        <row r="11344">
          <cell r="D11344" t="str">
            <v>644CPA_RP_170.M</v>
          </cell>
        </row>
        <row r="11345">
          <cell r="D11345" t="str">
            <v>163CPA_RP_170.M</v>
          </cell>
        </row>
        <row r="11346">
          <cell r="D11346" t="str">
            <v>819CPA_RP_170.M</v>
          </cell>
        </row>
        <row r="11347">
          <cell r="D11347" t="str">
            <v>172CPA_RP_170.M</v>
          </cell>
        </row>
        <row r="11348">
          <cell r="D11348" t="str">
            <v>132CPA_RP_170.M</v>
          </cell>
        </row>
        <row r="11349">
          <cell r="D11349" t="str">
            <v>646CPA_RP_170.M</v>
          </cell>
        </row>
        <row r="11350">
          <cell r="D11350" t="str">
            <v>648CPA_RP_170.M</v>
          </cell>
        </row>
        <row r="11351">
          <cell r="D11351" t="str">
            <v>915CPA_RP_170.M</v>
          </cell>
        </row>
        <row r="11352">
          <cell r="D11352" t="str">
            <v>134CPA_RP_170.M</v>
          </cell>
        </row>
        <row r="11353">
          <cell r="D11353" t="str">
            <v>652CPA_RP_170.M</v>
          </cell>
        </row>
        <row r="11354">
          <cell r="D11354" t="str">
            <v>174CPA_RP_170.M</v>
          </cell>
        </row>
        <row r="11355">
          <cell r="D11355" t="str">
            <v>328CPA_RP_170.M</v>
          </cell>
        </row>
        <row r="11356">
          <cell r="D11356" t="str">
            <v>258CPA_RP_170.M</v>
          </cell>
        </row>
        <row r="11357">
          <cell r="D11357" t="str">
            <v>656CPA_RP_170.M</v>
          </cell>
        </row>
        <row r="11358">
          <cell r="D11358" t="str">
            <v>654CPA_RP_170.M</v>
          </cell>
        </row>
        <row r="11359">
          <cell r="D11359" t="str">
            <v>336CPA_RP_170.M</v>
          </cell>
        </row>
        <row r="11360">
          <cell r="D11360" t="str">
            <v>263CPA_RP_170.M</v>
          </cell>
        </row>
        <row r="11361">
          <cell r="D11361" t="str">
            <v>268CPA_RP_170.M</v>
          </cell>
        </row>
        <row r="11362">
          <cell r="D11362" t="str">
            <v>532CPA_RP_170.M</v>
          </cell>
        </row>
        <row r="11363">
          <cell r="D11363" t="str">
            <v>944CPA_RP_170.M</v>
          </cell>
        </row>
        <row r="11364">
          <cell r="D11364" t="str">
            <v>176CPA_RP_170.M</v>
          </cell>
        </row>
        <row r="11365">
          <cell r="D11365" t="str">
            <v>534CPA_RP_170.M</v>
          </cell>
        </row>
        <row r="11366">
          <cell r="D11366" t="str">
            <v>536CPA_RP_170.M</v>
          </cell>
        </row>
        <row r="11367">
          <cell r="D11367" t="str">
            <v>429CPA_RP_170.M</v>
          </cell>
        </row>
        <row r="11368">
          <cell r="D11368" t="str">
            <v>433CPA_RP_170.M</v>
          </cell>
        </row>
        <row r="11369">
          <cell r="D11369" t="str">
            <v>178CPA_RP_170.M</v>
          </cell>
        </row>
        <row r="11370">
          <cell r="D11370" t="str">
            <v>436CPA_RP_170.M</v>
          </cell>
        </row>
        <row r="11371">
          <cell r="D11371" t="str">
            <v>136CPA_RP_170.M</v>
          </cell>
        </row>
        <row r="11372">
          <cell r="D11372" t="str">
            <v>343CPA_RP_170.M</v>
          </cell>
        </row>
        <row r="11373">
          <cell r="D11373" t="str">
            <v>158CPA_RP_170.M</v>
          </cell>
        </row>
        <row r="11374">
          <cell r="D11374" t="str">
            <v>439CPA_RP_170.M</v>
          </cell>
        </row>
        <row r="11375">
          <cell r="D11375" t="str">
            <v>916CPA_RP_170.M</v>
          </cell>
        </row>
        <row r="11376">
          <cell r="D11376" t="str">
            <v>664CPA_RP_170.M</v>
          </cell>
        </row>
        <row r="11377">
          <cell r="D11377" t="str">
            <v>826CPA_RP_170.M</v>
          </cell>
        </row>
        <row r="11378">
          <cell r="D11378" t="str">
            <v>542CPA_RP_170.M</v>
          </cell>
        </row>
        <row r="11379">
          <cell r="D11379" t="str">
            <v>967CPA_RP_170.M</v>
          </cell>
        </row>
        <row r="11380">
          <cell r="D11380" t="str">
            <v>443CPA_RP_170.M</v>
          </cell>
        </row>
        <row r="11381">
          <cell r="D11381" t="str">
            <v>917CPA_RP_170.M</v>
          </cell>
        </row>
        <row r="11382">
          <cell r="D11382" t="str">
            <v>544CPA_RP_170.M</v>
          </cell>
        </row>
        <row r="11383">
          <cell r="D11383" t="str">
            <v>941CPA_RP_170.M</v>
          </cell>
        </row>
        <row r="11384">
          <cell r="D11384" t="str">
            <v>446CPA_RP_170.M</v>
          </cell>
        </row>
        <row r="11385">
          <cell r="D11385" t="str">
            <v>666CPA_RP_170.M</v>
          </cell>
        </row>
        <row r="11386">
          <cell r="D11386" t="str">
            <v>668CPA_RP_170.M</v>
          </cell>
        </row>
        <row r="11387">
          <cell r="D11387" t="str">
            <v>672CPA_RP_170.M</v>
          </cell>
        </row>
        <row r="11388">
          <cell r="D11388" t="str">
            <v>946CPA_RP_170.M</v>
          </cell>
        </row>
        <row r="11389">
          <cell r="D11389" t="str">
            <v>137CPA_RP_170.M</v>
          </cell>
        </row>
        <row r="11390">
          <cell r="D11390" t="str">
            <v>546CPA_RP_170.M</v>
          </cell>
        </row>
        <row r="11391">
          <cell r="D11391" t="str">
            <v>962CPA_RP_170.M</v>
          </cell>
        </row>
        <row r="11392">
          <cell r="D11392" t="str">
            <v>674CPA_RP_170.M</v>
          </cell>
        </row>
        <row r="11393">
          <cell r="D11393" t="str">
            <v>676CPA_RP_170.M</v>
          </cell>
        </row>
        <row r="11394">
          <cell r="D11394" t="str">
            <v>548CPA_RP_170.M</v>
          </cell>
        </row>
        <row r="11395">
          <cell r="D11395" t="str">
            <v>556CPA_RP_170.M</v>
          </cell>
        </row>
        <row r="11396">
          <cell r="D11396" t="str">
            <v>678CPA_RP_170.M</v>
          </cell>
        </row>
        <row r="11397">
          <cell r="D11397" t="str">
            <v>181CPA_RP_170.M</v>
          </cell>
        </row>
        <row r="11398">
          <cell r="D11398" t="str">
            <v>867CPA_RP_170.M</v>
          </cell>
        </row>
        <row r="11399">
          <cell r="D11399" t="str">
            <v>682CPA_RP_170.M</v>
          </cell>
        </row>
        <row r="11400">
          <cell r="D11400" t="str">
            <v>684CPA_RP_170.M</v>
          </cell>
        </row>
        <row r="11401">
          <cell r="D11401" t="str">
            <v>273CPA_RP_170.M</v>
          </cell>
        </row>
        <row r="11402">
          <cell r="D11402" t="str">
            <v>868CPA_RP_170.M</v>
          </cell>
        </row>
        <row r="11403">
          <cell r="D11403" t="str">
            <v>921CPA_RP_170.M</v>
          </cell>
        </row>
        <row r="11404">
          <cell r="D11404" t="str">
            <v>948CPA_RP_170.M</v>
          </cell>
        </row>
        <row r="11405">
          <cell r="D11405" t="str">
            <v>943CPA_RP_170.M</v>
          </cell>
        </row>
        <row r="11406">
          <cell r="D11406" t="str">
            <v>351CPA_RP_170.M</v>
          </cell>
        </row>
        <row r="11407">
          <cell r="D11407" t="str">
            <v>686CPA_RP_170.M</v>
          </cell>
        </row>
        <row r="11408">
          <cell r="D11408" t="str">
            <v>688CPA_RP_170.M</v>
          </cell>
        </row>
        <row r="11409">
          <cell r="D11409" t="str">
            <v>518CPA_RP_170.M</v>
          </cell>
        </row>
        <row r="11410">
          <cell r="D11410" t="str">
            <v>728CPA_RP_170.M</v>
          </cell>
        </row>
        <row r="11411">
          <cell r="D11411" t="str">
            <v>836CPA_RP_170.M</v>
          </cell>
        </row>
        <row r="11412">
          <cell r="D11412" t="str">
            <v>558CPA_RP_170.M</v>
          </cell>
        </row>
        <row r="11413">
          <cell r="D11413" t="str">
            <v>138CPA_RP_170.M</v>
          </cell>
        </row>
        <row r="11414">
          <cell r="D11414" t="str">
            <v>353CPA_RP_170.M</v>
          </cell>
        </row>
        <row r="11415">
          <cell r="D11415" t="str">
            <v>196CPA_RP_170.M</v>
          </cell>
        </row>
        <row r="11416">
          <cell r="D11416" t="str">
            <v>278CPA_RP_170.M</v>
          </cell>
        </row>
        <row r="11417">
          <cell r="D11417" t="str">
            <v>692CPA_RP_170.M</v>
          </cell>
        </row>
        <row r="11418">
          <cell r="D11418" t="str">
            <v>694CPA_RP_170.M</v>
          </cell>
        </row>
        <row r="11419">
          <cell r="D11419" t="str">
            <v>142CPA_RP_170.M</v>
          </cell>
        </row>
        <row r="11420">
          <cell r="D11420" t="str">
            <v>449CPA_RP_170.M</v>
          </cell>
        </row>
        <row r="11421">
          <cell r="D11421" t="str">
            <v>564CPA_RP_170.M</v>
          </cell>
        </row>
        <row r="11422">
          <cell r="D11422" t="str">
            <v>565CPA_RP_170.M</v>
          </cell>
        </row>
        <row r="11423">
          <cell r="D11423" t="str">
            <v>283CPA_RP_170.M</v>
          </cell>
        </row>
        <row r="11424">
          <cell r="D11424" t="str">
            <v>853CPA_RP_170.M</v>
          </cell>
        </row>
        <row r="11425">
          <cell r="D11425" t="str">
            <v>288CPA_RP_170.M</v>
          </cell>
        </row>
        <row r="11426">
          <cell r="D11426" t="str">
            <v>293CPA_RP_170.M</v>
          </cell>
        </row>
        <row r="11427">
          <cell r="D11427" t="str">
            <v>566CPA_RP_170.M</v>
          </cell>
        </row>
        <row r="11428">
          <cell r="D11428" t="str">
            <v>964CPA_RP_170.M</v>
          </cell>
        </row>
        <row r="11429">
          <cell r="D11429" t="str">
            <v>182CPA_RP_170.M</v>
          </cell>
        </row>
        <row r="11430">
          <cell r="D11430" t="str">
            <v>359CPA_RP_170.M</v>
          </cell>
        </row>
        <row r="11431">
          <cell r="D11431" t="str">
            <v>453CPA_RP_170.M</v>
          </cell>
        </row>
        <row r="11432">
          <cell r="D11432" t="str">
            <v>968CPA_RP_170.M</v>
          </cell>
        </row>
        <row r="11433">
          <cell r="D11433" t="str">
            <v>922CPA_RP_170.M</v>
          </cell>
        </row>
        <row r="11434">
          <cell r="D11434" t="str">
            <v>714CPA_RP_170.M</v>
          </cell>
        </row>
        <row r="11435">
          <cell r="D11435" t="str">
            <v>862CPA_RP_170.M</v>
          </cell>
        </row>
        <row r="11436">
          <cell r="D11436" t="str">
            <v>135CPA_RP_170.M</v>
          </cell>
        </row>
        <row r="11437">
          <cell r="D11437" t="str">
            <v>716CPA_RP_170.M</v>
          </cell>
        </row>
        <row r="11438">
          <cell r="D11438" t="str">
            <v>456CPA_RP_170.M</v>
          </cell>
        </row>
        <row r="11439">
          <cell r="D11439" t="str">
            <v>722CPA_RP_170.M</v>
          </cell>
        </row>
        <row r="11440">
          <cell r="D11440" t="str">
            <v>942CPA_RP_170.M</v>
          </cell>
        </row>
        <row r="11441">
          <cell r="D11441" t="str">
            <v>718CPA_RP_170.M</v>
          </cell>
        </row>
        <row r="11442">
          <cell r="D11442" t="str">
            <v>724CPA_RP_170.M</v>
          </cell>
        </row>
        <row r="11443">
          <cell r="D11443" t="str">
            <v>576CPA_RP_170.M</v>
          </cell>
        </row>
        <row r="11444">
          <cell r="D11444" t="str">
            <v>936CPA_RP_170.M</v>
          </cell>
        </row>
        <row r="11445">
          <cell r="D11445" t="str">
            <v>961CPA_RP_170.M</v>
          </cell>
        </row>
        <row r="11446">
          <cell r="D11446" t="str">
            <v>813CPA_RP_170.M</v>
          </cell>
        </row>
        <row r="11447">
          <cell r="D11447" t="str">
            <v>726CPA_RP_170.M</v>
          </cell>
        </row>
        <row r="11448">
          <cell r="D11448" t="str">
            <v>199CPA_RP_170.M</v>
          </cell>
        </row>
        <row r="11449">
          <cell r="D11449" t="str">
            <v>733CPA_RP_170.M</v>
          </cell>
        </row>
        <row r="11450">
          <cell r="D11450" t="str">
            <v>184CPA_RP_170.M</v>
          </cell>
        </row>
        <row r="11451">
          <cell r="D11451" t="str">
            <v>524CPA_RP_170.M</v>
          </cell>
        </row>
        <row r="11452">
          <cell r="D11452" t="str">
            <v>361CPA_RP_170.M</v>
          </cell>
        </row>
        <row r="11453">
          <cell r="D11453" t="str">
            <v>362CPA_RP_170.M</v>
          </cell>
        </row>
        <row r="11454">
          <cell r="D11454" t="str">
            <v>364CPA_RP_170.M</v>
          </cell>
        </row>
        <row r="11455">
          <cell r="D11455" t="str">
            <v>732CPA_RP_170.M</v>
          </cell>
        </row>
        <row r="11456">
          <cell r="D11456" t="str">
            <v>366CPA_RP_170.M</v>
          </cell>
        </row>
        <row r="11457">
          <cell r="D11457" t="str">
            <v>734CPA_RP_170.M</v>
          </cell>
        </row>
        <row r="11458">
          <cell r="D11458" t="str">
            <v>144CPA_RP_170.M</v>
          </cell>
        </row>
        <row r="11459">
          <cell r="D11459" t="str">
            <v>146CPA_RP_170.M</v>
          </cell>
        </row>
        <row r="11460">
          <cell r="D11460" t="str">
            <v>463CPA_RP_170.M</v>
          </cell>
        </row>
        <row r="11461">
          <cell r="D11461" t="str">
            <v>528CPA_RP_170.M</v>
          </cell>
        </row>
        <row r="11462">
          <cell r="D11462" t="str">
            <v>923CPA_RP_170.M</v>
          </cell>
        </row>
        <row r="11463">
          <cell r="D11463" t="str">
            <v>738CPA_RP_170.M</v>
          </cell>
        </row>
        <row r="11464">
          <cell r="D11464" t="str">
            <v>578CPA_RP_170.M</v>
          </cell>
        </row>
        <row r="11465">
          <cell r="D11465" t="str">
            <v>537CPA_RP_170.M</v>
          </cell>
        </row>
        <row r="11466">
          <cell r="D11466" t="str">
            <v>742CPA_RP_170.M</v>
          </cell>
        </row>
        <row r="11467">
          <cell r="D11467" t="str">
            <v>866CPA_RP_170.M</v>
          </cell>
        </row>
        <row r="11468">
          <cell r="D11468" t="str">
            <v>369CPA_RP_170.M</v>
          </cell>
        </row>
        <row r="11469">
          <cell r="D11469" t="str">
            <v>744CPA_RP_170.M</v>
          </cell>
        </row>
        <row r="11470">
          <cell r="D11470" t="str">
            <v>186CPA_RP_170.M</v>
          </cell>
        </row>
        <row r="11471">
          <cell r="D11471" t="str">
            <v>925CPA_RP_170.M</v>
          </cell>
        </row>
        <row r="11472">
          <cell r="D11472" t="str">
            <v>869CPA_RP_170.M</v>
          </cell>
        </row>
        <row r="11473">
          <cell r="D11473" t="str">
            <v>746CPA_RP_170.M</v>
          </cell>
        </row>
        <row r="11474">
          <cell r="D11474" t="str">
            <v>926CPA_RP_170.M</v>
          </cell>
        </row>
        <row r="11475">
          <cell r="D11475" t="str">
            <v>466CPA_RP_170.M</v>
          </cell>
        </row>
        <row r="11476">
          <cell r="D11476" t="str">
            <v>112CPA_RP_170.M</v>
          </cell>
        </row>
        <row r="11477">
          <cell r="D11477" t="str">
            <v>111CPA_RP_170.M</v>
          </cell>
        </row>
        <row r="11478">
          <cell r="D11478" t="str">
            <v>298CPA_RP_170.M</v>
          </cell>
        </row>
        <row r="11479">
          <cell r="D11479" t="str">
            <v>927CPA_RP_170.M</v>
          </cell>
        </row>
        <row r="11480">
          <cell r="D11480" t="str">
            <v>846CPA_RP_170.M</v>
          </cell>
        </row>
        <row r="11481">
          <cell r="D11481" t="str">
            <v>299CPA_RP_170.M</v>
          </cell>
        </row>
        <row r="11482">
          <cell r="D11482" t="str">
            <v>582CPA_RP_170.M</v>
          </cell>
        </row>
        <row r="11483">
          <cell r="D11483" t="str">
            <v>474CPA_RP_170.M</v>
          </cell>
        </row>
        <row r="11484">
          <cell r="D11484" t="str">
            <v>754CPA_RP_170.M</v>
          </cell>
        </row>
        <row r="11485">
          <cell r="D11485" t="str">
            <v>698CPA_RP_170.M</v>
          </cell>
        </row>
        <row r="11486">
          <cell r="D11486" t="str">
            <v>512CPA_RP_180.M</v>
          </cell>
        </row>
        <row r="11487">
          <cell r="D11487" t="str">
            <v>914CPA_RP_180.M</v>
          </cell>
        </row>
        <row r="11488">
          <cell r="D11488" t="str">
            <v>612CPA_RP_180.M</v>
          </cell>
        </row>
        <row r="11489">
          <cell r="D11489" t="str">
            <v>614CPA_RP_180.M</v>
          </cell>
        </row>
        <row r="11490">
          <cell r="D11490" t="str">
            <v>312CPA_RP_180.M</v>
          </cell>
        </row>
        <row r="11491">
          <cell r="D11491" t="str">
            <v>311CPA_RP_180.M</v>
          </cell>
        </row>
        <row r="11492">
          <cell r="D11492" t="str">
            <v>213CPA_RP_180.M</v>
          </cell>
        </row>
        <row r="11493">
          <cell r="D11493" t="str">
            <v>911CPA_RP_180.M</v>
          </cell>
        </row>
        <row r="11494">
          <cell r="D11494" t="str">
            <v>193CPA_RP_180.M</v>
          </cell>
        </row>
        <row r="11495">
          <cell r="D11495" t="str">
            <v>122CPA_RP_180.M</v>
          </cell>
        </row>
        <row r="11496">
          <cell r="D11496" t="str">
            <v>912CPA_RP_180.M</v>
          </cell>
        </row>
        <row r="11497">
          <cell r="D11497" t="str">
            <v>313CPA_RP_180.M</v>
          </cell>
        </row>
        <row r="11498">
          <cell r="D11498" t="str">
            <v>419CPA_RP_180.M</v>
          </cell>
        </row>
        <row r="11499">
          <cell r="D11499" t="str">
            <v>513CPA_RP_180.M</v>
          </cell>
        </row>
        <row r="11500">
          <cell r="D11500" t="str">
            <v>316CPA_RP_180.M</v>
          </cell>
        </row>
        <row r="11501">
          <cell r="D11501" t="str">
            <v>913CPA_RP_180.M</v>
          </cell>
        </row>
        <row r="11502">
          <cell r="D11502" t="str">
            <v>124CPA_RP_180.M</v>
          </cell>
        </row>
        <row r="11503">
          <cell r="D11503" t="str">
            <v>339CPA_RP_180.M</v>
          </cell>
        </row>
        <row r="11504">
          <cell r="D11504" t="str">
            <v>638CPA_RP_180.M</v>
          </cell>
        </row>
        <row r="11505">
          <cell r="D11505" t="str">
            <v>514CPA_RP_180.M</v>
          </cell>
        </row>
        <row r="11506">
          <cell r="D11506" t="str">
            <v>218CPA_RP_180.M</v>
          </cell>
        </row>
        <row r="11507">
          <cell r="D11507" t="str">
            <v>963CPA_RP_180.M</v>
          </cell>
        </row>
        <row r="11508">
          <cell r="D11508" t="str">
            <v>616CPA_RP_180.M</v>
          </cell>
        </row>
        <row r="11509">
          <cell r="D11509" t="str">
            <v>223CPA_RP_180.M</v>
          </cell>
        </row>
        <row r="11510">
          <cell r="D11510" t="str">
            <v>516CPA_RP_180.M</v>
          </cell>
        </row>
        <row r="11511">
          <cell r="D11511" t="str">
            <v>918CPA_RP_180.M</v>
          </cell>
        </row>
        <row r="11512">
          <cell r="D11512" t="str">
            <v>748CPA_RP_180.M</v>
          </cell>
        </row>
        <row r="11513">
          <cell r="D11513" t="str">
            <v>618CPA_RP_180.M</v>
          </cell>
        </row>
        <row r="11514">
          <cell r="D11514" t="str">
            <v>522CPA_RP_180.M</v>
          </cell>
        </row>
        <row r="11515">
          <cell r="D11515" t="str">
            <v>622CPA_RP_180.M</v>
          </cell>
        </row>
        <row r="11516">
          <cell r="D11516" t="str">
            <v>156CPA_RP_180.M</v>
          </cell>
        </row>
        <row r="11517">
          <cell r="D11517" t="str">
            <v>624CPA_RP_180.M</v>
          </cell>
        </row>
        <row r="11518">
          <cell r="D11518" t="str">
            <v>626CPA_RP_180.M</v>
          </cell>
        </row>
        <row r="11519">
          <cell r="D11519" t="str">
            <v>628CPA_RP_180.M</v>
          </cell>
        </row>
        <row r="11520">
          <cell r="D11520" t="str">
            <v>228CPA_RP_180.M</v>
          </cell>
        </row>
        <row r="11521">
          <cell r="D11521" t="str">
            <v>924CPA_RP_180.M</v>
          </cell>
        </row>
        <row r="11522">
          <cell r="D11522" t="str">
            <v>233CPA_RP_180.M</v>
          </cell>
        </row>
        <row r="11523">
          <cell r="D11523" t="str">
            <v>632CPA_RP_180.M</v>
          </cell>
        </row>
        <row r="11524">
          <cell r="D11524" t="str">
            <v>636CPA_RP_180.M</v>
          </cell>
        </row>
        <row r="11525">
          <cell r="D11525" t="str">
            <v>634CPA_RP_180.M</v>
          </cell>
        </row>
        <row r="11526">
          <cell r="D11526" t="str">
            <v>238CPA_RP_180.M</v>
          </cell>
        </row>
        <row r="11527">
          <cell r="D11527" t="str">
            <v>662CPA_RP_180.M</v>
          </cell>
        </row>
        <row r="11528">
          <cell r="D11528" t="str">
            <v>960CPA_RP_180.M</v>
          </cell>
        </row>
        <row r="11529">
          <cell r="D11529" t="str">
            <v>423CPA_RP_180.M</v>
          </cell>
        </row>
        <row r="11530">
          <cell r="D11530" t="str">
            <v>935CPA_RP_180.M</v>
          </cell>
        </row>
        <row r="11531">
          <cell r="D11531" t="str">
            <v>128CPA_RP_180.M</v>
          </cell>
        </row>
        <row r="11532">
          <cell r="D11532" t="str">
            <v>611CPA_RP_180.M</v>
          </cell>
        </row>
        <row r="11533">
          <cell r="D11533" t="str">
            <v>321CPA_RP_180.M</v>
          </cell>
        </row>
        <row r="11534">
          <cell r="D11534" t="str">
            <v>243CPA_RP_180.M</v>
          </cell>
        </row>
        <row r="11535">
          <cell r="D11535" t="str">
            <v>309CPA_RP_180.M</v>
          </cell>
        </row>
        <row r="11536">
          <cell r="D11536" t="str">
            <v>248CPA_RP_180.M</v>
          </cell>
        </row>
        <row r="11537">
          <cell r="D11537" t="str">
            <v>469CPA_RP_180.M</v>
          </cell>
        </row>
        <row r="11538">
          <cell r="D11538" t="str">
            <v>253CPA_RP_180.M</v>
          </cell>
        </row>
        <row r="11539">
          <cell r="D11539" t="str">
            <v>642CPA_RP_180.M</v>
          </cell>
        </row>
        <row r="11540">
          <cell r="D11540" t="str">
            <v>643CPA_RP_180.M</v>
          </cell>
        </row>
        <row r="11541">
          <cell r="D11541" t="str">
            <v>939CPA_RP_180.M</v>
          </cell>
        </row>
        <row r="11542">
          <cell r="D11542" t="str">
            <v>644CPA_RP_180.M</v>
          </cell>
        </row>
        <row r="11543">
          <cell r="D11543" t="str">
            <v>163CPA_RP_180.M</v>
          </cell>
        </row>
        <row r="11544">
          <cell r="D11544" t="str">
            <v>819CPA_RP_180.M</v>
          </cell>
        </row>
        <row r="11545">
          <cell r="D11545" t="str">
            <v>172CPA_RP_180.M</v>
          </cell>
        </row>
        <row r="11546">
          <cell r="D11546" t="str">
            <v>132CPA_RP_180.M</v>
          </cell>
        </row>
        <row r="11547">
          <cell r="D11547" t="str">
            <v>646CPA_RP_180.M</v>
          </cell>
        </row>
        <row r="11548">
          <cell r="D11548" t="str">
            <v>648CPA_RP_180.M</v>
          </cell>
        </row>
        <row r="11549">
          <cell r="D11549" t="str">
            <v>915CPA_RP_180.M</v>
          </cell>
        </row>
        <row r="11550">
          <cell r="D11550" t="str">
            <v>134CPA_RP_180.M</v>
          </cell>
        </row>
        <row r="11551">
          <cell r="D11551" t="str">
            <v>652CPA_RP_180.M</v>
          </cell>
        </row>
        <row r="11552">
          <cell r="D11552" t="str">
            <v>174CPA_RP_180.M</v>
          </cell>
        </row>
        <row r="11553">
          <cell r="D11553" t="str">
            <v>328CPA_RP_180.M</v>
          </cell>
        </row>
        <row r="11554">
          <cell r="D11554" t="str">
            <v>258CPA_RP_180.M</v>
          </cell>
        </row>
        <row r="11555">
          <cell r="D11555" t="str">
            <v>656CPA_RP_180.M</v>
          </cell>
        </row>
        <row r="11556">
          <cell r="D11556" t="str">
            <v>654CPA_RP_180.M</v>
          </cell>
        </row>
        <row r="11557">
          <cell r="D11557" t="str">
            <v>336CPA_RP_180.M</v>
          </cell>
        </row>
        <row r="11558">
          <cell r="D11558" t="str">
            <v>263CPA_RP_180.M</v>
          </cell>
        </row>
        <row r="11559">
          <cell r="D11559" t="str">
            <v>268CPA_RP_180.M</v>
          </cell>
        </row>
        <row r="11560">
          <cell r="D11560" t="str">
            <v>532CPA_RP_180.M</v>
          </cell>
        </row>
        <row r="11561">
          <cell r="D11561" t="str">
            <v>944CPA_RP_180.M</v>
          </cell>
        </row>
        <row r="11562">
          <cell r="D11562" t="str">
            <v>176CPA_RP_180.M</v>
          </cell>
        </row>
        <row r="11563">
          <cell r="D11563" t="str">
            <v>534CPA_RP_180.M</v>
          </cell>
        </row>
        <row r="11564">
          <cell r="D11564" t="str">
            <v>536CPA_RP_180.M</v>
          </cell>
        </row>
        <row r="11565">
          <cell r="D11565" t="str">
            <v>429CPA_RP_180.M</v>
          </cell>
        </row>
        <row r="11566">
          <cell r="D11566" t="str">
            <v>433CPA_RP_180.M</v>
          </cell>
        </row>
        <row r="11567">
          <cell r="D11567" t="str">
            <v>178CPA_RP_180.M</v>
          </cell>
        </row>
        <row r="11568">
          <cell r="D11568" t="str">
            <v>436CPA_RP_180.M</v>
          </cell>
        </row>
        <row r="11569">
          <cell r="D11569" t="str">
            <v>136CPA_RP_180.M</v>
          </cell>
        </row>
        <row r="11570">
          <cell r="D11570" t="str">
            <v>343CPA_RP_180.M</v>
          </cell>
        </row>
        <row r="11571">
          <cell r="D11571" t="str">
            <v>158CPA_RP_180.M</v>
          </cell>
        </row>
        <row r="11572">
          <cell r="D11572" t="str">
            <v>439CPA_RP_180.M</v>
          </cell>
        </row>
        <row r="11573">
          <cell r="D11573" t="str">
            <v>916CPA_RP_180.M</v>
          </cell>
        </row>
        <row r="11574">
          <cell r="D11574" t="str">
            <v>664CPA_RP_180.M</v>
          </cell>
        </row>
        <row r="11575">
          <cell r="D11575" t="str">
            <v>826CPA_RP_180.M</v>
          </cell>
        </row>
        <row r="11576">
          <cell r="D11576" t="str">
            <v>542CPA_RP_180.M</v>
          </cell>
        </row>
        <row r="11577">
          <cell r="D11577" t="str">
            <v>967CPA_RP_180.M</v>
          </cell>
        </row>
        <row r="11578">
          <cell r="D11578" t="str">
            <v>443CPA_RP_180.M</v>
          </cell>
        </row>
        <row r="11579">
          <cell r="D11579" t="str">
            <v>917CPA_RP_180.M</v>
          </cell>
        </row>
        <row r="11580">
          <cell r="D11580" t="str">
            <v>544CPA_RP_180.M</v>
          </cell>
        </row>
        <row r="11581">
          <cell r="D11581" t="str">
            <v>941CPA_RP_180.M</v>
          </cell>
        </row>
        <row r="11582">
          <cell r="D11582" t="str">
            <v>446CPA_RP_180.M</v>
          </cell>
        </row>
        <row r="11583">
          <cell r="D11583" t="str">
            <v>666CPA_RP_180.M</v>
          </cell>
        </row>
        <row r="11584">
          <cell r="D11584" t="str">
            <v>668CPA_RP_180.M</v>
          </cell>
        </row>
        <row r="11585">
          <cell r="D11585" t="str">
            <v>672CPA_RP_180.M</v>
          </cell>
        </row>
        <row r="11586">
          <cell r="D11586" t="str">
            <v>946CPA_RP_180.M</v>
          </cell>
        </row>
        <row r="11587">
          <cell r="D11587" t="str">
            <v>137CPA_RP_180.M</v>
          </cell>
        </row>
        <row r="11588">
          <cell r="D11588" t="str">
            <v>546CPA_RP_180.M</v>
          </cell>
        </row>
        <row r="11589">
          <cell r="D11589" t="str">
            <v>962CPA_RP_180.M</v>
          </cell>
        </row>
        <row r="11590">
          <cell r="D11590" t="str">
            <v>674CPA_RP_180.M</v>
          </cell>
        </row>
        <row r="11591">
          <cell r="D11591" t="str">
            <v>676CPA_RP_180.M</v>
          </cell>
        </row>
        <row r="11592">
          <cell r="D11592" t="str">
            <v>548CPA_RP_180.M</v>
          </cell>
        </row>
        <row r="11593">
          <cell r="D11593" t="str">
            <v>556CPA_RP_180.M</v>
          </cell>
        </row>
        <row r="11594">
          <cell r="D11594" t="str">
            <v>678CPA_RP_180.M</v>
          </cell>
        </row>
        <row r="11595">
          <cell r="D11595" t="str">
            <v>181CPA_RP_180.M</v>
          </cell>
        </row>
        <row r="11596">
          <cell r="D11596" t="str">
            <v>867CPA_RP_180.M</v>
          </cell>
        </row>
        <row r="11597">
          <cell r="D11597" t="str">
            <v>682CPA_RP_180.M</v>
          </cell>
        </row>
        <row r="11598">
          <cell r="D11598" t="str">
            <v>684CPA_RP_180.M</v>
          </cell>
        </row>
        <row r="11599">
          <cell r="D11599" t="str">
            <v>273CPA_RP_180.M</v>
          </cell>
        </row>
        <row r="11600">
          <cell r="D11600" t="str">
            <v>868CPA_RP_180.M</v>
          </cell>
        </row>
        <row r="11601">
          <cell r="D11601" t="str">
            <v>921CPA_RP_180.M</v>
          </cell>
        </row>
        <row r="11602">
          <cell r="D11602" t="str">
            <v>948CPA_RP_180.M</v>
          </cell>
        </row>
        <row r="11603">
          <cell r="D11603" t="str">
            <v>943CPA_RP_180.M</v>
          </cell>
        </row>
        <row r="11604">
          <cell r="D11604" t="str">
            <v>351CPA_RP_180.M</v>
          </cell>
        </row>
        <row r="11605">
          <cell r="D11605" t="str">
            <v>686CPA_RP_180.M</v>
          </cell>
        </row>
        <row r="11606">
          <cell r="D11606" t="str">
            <v>688CPA_RP_180.M</v>
          </cell>
        </row>
        <row r="11607">
          <cell r="D11607" t="str">
            <v>518CPA_RP_180.M</v>
          </cell>
        </row>
        <row r="11608">
          <cell r="D11608" t="str">
            <v>728CPA_RP_180.M</v>
          </cell>
        </row>
        <row r="11609">
          <cell r="D11609" t="str">
            <v>836CPA_RP_180.M</v>
          </cell>
        </row>
        <row r="11610">
          <cell r="D11610" t="str">
            <v>558CPA_RP_180.M</v>
          </cell>
        </row>
        <row r="11611">
          <cell r="D11611" t="str">
            <v>138CPA_RP_180.M</v>
          </cell>
        </row>
        <row r="11612">
          <cell r="D11612" t="str">
            <v>353CPA_RP_180.M</v>
          </cell>
        </row>
        <row r="11613">
          <cell r="D11613" t="str">
            <v>196CPA_RP_180.M</v>
          </cell>
        </row>
        <row r="11614">
          <cell r="D11614" t="str">
            <v>278CPA_RP_180.M</v>
          </cell>
        </row>
        <row r="11615">
          <cell r="D11615" t="str">
            <v>692CPA_RP_180.M</v>
          </cell>
        </row>
        <row r="11616">
          <cell r="D11616" t="str">
            <v>694CPA_RP_180.M</v>
          </cell>
        </row>
        <row r="11617">
          <cell r="D11617" t="str">
            <v>142CPA_RP_180.M</v>
          </cell>
        </row>
        <row r="11618">
          <cell r="D11618" t="str">
            <v>449CPA_RP_180.M</v>
          </cell>
        </row>
        <row r="11619">
          <cell r="D11619" t="str">
            <v>564CPA_RP_180.M</v>
          </cell>
        </row>
        <row r="11620">
          <cell r="D11620" t="str">
            <v>565CPA_RP_180.M</v>
          </cell>
        </row>
        <row r="11621">
          <cell r="D11621" t="str">
            <v>283CPA_RP_180.M</v>
          </cell>
        </row>
        <row r="11622">
          <cell r="D11622" t="str">
            <v>853CPA_RP_180.M</v>
          </cell>
        </row>
        <row r="11623">
          <cell r="D11623" t="str">
            <v>288CPA_RP_180.M</v>
          </cell>
        </row>
        <row r="11624">
          <cell r="D11624" t="str">
            <v>293CPA_RP_180.M</v>
          </cell>
        </row>
        <row r="11625">
          <cell r="D11625" t="str">
            <v>566CPA_RP_180.M</v>
          </cell>
        </row>
        <row r="11626">
          <cell r="D11626" t="str">
            <v>964CPA_RP_180.M</v>
          </cell>
        </row>
        <row r="11627">
          <cell r="D11627" t="str">
            <v>182CPA_RP_180.M</v>
          </cell>
        </row>
        <row r="11628">
          <cell r="D11628" t="str">
            <v>359CPA_RP_180.M</v>
          </cell>
        </row>
        <row r="11629">
          <cell r="D11629" t="str">
            <v>453CPA_RP_180.M</v>
          </cell>
        </row>
        <row r="11630">
          <cell r="D11630" t="str">
            <v>968CPA_RP_180.M</v>
          </cell>
        </row>
        <row r="11631">
          <cell r="D11631" t="str">
            <v>922CPA_RP_180.M</v>
          </cell>
        </row>
        <row r="11632">
          <cell r="D11632" t="str">
            <v>714CPA_RP_180.M</v>
          </cell>
        </row>
        <row r="11633">
          <cell r="D11633" t="str">
            <v>862CPA_RP_180.M</v>
          </cell>
        </row>
        <row r="11634">
          <cell r="D11634" t="str">
            <v>135CPA_RP_180.M</v>
          </cell>
        </row>
        <row r="11635">
          <cell r="D11635" t="str">
            <v>716CPA_RP_180.M</v>
          </cell>
        </row>
        <row r="11636">
          <cell r="D11636" t="str">
            <v>456CPA_RP_180.M</v>
          </cell>
        </row>
        <row r="11637">
          <cell r="D11637" t="str">
            <v>722CPA_RP_180.M</v>
          </cell>
        </row>
        <row r="11638">
          <cell r="D11638" t="str">
            <v>942CPA_RP_180.M</v>
          </cell>
        </row>
        <row r="11639">
          <cell r="D11639" t="str">
            <v>718CPA_RP_180.M</v>
          </cell>
        </row>
        <row r="11640">
          <cell r="D11640" t="str">
            <v>724CPA_RP_180.M</v>
          </cell>
        </row>
        <row r="11641">
          <cell r="D11641" t="str">
            <v>576CPA_RP_180.M</v>
          </cell>
        </row>
        <row r="11642">
          <cell r="D11642" t="str">
            <v>936CPA_RP_180.M</v>
          </cell>
        </row>
        <row r="11643">
          <cell r="D11643" t="str">
            <v>961CPA_RP_180.M</v>
          </cell>
        </row>
        <row r="11644">
          <cell r="D11644" t="str">
            <v>813CPA_RP_180.M</v>
          </cell>
        </row>
        <row r="11645">
          <cell r="D11645" t="str">
            <v>726CPA_RP_180.M</v>
          </cell>
        </row>
        <row r="11646">
          <cell r="D11646" t="str">
            <v>199CPA_RP_180.M</v>
          </cell>
        </row>
        <row r="11647">
          <cell r="D11647" t="str">
            <v>733CPA_RP_180.M</v>
          </cell>
        </row>
        <row r="11648">
          <cell r="D11648" t="str">
            <v>184CPA_RP_180.M</v>
          </cell>
        </row>
        <row r="11649">
          <cell r="D11649" t="str">
            <v>524CPA_RP_180.M</v>
          </cell>
        </row>
        <row r="11650">
          <cell r="D11650" t="str">
            <v>361CPA_RP_180.M</v>
          </cell>
        </row>
        <row r="11651">
          <cell r="D11651" t="str">
            <v>362CPA_RP_180.M</v>
          </cell>
        </row>
        <row r="11652">
          <cell r="D11652" t="str">
            <v>364CPA_RP_180.M</v>
          </cell>
        </row>
        <row r="11653">
          <cell r="D11653" t="str">
            <v>732CPA_RP_180.M</v>
          </cell>
        </row>
        <row r="11654">
          <cell r="D11654" t="str">
            <v>366CPA_RP_180.M</v>
          </cell>
        </row>
        <row r="11655">
          <cell r="D11655" t="str">
            <v>734CPA_RP_180.M</v>
          </cell>
        </row>
        <row r="11656">
          <cell r="D11656" t="str">
            <v>144CPA_RP_180.M</v>
          </cell>
        </row>
        <row r="11657">
          <cell r="D11657" t="str">
            <v>146CPA_RP_180.M</v>
          </cell>
        </row>
        <row r="11658">
          <cell r="D11658" t="str">
            <v>463CPA_RP_180.M</v>
          </cell>
        </row>
        <row r="11659">
          <cell r="D11659" t="str">
            <v>528CPA_RP_180.M</v>
          </cell>
        </row>
        <row r="11660">
          <cell r="D11660" t="str">
            <v>923CPA_RP_180.M</v>
          </cell>
        </row>
        <row r="11661">
          <cell r="D11661" t="str">
            <v>738CPA_RP_180.M</v>
          </cell>
        </row>
        <row r="11662">
          <cell r="D11662" t="str">
            <v>578CPA_RP_180.M</v>
          </cell>
        </row>
        <row r="11663">
          <cell r="D11663" t="str">
            <v>537CPA_RP_180.M</v>
          </cell>
        </row>
        <row r="11664">
          <cell r="D11664" t="str">
            <v>742CPA_RP_180.M</v>
          </cell>
        </row>
        <row r="11665">
          <cell r="D11665" t="str">
            <v>866CPA_RP_180.M</v>
          </cell>
        </row>
        <row r="11666">
          <cell r="D11666" t="str">
            <v>369CPA_RP_180.M</v>
          </cell>
        </row>
        <row r="11667">
          <cell r="D11667" t="str">
            <v>744CPA_RP_180.M</v>
          </cell>
        </row>
        <row r="11668">
          <cell r="D11668" t="str">
            <v>186CPA_RP_180.M</v>
          </cell>
        </row>
        <row r="11669">
          <cell r="D11669" t="str">
            <v>925CPA_RP_180.M</v>
          </cell>
        </row>
        <row r="11670">
          <cell r="D11670" t="str">
            <v>869CPA_RP_180.M</v>
          </cell>
        </row>
        <row r="11671">
          <cell r="D11671" t="str">
            <v>746CPA_RP_180.M</v>
          </cell>
        </row>
        <row r="11672">
          <cell r="D11672" t="str">
            <v>926CPA_RP_180.M</v>
          </cell>
        </row>
        <row r="11673">
          <cell r="D11673" t="str">
            <v>466CPA_RP_180.M</v>
          </cell>
        </row>
        <row r="11674">
          <cell r="D11674" t="str">
            <v>112CPA_RP_180.M</v>
          </cell>
        </row>
        <row r="11675">
          <cell r="D11675" t="str">
            <v>111CPA_RP_180.M</v>
          </cell>
        </row>
        <row r="11676">
          <cell r="D11676" t="str">
            <v>298CPA_RP_180.M</v>
          </cell>
        </row>
        <row r="11677">
          <cell r="D11677" t="str">
            <v>927CPA_RP_180.M</v>
          </cell>
        </row>
        <row r="11678">
          <cell r="D11678" t="str">
            <v>846CPA_RP_180.M</v>
          </cell>
        </row>
        <row r="11679">
          <cell r="D11679" t="str">
            <v>299CPA_RP_180.M</v>
          </cell>
        </row>
        <row r="11680">
          <cell r="D11680" t="str">
            <v>582CPA_RP_180.M</v>
          </cell>
        </row>
        <row r="11681">
          <cell r="D11681" t="str">
            <v>474CPA_RP_180.M</v>
          </cell>
        </row>
        <row r="11682">
          <cell r="D11682" t="str">
            <v>754CPA_RP_180.M</v>
          </cell>
        </row>
        <row r="11683">
          <cell r="D11683" t="str">
            <v>698CPA_RP_180.M</v>
          </cell>
        </row>
        <row r="11684">
          <cell r="D11684" t="str">
            <v>512CPA_RP_190.M</v>
          </cell>
        </row>
        <row r="11685">
          <cell r="D11685" t="str">
            <v>914CPA_RP_190.M</v>
          </cell>
        </row>
        <row r="11686">
          <cell r="D11686" t="str">
            <v>612CPA_RP_190.M</v>
          </cell>
        </row>
        <row r="11687">
          <cell r="D11687" t="str">
            <v>614CPA_RP_190.M</v>
          </cell>
        </row>
        <row r="11688">
          <cell r="D11688" t="str">
            <v>312CPA_RP_190.M</v>
          </cell>
        </row>
        <row r="11689">
          <cell r="D11689" t="str">
            <v>311CPA_RP_190.M</v>
          </cell>
        </row>
        <row r="11690">
          <cell r="D11690" t="str">
            <v>213CPA_RP_190.M</v>
          </cell>
        </row>
        <row r="11691">
          <cell r="D11691" t="str">
            <v>911CPA_RP_190.M</v>
          </cell>
        </row>
        <row r="11692">
          <cell r="D11692" t="str">
            <v>193CPA_RP_190.M</v>
          </cell>
        </row>
        <row r="11693">
          <cell r="D11693" t="str">
            <v>122CPA_RP_190.M</v>
          </cell>
        </row>
        <row r="11694">
          <cell r="D11694" t="str">
            <v>912CPA_RP_190.M</v>
          </cell>
        </row>
        <row r="11695">
          <cell r="D11695" t="str">
            <v>313CPA_RP_190.M</v>
          </cell>
        </row>
        <row r="11696">
          <cell r="D11696" t="str">
            <v>419CPA_RP_190.M</v>
          </cell>
        </row>
        <row r="11697">
          <cell r="D11697" t="str">
            <v>513CPA_RP_190.M</v>
          </cell>
        </row>
        <row r="11698">
          <cell r="D11698" t="str">
            <v>316CPA_RP_190.M</v>
          </cell>
        </row>
        <row r="11699">
          <cell r="D11699" t="str">
            <v>913CPA_RP_190.M</v>
          </cell>
        </row>
        <row r="11700">
          <cell r="D11700" t="str">
            <v>124CPA_RP_190.M</v>
          </cell>
        </row>
        <row r="11701">
          <cell r="D11701" t="str">
            <v>339CPA_RP_190.M</v>
          </cell>
        </row>
        <row r="11702">
          <cell r="D11702" t="str">
            <v>638CPA_RP_190.M</v>
          </cell>
        </row>
        <row r="11703">
          <cell r="D11703" t="str">
            <v>514CPA_RP_190.M</v>
          </cell>
        </row>
        <row r="11704">
          <cell r="D11704" t="str">
            <v>218CPA_RP_190.M</v>
          </cell>
        </row>
        <row r="11705">
          <cell r="D11705" t="str">
            <v>963CPA_RP_190.M</v>
          </cell>
        </row>
        <row r="11706">
          <cell r="D11706" t="str">
            <v>616CPA_RP_190.M</v>
          </cell>
        </row>
        <row r="11707">
          <cell r="D11707" t="str">
            <v>223CPA_RP_190.M</v>
          </cell>
        </row>
        <row r="11708">
          <cell r="D11708" t="str">
            <v>516CPA_RP_190.M</v>
          </cell>
        </row>
        <row r="11709">
          <cell r="D11709" t="str">
            <v>918CPA_RP_190.M</v>
          </cell>
        </row>
        <row r="11710">
          <cell r="D11710" t="str">
            <v>748CPA_RP_190.M</v>
          </cell>
        </row>
        <row r="11711">
          <cell r="D11711" t="str">
            <v>618CPA_RP_190.M</v>
          </cell>
        </row>
        <row r="11712">
          <cell r="D11712" t="str">
            <v>522CPA_RP_190.M</v>
          </cell>
        </row>
        <row r="11713">
          <cell r="D11713" t="str">
            <v>622CPA_RP_190.M</v>
          </cell>
        </row>
        <row r="11714">
          <cell r="D11714" t="str">
            <v>156CPA_RP_190.M</v>
          </cell>
        </row>
        <row r="11715">
          <cell r="D11715" t="str">
            <v>624CPA_RP_190.M</v>
          </cell>
        </row>
        <row r="11716">
          <cell r="D11716" t="str">
            <v>626CPA_RP_190.M</v>
          </cell>
        </row>
        <row r="11717">
          <cell r="D11717" t="str">
            <v>628CPA_RP_190.M</v>
          </cell>
        </row>
        <row r="11718">
          <cell r="D11718" t="str">
            <v>228CPA_RP_190.M</v>
          </cell>
        </row>
        <row r="11719">
          <cell r="D11719" t="str">
            <v>924CPA_RP_190.M</v>
          </cell>
        </row>
        <row r="11720">
          <cell r="D11720" t="str">
            <v>233CPA_RP_190.M</v>
          </cell>
        </row>
        <row r="11721">
          <cell r="D11721" t="str">
            <v>632CPA_RP_190.M</v>
          </cell>
        </row>
        <row r="11722">
          <cell r="D11722" t="str">
            <v>636CPA_RP_190.M</v>
          </cell>
        </row>
        <row r="11723">
          <cell r="D11723" t="str">
            <v>634CPA_RP_190.M</v>
          </cell>
        </row>
        <row r="11724">
          <cell r="D11724" t="str">
            <v>238CPA_RP_190.M</v>
          </cell>
        </row>
        <row r="11725">
          <cell r="D11725" t="str">
            <v>662CPA_RP_190.M</v>
          </cell>
        </row>
        <row r="11726">
          <cell r="D11726" t="str">
            <v>960CPA_RP_190.M</v>
          </cell>
        </row>
        <row r="11727">
          <cell r="D11727" t="str">
            <v>423CPA_RP_190.M</v>
          </cell>
        </row>
        <row r="11728">
          <cell r="D11728" t="str">
            <v>935CPA_RP_190.M</v>
          </cell>
        </row>
        <row r="11729">
          <cell r="D11729" t="str">
            <v>128CPA_RP_190.M</v>
          </cell>
        </row>
        <row r="11730">
          <cell r="D11730" t="str">
            <v>611CPA_RP_190.M</v>
          </cell>
        </row>
        <row r="11731">
          <cell r="D11731" t="str">
            <v>321CPA_RP_190.M</v>
          </cell>
        </row>
        <row r="11732">
          <cell r="D11732" t="str">
            <v>243CPA_RP_190.M</v>
          </cell>
        </row>
        <row r="11733">
          <cell r="D11733" t="str">
            <v>309CPA_RP_190.M</v>
          </cell>
        </row>
        <row r="11734">
          <cell r="D11734" t="str">
            <v>248CPA_RP_190.M</v>
          </cell>
        </row>
        <row r="11735">
          <cell r="D11735" t="str">
            <v>469CPA_RP_190.M</v>
          </cell>
        </row>
        <row r="11736">
          <cell r="D11736" t="str">
            <v>253CPA_RP_190.M</v>
          </cell>
        </row>
        <row r="11737">
          <cell r="D11737" t="str">
            <v>642CPA_RP_190.M</v>
          </cell>
        </row>
        <row r="11738">
          <cell r="D11738" t="str">
            <v>643CPA_RP_190.M</v>
          </cell>
        </row>
        <row r="11739">
          <cell r="D11739" t="str">
            <v>939CPA_RP_190.M</v>
          </cell>
        </row>
        <row r="11740">
          <cell r="D11740" t="str">
            <v>644CPA_RP_190.M</v>
          </cell>
        </row>
        <row r="11741">
          <cell r="D11741" t="str">
            <v>163CPA_RP_190.M</v>
          </cell>
        </row>
        <row r="11742">
          <cell r="D11742" t="str">
            <v>819CPA_RP_190.M</v>
          </cell>
        </row>
        <row r="11743">
          <cell r="D11743" t="str">
            <v>172CPA_RP_190.M</v>
          </cell>
        </row>
        <row r="11744">
          <cell r="D11744" t="str">
            <v>132CPA_RP_190.M</v>
          </cell>
        </row>
        <row r="11745">
          <cell r="D11745" t="str">
            <v>646CPA_RP_190.M</v>
          </cell>
        </row>
        <row r="11746">
          <cell r="D11746" t="str">
            <v>648CPA_RP_190.M</v>
          </cell>
        </row>
        <row r="11747">
          <cell r="D11747" t="str">
            <v>915CPA_RP_190.M</v>
          </cell>
        </row>
        <row r="11748">
          <cell r="D11748" t="str">
            <v>134CPA_RP_190.M</v>
          </cell>
        </row>
        <row r="11749">
          <cell r="D11749" t="str">
            <v>652CPA_RP_190.M</v>
          </cell>
        </row>
        <row r="11750">
          <cell r="D11750" t="str">
            <v>174CPA_RP_190.M</v>
          </cell>
        </row>
        <row r="11751">
          <cell r="D11751" t="str">
            <v>328CPA_RP_190.M</v>
          </cell>
        </row>
        <row r="11752">
          <cell r="D11752" t="str">
            <v>258CPA_RP_190.M</v>
          </cell>
        </row>
        <row r="11753">
          <cell r="D11753" t="str">
            <v>656CPA_RP_190.M</v>
          </cell>
        </row>
        <row r="11754">
          <cell r="D11754" t="str">
            <v>654CPA_RP_190.M</v>
          </cell>
        </row>
        <row r="11755">
          <cell r="D11755" t="str">
            <v>336CPA_RP_190.M</v>
          </cell>
        </row>
        <row r="11756">
          <cell r="D11756" t="str">
            <v>263CPA_RP_190.M</v>
          </cell>
        </row>
        <row r="11757">
          <cell r="D11757" t="str">
            <v>268CPA_RP_190.M</v>
          </cell>
        </row>
        <row r="11758">
          <cell r="D11758" t="str">
            <v>532CPA_RP_190.M</v>
          </cell>
        </row>
        <row r="11759">
          <cell r="D11759" t="str">
            <v>944CPA_RP_190.M</v>
          </cell>
        </row>
        <row r="11760">
          <cell r="D11760" t="str">
            <v>176CPA_RP_190.M</v>
          </cell>
        </row>
        <row r="11761">
          <cell r="D11761" t="str">
            <v>534CPA_RP_190.M</v>
          </cell>
        </row>
        <row r="11762">
          <cell r="D11762" t="str">
            <v>536CPA_RP_190.M</v>
          </cell>
        </row>
        <row r="11763">
          <cell r="D11763" t="str">
            <v>429CPA_RP_190.M</v>
          </cell>
        </row>
        <row r="11764">
          <cell r="D11764" t="str">
            <v>433CPA_RP_190.M</v>
          </cell>
        </row>
        <row r="11765">
          <cell r="D11765" t="str">
            <v>178CPA_RP_190.M</v>
          </cell>
        </row>
        <row r="11766">
          <cell r="D11766" t="str">
            <v>436CPA_RP_190.M</v>
          </cell>
        </row>
        <row r="11767">
          <cell r="D11767" t="str">
            <v>136CPA_RP_190.M</v>
          </cell>
        </row>
        <row r="11768">
          <cell r="D11768" t="str">
            <v>343CPA_RP_190.M</v>
          </cell>
        </row>
        <row r="11769">
          <cell r="D11769" t="str">
            <v>158CPA_RP_190.M</v>
          </cell>
        </row>
        <row r="11770">
          <cell r="D11770" t="str">
            <v>439CPA_RP_190.M</v>
          </cell>
        </row>
        <row r="11771">
          <cell r="D11771" t="str">
            <v>916CPA_RP_190.M</v>
          </cell>
        </row>
        <row r="11772">
          <cell r="D11772" t="str">
            <v>664CPA_RP_190.M</v>
          </cell>
        </row>
        <row r="11773">
          <cell r="D11773" t="str">
            <v>826CPA_RP_190.M</v>
          </cell>
        </row>
        <row r="11774">
          <cell r="D11774" t="str">
            <v>542CPA_RP_190.M</v>
          </cell>
        </row>
        <row r="11775">
          <cell r="D11775" t="str">
            <v>967CPA_RP_190.M</v>
          </cell>
        </row>
        <row r="11776">
          <cell r="D11776" t="str">
            <v>443CPA_RP_190.M</v>
          </cell>
        </row>
        <row r="11777">
          <cell r="D11777" t="str">
            <v>917CPA_RP_190.M</v>
          </cell>
        </row>
        <row r="11778">
          <cell r="D11778" t="str">
            <v>544CPA_RP_190.M</v>
          </cell>
        </row>
        <row r="11779">
          <cell r="D11779" t="str">
            <v>941CPA_RP_190.M</v>
          </cell>
        </row>
        <row r="11780">
          <cell r="D11780" t="str">
            <v>446CPA_RP_190.M</v>
          </cell>
        </row>
        <row r="11781">
          <cell r="D11781" t="str">
            <v>666CPA_RP_190.M</v>
          </cell>
        </row>
        <row r="11782">
          <cell r="D11782" t="str">
            <v>668CPA_RP_190.M</v>
          </cell>
        </row>
        <row r="11783">
          <cell r="D11783" t="str">
            <v>672CPA_RP_190.M</v>
          </cell>
        </row>
        <row r="11784">
          <cell r="D11784" t="str">
            <v>946CPA_RP_190.M</v>
          </cell>
        </row>
        <row r="11785">
          <cell r="D11785" t="str">
            <v>137CPA_RP_190.M</v>
          </cell>
        </row>
        <row r="11786">
          <cell r="D11786" t="str">
            <v>546CPA_RP_190.M</v>
          </cell>
        </row>
        <row r="11787">
          <cell r="D11787" t="str">
            <v>962CPA_RP_190.M</v>
          </cell>
        </row>
        <row r="11788">
          <cell r="D11788" t="str">
            <v>674CPA_RP_190.M</v>
          </cell>
        </row>
        <row r="11789">
          <cell r="D11789" t="str">
            <v>676CPA_RP_190.M</v>
          </cell>
        </row>
        <row r="11790">
          <cell r="D11790" t="str">
            <v>548CPA_RP_190.M</v>
          </cell>
        </row>
        <row r="11791">
          <cell r="D11791" t="str">
            <v>556CPA_RP_190.M</v>
          </cell>
        </row>
        <row r="11792">
          <cell r="D11792" t="str">
            <v>678CPA_RP_190.M</v>
          </cell>
        </row>
        <row r="11793">
          <cell r="D11793" t="str">
            <v>181CPA_RP_190.M</v>
          </cell>
        </row>
        <row r="11794">
          <cell r="D11794" t="str">
            <v>867CPA_RP_190.M</v>
          </cell>
        </row>
        <row r="11795">
          <cell r="D11795" t="str">
            <v>682CPA_RP_190.M</v>
          </cell>
        </row>
        <row r="11796">
          <cell r="D11796" t="str">
            <v>684CPA_RP_190.M</v>
          </cell>
        </row>
        <row r="11797">
          <cell r="D11797" t="str">
            <v>273CPA_RP_190.M</v>
          </cell>
        </row>
        <row r="11798">
          <cell r="D11798" t="str">
            <v>868CPA_RP_190.M</v>
          </cell>
        </row>
        <row r="11799">
          <cell r="D11799" t="str">
            <v>921CPA_RP_190.M</v>
          </cell>
        </row>
        <row r="11800">
          <cell r="D11800" t="str">
            <v>948CPA_RP_190.M</v>
          </cell>
        </row>
        <row r="11801">
          <cell r="D11801" t="str">
            <v>943CPA_RP_190.M</v>
          </cell>
        </row>
        <row r="11802">
          <cell r="D11802" t="str">
            <v>351CPA_RP_190.M</v>
          </cell>
        </row>
        <row r="11803">
          <cell r="D11803" t="str">
            <v>686CPA_RP_190.M</v>
          </cell>
        </row>
        <row r="11804">
          <cell r="D11804" t="str">
            <v>688CPA_RP_190.M</v>
          </cell>
        </row>
        <row r="11805">
          <cell r="D11805" t="str">
            <v>518CPA_RP_190.M</v>
          </cell>
        </row>
        <row r="11806">
          <cell r="D11806" t="str">
            <v>728CPA_RP_190.M</v>
          </cell>
        </row>
        <row r="11807">
          <cell r="D11807" t="str">
            <v>836CPA_RP_190.M</v>
          </cell>
        </row>
        <row r="11808">
          <cell r="D11808" t="str">
            <v>558CPA_RP_190.M</v>
          </cell>
        </row>
        <row r="11809">
          <cell r="D11809" t="str">
            <v>138CPA_RP_190.M</v>
          </cell>
        </row>
        <row r="11810">
          <cell r="D11810" t="str">
            <v>353CPA_RP_190.M</v>
          </cell>
        </row>
        <row r="11811">
          <cell r="D11811" t="str">
            <v>196CPA_RP_190.M</v>
          </cell>
        </row>
        <row r="11812">
          <cell r="D11812" t="str">
            <v>278CPA_RP_190.M</v>
          </cell>
        </row>
        <row r="11813">
          <cell r="D11813" t="str">
            <v>692CPA_RP_190.M</v>
          </cell>
        </row>
        <row r="11814">
          <cell r="D11814" t="str">
            <v>694CPA_RP_190.M</v>
          </cell>
        </row>
        <row r="11815">
          <cell r="D11815" t="str">
            <v>142CPA_RP_190.M</v>
          </cell>
        </row>
        <row r="11816">
          <cell r="D11816" t="str">
            <v>449CPA_RP_190.M</v>
          </cell>
        </row>
        <row r="11817">
          <cell r="D11817" t="str">
            <v>564CPA_RP_190.M</v>
          </cell>
        </row>
        <row r="11818">
          <cell r="D11818" t="str">
            <v>565CPA_RP_190.M</v>
          </cell>
        </row>
        <row r="11819">
          <cell r="D11819" t="str">
            <v>283CPA_RP_190.M</v>
          </cell>
        </row>
        <row r="11820">
          <cell r="D11820" t="str">
            <v>853CPA_RP_190.M</v>
          </cell>
        </row>
        <row r="11821">
          <cell r="D11821" t="str">
            <v>288CPA_RP_190.M</v>
          </cell>
        </row>
        <row r="11822">
          <cell r="D11822" t="str">
            <v>293CPA_RP_190.M</v>
          </cell>
        </row>
        <row r="11823">
          <cell r="D11823" t="str">
            <v>566CPA_RP_190.M</v>
          </cell>
        </row>
        <row r="11824">
          <cell r="D11824" t="str">
            <v>964CPA_RP_190.M</v>
          </cell>
        </row>
        <row r="11825">
          <cell r="D11825" t="str">
            <v>182CPA_RP_190.M</v>
          </cell>
        </row>
        <row r="11826">
          <cell r="D11826" t="str">
            <v>359CPA_RP_190.M</v>
          </cell>
        </row>
        <row r="11827">
          <cell r="D11827" t="str">
            <v>453CPA_RP_190.M</v>
          </cell>
        </row>
        <row r="11828">
          <cell r="D11828" t="str">
            <v>968CPA_RP_190.M</v>
          </cell>
        </row>
        <row r="11829">
          <cell r="D11829" t="str">
            <v>922CPA_RP_190.M</v>
          </cell>
        </row>
        <row r="11830">
          <cell r="D11830" t="str">
            <v>714CPA_RP_190.M</v>
          </cell>
        </row>
        <row r="11831">
          <cell r="D11831" t="str">
            <v>862CPA_RP_190.M</v>
          </cell>
        </row>
        <row r="11832">
          <cell r="D11832" t="str">
            <v>135CPA_RP_190.M</v>
          </cell>
        </row>
        <row r="11833">
          <cell r="D11833" t="str">
            <v>716CPA_RP_190.M</v>
          </cell>
        </row>
        <row r="11834">
          <cell r="D11834" t="str">
            <v>456CPA_RP_190.M</v>
          </cell>
        </row>
        <row r="11835">
          <cell r="D11835" t="str">
            <v>722CPA_RP_190.M</v>
          </cell>
        </row>
        <row r="11836">
          <cell r="D11836" t="str">
            <v>942CPA_RP_190.M</v>
          </cell>
        </row>
        <row r="11837">
          <cell r="D11837" t="str">
            <v>718CPA_RP_190.M</v>
          </cell>
        </row>
        <row r="11838">
          <cell r="D11838" t="str">
            <v>724CPA_RP_190.M</v>
          </cell>
        </row>
        <row r="11839">
          <cell r="D11839" t="str">
            <v>576CPA_RP_190.M</v>
          </cell>
        </row>
        <row r="11840">
          <cell r="D11840" t="str">
            <v>936CPA_RP_190.M</v>
          </cell>
        </row>
        <row r="11841">
          <cell r="D11841" t="str">
            <v>961CPA_RP_190.M</v>
          </cell>
        </row>
        <row r="11842">
          <cell r="D11842" t="str">
            <v>813CPA_RP_190.M</v>
          </cell>
        </row>
        <row r="11843">
          <cell r="D11843" t="str">
            <v>726CPA_RP_190.M</v>
          </cell>
        </row>
        <row r="11844">
          <cell r="D11844" t="str">
            <v>199CPA_RP_190.M</v>
          </cell>
        </row>
        <row r="11845">
          <cell r="D11845" t="str">
            <v>733CPA_RP_190.M</v>
          </cell>
        </row>
        <row r="11846">
          <cell r="D11846" t="str">
            <v>184CPA_RP_190.M</v>
          </cell>
        </row>
        <row r="11847">
          <cell r="D11847" t="str">
            <v>524CPA_RP_190.M</v>
          </cell>
        </row>
        <row r="11848">
          <cell r="D11848" t="str">
            <v>361CPA_RP_190.M</v>
          </cell>
        </row>
        <row r="11849">
          <cell r="D11849" t="str">
            <v>362CPA_RP_190.M</v>
          </cell>
        </row>
        <row r="11850">
          <cell r="D11850" t="str">
            <v>364CPA_RP_190.M</v>
          </cell>
        </row>
        <row r="11851">
          <cell r="D11851" t="str">
            <v>732CPA_RP_190.M</v>
          </cell>
        </row>
        <row r="11852">
          <cell r="D11852" t="str">
            <v>366CPA_RP_190.M</v>
          </cell>
        </row>
        <row r="11853">
          <cell r="D11853" t="str">
            <v>734CPA_RP_190.M</v>
          </cell>
        </row>
        <row r="11854">
          <cell r="D11854" t="str">
            <v>144CPA_RP_190.M</v>
          </cell>
        </row>
        <row r="11855">
          <cell r="D11855" t="str">
            <v>146CPA_RP_190.M</v>
          </cell>
        </row>
        <row r="11856">
          <cell r="D11856" t="str">
            <v>463CPA_RP_190.M</v>
          </cell>
        </row>
        <row r="11857">
          <cell r="D11857" t="str">
            <v>528CPA_RP_190.M</v>
          </cell>
        </row>
        <row r="11858">
          <cell r="D11858" t="str">
            <v>923CPA_RP_190.M</v>
          </cell>
        </row>
        <row r="11859">
          <cell r="D11859" t="str">
            <v>738CPA_RP_190.M</v>
          </cell>
        </row>
        <row r="11860">
          <cell r="D11860" t="str">
            <v>578CPA_RP_190.M</v>
          </cell>
        </row>
        <row r="11861">
          <cell r="D11861" t="str">
            <v>537CPA_RP_190.M</v>
          </cell>
        </row>
        <row r="11862">
          <cell r="D11862" t="str">
            <v>742CPA_RP_190.M</v>
          </cell>
        </row>
        <row r="11863">
          <cell r="D11863" t="str">
            <v>866CPA_RP_190.M</v>
          </cell>
        </row>
        <row r="11864">
          <cell r="D11864" t="str">
            <v>369CPA_RP_190.M</v>
          </cell>
        </row>
        <row r="11865">
          <cell r="D11865" t="str">
            <v>744CPA_RP_190.M</v>
          </cell>
        </row>
        <row r="11866">
          <cell r="D11866" t="str">
            <v>186CPA_RP_190.M</v>
          </cell>
        </row>
        <row r="11867">
          <cell r="D11867" t="str">
            <v>925CPA_RP_190.M</v>
          </cell>
        </row>
        <row r="11868">
          <cell r="D11868" t="str">
            <v>869CPA_RP_190.M</v>
          </cell>
        </row>
        <row r="11869">
          <cell r="D11869" t="str">
            <v>746CPA_RP_190.M</v>
          </cell>
        </row>
        <row r="11870">
          <cell r="D11870" t="str">
            <v>926CPA_RP_190.M</v>
          </cell>
        </row>
        <row r="11871">
          <cell r="D11871" t="str">
            <v>466CPA_RP_190.M</v>
          </cell>
        </row>
        <row r="11872">
          <cell r="D11872" t="str">
            <v>112CPA_RP_190.M</v>
          </cell>
        </row>
        <row r="11873">
          <cell r="D11873" t="str">
            <v>111CPA_RP_190.M</v>
          </cell>
        </row>
        <row r="11874">
          <cell r="D11874" t="str">
            <v>298CPA_RP_190.M</v>
          </cell>
        </row>
        <row r="11875">
          <cell r="D11875" t="str">
            <v>927CPA_RP_190.M</v>
          </cell>
        </row>
        <row r="11876">
          <cell r="D11876" t="str">
            <v>846CPA_RP_190.M</v>
          </cell>
        </row>
        <row r="11877">
          <cell r="D11877" t="str">
            <v>299CPA_RP_190.M</v>
          </cell>
        </row>
        <row r="11878">
          <cell r="D11878" t="str">
            <v>582CPA_RP_190.M</v>
          </cell>
        </row>
        <row r="11879">
          <cell r="D11879" t="str">
            <v>474CPA_RP_190.M</v>
          </cell>
        </row>
        <row r="11880">
          <cell r="D11880" t="str">
            <v>754CPA_RP_190.M</v>
          </cell>
        </row>
        <row r="11881">
          <cell r="D11881" t="str">
            <v>698CPA_RP_190.M</v>
          </cell>
        </row>
        <row r="11882">
          <cell r="D11882" t="str">
            <v>512CPA_RP_200.M</v>
          </cell>
        </row>
        <row r="11883">
          <cell r="D11883" t="str">
            <v>914CPA_RP_200.M</v>
          </cell>
        </row>
        <row r="11884">
          <cell r="D11884" t="str">
            <v>612CPA_RP_200.M</v>
          </cell>
        </row>
        <row r="11885">
          <cell r="D11885" t="str">
            <v>614CPA_RP_200.M</v>
          </cell>
        </row>
        <row r="11886">
          <cell r="D11886" t="str">
            <v>312CPA_RP_200.M</v>
          </cell>
        </row>
        <row r="11887">
          <cell r="D11887" t="str">
            <v>311CPA_RP_200.M</v>
          </cell>
        </row>
        <row r="11888">
          <cell r="D11888" t="str">
            <v>213CPA_RP_200.M</v>
          </cell>
        </row>
        <row r="11889">
          <cell r="D11889" t="str">
            <v>911CPA_RP_200.M</v>
          </cell>
        </row>
        <row r="11890">
          <cell r="D11890" t="str">
            <v>193CPA_RP_200.M</v>
          </cell>
        </row>
        <row r="11891">
          <cell r="D11891" t="str">
            <v>122CPA_RP_200.M</v>
          </cell>
        </row>
        <row r="11892">
          <cell r="D11892" t="str">
            <v>912CPA_RP_200.M</v>
          </cell>
        </row>
        <row r="11893">
          <cell r="D11893" t="str">
            <v>313CPA_RP_200.M</v>
          </cell>
        </row>
        <row r="11894">
          <cell r="D11894" t="str">
            <v>419CPA_RP_200.M</v>
          </cell>
        </row>
        <row r="11895">
          <cell r="D11895" t="str">
            <v>513CPA_RP_200.M</v>
          </cell>
        </row>
        <row r="11896">
          <cell r="D11896" t="str">
            <v>316CPA_RP_200.M</v>
          </cell>
        </row>
        <row r="11897">
          <cell r="D11897" t="str">
            <v>913CPA_RP_200.M</v>
          </cell>
        </row>
        <row r="11898">
          <cell r="D11898" t="str">
            <v>124CPA_RP_200.M</v>
          </cell>
        </row>
        <row r="11899">
          <cell r="D11899" t="str">
            <v>339CPA_RP_200.M</v>
          </cell>
        </row>
        <row r="11900">
          <cell r="D11900" t="str">
            <v>638CPA_RP_200.M</v>
          </cell>
        </row>
        <row r="11901">
          <cell r="D11901" t="str">
            <v>514CPA_RP_200.M</v>
          </cell>
        </row>
        <row r="11902">
          <cell r="D11902" t="str">
            <v>218CPA_RP_200.M</v>
          </cell>
        </row>
        <row r="11903">
          <cell r="D11903" t="str">
            <v>963CPA_RP_200.M</v>
          </cell>
        </row>
        <row r="11904">
          <cell r="D11904" t="str">
            <v>616CPA_RP_200.M</v>
          </cell>
        </row>
        <row r="11905">
          <cell r="D11905" t="str">
            <v>223CPA_RP_200.M</v>
          </cell>
        </row>
        <row r="11906">
          <cell r="D11906" t="str">
            <v>516CPA_RP_200.M</v>
          </cell>
        </row>
        <row r="11907">
          <cell r="D11907" t="str">
            <v>918CPA_RP_200.M</v>
          </cell>
        </row>
        <row r="11908">
          <cell r="D11908" t="str">
            <v>748CPA_RP_200.M</v>
          </cell>
        </row>
        <row r="11909">
          <cell r="D11909" t="str">
            <v>618CPA_RP_200.M</v>
          </cell>
        </row>
        <row r="11910">
          <cell r="D11910" t="str">
            <v>522CPA_RP_200.M</v>
          </cell>
        </row>
        <row r="11911">
          <cell r="D11911" t="str">
            <v>622CPA_RP_200.M</v>
          </cell>
        </row>
        <row r="11912">
          <cell r="D11912" t="str">
            <v>156CPA_RP_200.M</v>
          </cell>
        </row>
        <row r="11913">
          <cell r="D11913" t="str">
            <v>624CPA_RP_200.M</v>
          </cell>
        </row>
        <row r="11914">
          <cell r="D11914" t="str">
            <v>626CPA_RP_200.M</v>
          </cell>
        </row>
        <row r="11915">
          <cell r="D11915" t="str">
            <v>628CPA_RP_200.M</v>
          </cell>
        </row>
        <row r="11916">
          <cell r="D11916" t="str">
            <v>228CPA_RP_200.M</v>
          </cell>
        </row>
        <row r="11917">
          <cell r="D11917" t="str">
            <v>924CPA_RP_200.M</v>
          </cell>
        </row>
        <row r="11918">
          <cell r="D11918" t="str">
            <v>233CPA_RP_200.M</v>
          </cell>
        </row>
        <row r="11919">
          <cell r="D11919" t="str">
            <v>632CPA_RP_200.M</v>
          </cell>
        </row>
        <row r="11920">
          <cell r="D11920" t="str">
            <v>636CPA_RP_200.M</v>
          </cell>
        </row>
        <row r="11921">
          <cell r="D11921" t="str">
            <v>634CPA_RP_200.M</v>
          </cell>
        </row>
        <row r="11922">
          <cell r="D11922" t="str">
            <v>238CPA_RP_200.M</v>
          </cell>
        </row>
        <row r="11923">
          <cell r="D11923" t="str">
            <v>662CPA_RP_200.M</v>
          </cell>
        </row>
        <row r="11924">
          <cell r="D11924" t="str">
            <v>960CPA_RP_200.M</v>
          </cell>
        </row>
        <row r="11925">
          <cell r="D11925" t="str">
            <v>423CPA_RP_200.M</v>
          </cell>
        </row>
        <row r="11926">
          <cell r="D11926" t="str">
            <v>935CPA_RP_200.M</v>
          </cell>
        </row>
        <row r="11927">
          <cell r="D11927" t="str">
            <v>128CPA_RP_200.M</v>
          </cell>
        </row>
        <row r="11928">
          <cell r="D11928" t="str">
            <v>611CPA_RP_200.M</v>
          </cell>
        </row>
        <row r="11929">
          <cell r="D11929" t="str">
            <v>321CPA_RP_200.M</v>
          </cell>
        </row>
        <row r="11930">
          <cell r="D11930" t="str">
            <v>243CPA_RP_200.M</v>
          </cell>
        </row>
        <row r="11931">
          <cell r="D11931" t="str">
            <v>309CPA_RP_200.M</v>
          </cell>
        </row>
        <row r="11932">
          <cell r="D11932" t="str">
            <v>248CPA_RP_200.M</v>
          </cell>
        </row>
        <row r="11933">
          <cell r="D11933" t="str">
            <v>469CPA_RP_200.M</v>
          </cell>
        </row>
        <row r="11934">
          <cell r="D11934" t="str">
            <v>253CPA_RP_200.M</v>
          </cell>
        </row>
        <row r="11935">
          <cell r="D11935" t="str">
            <v>642CPA_RP_200.M</v>
          </cell>
        </row>
        <row r="11936">
          <cell r="D11936" t="str">
            <v>643CPA_RP_200.M</v>
          </cell>
        </row>
        <row r="11937">
          <cell r="D11937" t="str">
            <v>939CPA_RP_200.M</v>
          </cell>
        </row>
        <row r="11938">
          <cell r="D11938" t="str">
            <v>644CPA_RP_200.M</v>
          </cell>
        </row>
        <row r="11939">
          <cell r="D11939" t="str">
            <v>163CPA_RP_200.M</v>
          </cell>
        </row>
        <row r="11940">
          <cell r="D11940" t="str">
            <v>819CPA_RP_200.M</v>
          </cell>
        </row>
        <row r="11941">
          <cell r="D11941" t="str">
            <v>172CPA_RP_200.M</v>
          </cell>
        </row>
        <row r="11942">
          <cell r="D11942" t="str">
            <v>132CPA_RP_200.M</v>
          </cell>
        </row>
        <row r="11943">
          <cell r="D11943" t="str">
            <v>646CPA_RP_200.M</v>
          </cell>
        </row>
        <row r="11944">
          <cell r="D11944" t="str">
            <v>648CPA_RP_200.M</v>
          </cell>
        </row>
        <row r="11945">
          <cell r="D11945" t="str">
            <v>915CPA_RP_200.M</v>
          </cell>
        </row>
        <row r="11946">
          <cell r="D11946" t="str">
            <v>134CPA_RP_200.M</v>
          </cell>
        </row>
        <row r="11947">
          <cell r="D11947" t="str">
            <v>652CPA_RP_200.M</v>
          </cell>
        </row>
        <row r="11948">
          <cell r="D11948" t="str">
            <v>174CPA_RP_200.M</v>
          </cell>
        </row>
        <row r="11949">
          <cell r="D11949" t="str">
            <v>328CPA_RP_200.M</v>
          </cell>
        </row>
        <row r="11950">
          <cell r="D11950" t="str">
            <v>258CPA_RP_200.M</v>
          </cell>
        </row>
        <row r="11951">
          <cell r="D11951" t="str">
            <v>656CPA_RP_200.M</v>
          </cell>
        </row>
        <row r="11952">
          <cell r="D11952" t="str">
            <v>654CPA_RP_200.M</v>
          </cell>
        </row>
        <row r="11953">
          <cell r="D11953" t="str">
            <v>336CPA_RP_200.M</v>
          </cell>
        </row>
        <row r="11954">
          <cell r="D11954" t="str">
            <v>263CPA_RP_200.M</v>
          </cell>
        </row>
        <row r="11955">
          <cell r="D11955" t="str">
            <v>268CPA_RP_200.M</v>
          </cell>
        </row>
        <row r="11956">
          <cell r="D11956" t="str">
            <v>532CPA_RP_200.M</v>
          </cell>
        </row>
        <row r="11957">
          <cell r="D11957" t="str">
            <v>944CPA_RP_200.M</v>
          </cell>
        </row>
        <row r="11958">
          <cell r="D11958" t="str">
            <v>176CPA_RP_200.M</v>
          </cell>
        </row>
        <row r="11959">
          <cell r="D11959" t="str">
            <v>534CPA_RP_200.M</v>
          </cell>
        </row>
        <row r="11960">
          <cell r="D11960" t="str">
            <v>536CPA_RP_200.M</v>
          </cell>
        </row>
        <row r="11961">
          <cell r="D11961" t="str">
            <v>429CPA_RP_200.M</v>
          </cell>
        </row>
        <row r="11962">
          <cell r="D11962" t="str">
            <v>433CPA_RP_200.M</v>
          </cell>
        </row>
        <row r="11963">
          <cell r="D11963" t="str">
            <v>178CPA_RP_200.M</v>
          </cell>
        </row>
        <row r="11964">
          <cell r="D11964" t="str">
            <v>436CPA_RP_200.M</v>
          </cell>
        </row>
        <row r="11965">
          <cell r="D11965" t="str">
            <v>136CPA_RP_200.M</v>
          </cell>
        </row>
        <row r="11966">
          <cell r="D11966" t="str">
            <v>343CPA_RP_200.M</v>
          </cell>
        </row>
        <row r="11967">
          <cell r="D11967" t="str">
            <v>158CPA_RP_200.M</v>
          </cell>
        </row>
        <row r="11968">
          <cell r="D11968" t="str">
            <v>439CPA_RP_200.M</v>
          </cell>
        </row>
        <row r="11969">
          <cell r="D11969" t="str">
            <v>916CPA_RP_200.M</v>
          </cell>
        </row>
        <row r="11970">
          <cell r="D11970" t="str">
            <v>664CPA_RP_200.M</v>
          </cell>
        </row>
        <row r="11971">
          <cell r="D11971" t="str">
            <v>826CPA_RP_200.M</v>
          </cell>
        </row>
        <row r="11972">
          <cell r="D11972" t="str">
            <v>542CPA_RP_200.M</v>
          </cell>
        </row>
        <row r="11973">
          <cell r="D11973" t="str">
            <v>967CPA_RP_200.M</v>
          </cell>
        </row>
        <row r="11974">
          <cell r="D11974" t="str">
            <v>443CPA_RP_200.M</v>
          </cell>
        </row>
        <row r="11975">
          <cell r="D11975" t="str">
            <v>917CPA_RP_200.M</v>
          </cell>
        </row>
        <row r="11976">
          <cell r="D11976" t="str">
            <v>544CPA_RP_200.M</v>
          </cell>
        </row>
        <row r="11977">
          <cell r="D11977" t="str">
            <v>941CPA_RP_200.M</v>
          </cell>
        </row>
        <row r="11978">
          <cell r="D11978" t="str">
            <v>446CPA_RP_200.M</v>
          </cell>
        </row>
        <row r="11979">
          <cell r="D11979" t="str">
            <v>666CPA_RP_200.M</v>
          </cell>
        </row>
        <row r="11980">
          <cell r="D11980" t="str">
            <v>668CPA_RP_200.M</v>
          </cell>
        </row>
        <row r="11981">
          <cell r="D11981" t="str">
            <v>672CPA_RP_200.M</v>
          </cell>
        </row>
        <row r="11982">
          <cell r="D11982" t="str">
            <v>946CPA_RP_200.M</v>
          </cell>
        </row>
        <row r="11983">
          <cell r="D11983" t="str">
            <v>137CPA_RP_200.M</v>
          </cell>
        </row>
        <row r="11984">
          <cell r="D11984" t="str">
            <v>546CPA_RP_200.M</v>
          </cell>
        </row>
        <row r="11985">
          <cell r="D11985" t="str">
            <v>962CPA_RP_200.M</v>
          </cell>
        </row>
        <row r="11986">
          <cell r="D11986" t="str">
            <v>674CPA_RP_200.M</v>
          </cell>
        </row>
        <row r="11987">
          <cell r="D11987" t="str">
            <v>676CPA_RP_200.M</v>
          </cell>
        </row>
        <row r="11988">
          <cell r="D11988" t="str">
            <v>548CPA_RP_200.M</v>
          </cell>
        </row>
        <row r="11989">
          <cell r="D11989" t="str">
            <v>556CPA_RP_200.M</v>
          </cell>
        </row>
        <row r="11990">
          <cell r="D11990" t="str">
            <v>678CPA_RP_200.M</v>
          </cell>
        </row>
        <row r="11991">
          <cell r="D11991" t="str">
            <v>181CPA_RP_200.M</v>
          </cell>
        </row>
        <row r="11992">
          <cell r="D11992" t="str">
            <v>867CPA_RP_200.M</v>
          </cell>
        </row>
        <row r="11993">
          <cell r="D11993" t="str">
            <v>682CPA_RP_200.M</v>
          </cell>
        </row>
        <row r="11994">
          <cell r="D11994" t="str">
            <v>684CPA_RP_200.M</v>
          </cell>
        </row>
        <row r="11995">
          <cell r="D11995" t="str">
            <v>273CPA_RP_200.M</v>
          </cell>
        </row>
        <row r="11996">
          <cell r="D11996" t="str">
            <v>868CPA_RP_200.M</v>
          </cell>
        </row>
        <row r="11997">
          <cell r="D11997" t="str">
            <v>921CPA_RP_200.M</v>
          </cell>
        </row>
        <row r="11998">
          <cell r="D11998" t="str">
            <v>948CPA_RP_200.M</v>
          </cell>
        </row>
        <row r="11999">
          <cell r="D11999" t="str">
            <v>943CPA_RP_200.M</v>
          </cell>
        </row>
        <row r="12000">
          <cell r="D12000" t="str">
            <v>351CPA_RP_200.M</v>
          </cell>
        </row>
        <row r="12001">
          <cell r="D12001" t="str">
            <v>686CPA_RP_200.M</v>
          </cell>
        </row>
        <row r="12002">
          <cell r="D12002" t="str">
            <v>688CPA_RP_200.M</v>
          </cell>
        </row>
        <row r="12003">
          <cell r="D12003" t="str">
            <v>518CPA_RP_200.M</v>
          </cell>
        </row>
        <row r="12004">
          <cell r="D12004" t="str">
            <v>728CPA_RP_200.M</v>
          </cell>
        </row>
        <row r="12005">
          <cell r="D12005" t="str">
            <v>836CPA_RP_200.M</v>
          </cell>
        </row>
        <row r="12006">
          <cell r="D12006" t="str">
            <v>558CPA_RP_200.M</v>
          </cell>
        </row>
        <row r="12007">
          <cell r="D12007" t="str">
            <v>138CPA_RP_200.M</v>
          </cell>
        </row>
        <row r="12008">
          <cell r="D12008" t="str">
            <v>353CPA_RP_200.M</v>
          </cell>
        </row>
        <row r="12009">
          <cell r="D12009" t="str">
            <v>196CPA_RP_200.M</v>
          </cell>
        </row>
        <row r="12010">
          <cell r="D12010" t="str">
            <v>278CPA_RP_200.M</v>
          </cell>
        </row>
        <row r="12011">
          <cell r="D12011" t="str">
            <v>692CPA_RP_200.M</v>
          </cell>
        </row>
        <row r="12012">
          <cell r="D12012" t="str">
            <v>694CPA_RP_200.M</v>
          </cell>
        </row>
        <row r="12013">
          <cell r="D12013" t="str">
            <v>142CPA_RP_200.M</v>
          </cell>
        </row>
        <row r="12014">
          <cell r="D12014" t="str">
            <v>449CPA_RP_200.M</v>
          </cell>
        </row>
        <row r="12015">
          <cell r="D12015" t="str">
            <v>564CPA_RP_200.M</v>
          </cell>
        </row>
        <row r="12016">
          <cell r="D12016" t="str">
            <v>565CPA_RP_200.M</v>
          </cell>
        </row>
        <row r="12017">
          <cell r="D12017" t="str">
            <v>283CPA_RP_200.M</v>
          </cell>
        </row>
        <row r="12018">
          <cell r="D12018" t="str">
            <v>853CPA_RP_200.M</v>
          </cell>
        </row>
        <row r="12019">
          <cell r="D12019" t="str">
            <v>288CPA_RP_200.M</v>
          </cell>
        </row>
        <row r="12020">
          <cell r="D12020" t="str">
            <v>293CPA_RP_200.M</v>
          </cell>
        </row>
        <row r="12021">
          <cell r="D12021" t="str">
            <v>566CPA_RP_200.M</v>
          </cell>
        </row>
        <row r="12022">
          <cell r="D12022" t="str">
            <v>964CPA_RP_200.M</v>
          </cell>
        </row>
        <row r="12023">
          <cell r="D12023" t="str">
            <v>182CPA_RP_200.M</v>
          </cell>
        </row>
        <row r="12024">
          <cell r="D12024" t="str">
            <v>359CPA_RP_200.M</v>
          </cell>
        </row>
        <row r="12025">
          <cell r="D12025" t="str">
            <v>453CPA_RP_200.M</v>
          </cell>
        </row>
        <row r="12026">
          <cell r="D12026" t="str">
            <v>968CPA_RP_200.M</v>
          </cell>
        </row>
        <row r="12027">
          <cell r="D12027" t="str">
            <v>922CPA_RP_200.M</v>
          </cell>
        </row>
        <row r="12028">
          <cell r="D12028" t="str">
            <v>714CPA_RP_200.M</v>
          </cell>
        </row>
        <row r="12029">
          <cell r="D12029" t="str">
            <v>862CPA_RP_200.M</v>
          </cell>
        </row>
        <row r="12030">
          <cell r="D12030" t="str">
            <v>135CPA_RP_200.M</v>
          </cell>
        </row>
        <row r="12031">
          <cell r="D12031" t="str">
            <v>716CPA_RP_200.M</v>
          </cell>
        </row>
        <row r="12032">
          <cell r="D12032" t="str">
            <v>456CPA_RP_200.M</v>
          </cell>
        </row>
        <row r="12033">
          <cell r="D12033" t="str">
            <v>722CPA_RP_200.M</v>
          </cell>
        </row>
        <row r="12034">
          <cell r="D12034" t="str">
            <v>942CPA_RP_200.M</v>
          </cell>
        </row>
        <row r="12035">
          <cell r="D12035" t="str">
            <v>718CPA_RP_200.M</v>
          </cell>
        </row>
        <row r="12036">
          <cell r="D12036" t="str">
            <v>724CPA_RP_200.M</v>
          </cell>
        </row>
        <row r="12037">
          <cell r="D12037" t="str">
            <v>576CPA_RP_200.M</v>
          </cell>
        </row>
        <row r="12038">
          <cell r="D12038" t="str">
            <v>936CPA_RP_200.M</v>
          </cell>
        </row>
        <row r="12039">
          <cell r="D12039" t="str">
            <v>961CPA_RP_200.M</v>
          </cell>
        </row>
        <row r="12040">
          <cell r="D12040" t="str">
            <v>813CPA_RP_200.M</v>
          </cell>
        </row>
        <row r="12041">
          <cell r="D12041" t="str">
            <v>726CPA_RP_200.M</v>
          </cell>
        </row>
        <row r="12042">
          <cell r="D12042" t="str">
            <v>199CPA_RP_200.M</v>
          </cell>
        </row>
        <row r="12043">
          <cell r="D12043" t="str">
            <v>733CPA_RP_200.M</v>
          </cell>
        </row>
        <row r="12044">
          <cell r="D12044" t="str">
            <v>184CPA_RP_200.M</v>
          </cell>
        </row>
        <row r="12045">
          <cell r="D12045" t="str">
            <v>524CPA_RP_200.M</v>
          </cell>
        </row>
        <row r="12046">
          <cell r="D12046" t="str">
            <v>361CPA_RP_200.M</v>
          </cell>
        </row>
        <row r="12047">
          <cell r="D12047" t="str">
            <v>362CPA_RP_200.M</v>
          </cell>
        </row>
        <row r="12048">
          <cell r="D12048" t="str">
            <v>364CPA_RP_200.M</v>
          </cell>
        </row>
        <row r="12049">
          <cell r="D12049" t="str">
            <v>732CPA_RP_200.M</v>
          </cell>
        </row>
        <row r="12050">
          <cell r="D12050" t="str">
            <v>366CPA_RP_200.M</v>
          </cell>
        </row>
        <row r="12051">
          <cell r="D12051" t="str">
            <v>734CPA_RP_200.M</v>
          </cell>
        </row>
        <row r="12052">
          <cell r="D12052" t="str">
            <v>144CPA_RP_200.M</v>
          </cell>
        </row>
        <row r="12053">
          <cell r="D12053" t="str">
            <v>146CPA_RP_200.M</v>
          </cell>
        </row>
        <row r="12054">
          <cell r="D12054" t="str">
            <v>463CPA_RP_200.M</v>
          </cell>
        </row>
        <row r="12055">
          <cell r="D12055" t="str">
            <v>528CPA_RP_200.M</v>
          </cell>
        </row>
        <row r="12056">
          <cell r="D12056" t="str">
            <v>923CPA_RP_200.M</v>
          </cell>
        </row>
        <row r="12057">
          <cell r="D12057" t="str">
            <v>738CPA_RP_200.M</v>
          </cell>
        </row>
        <row r="12058">
          <cell r="D12058" t="str">
            <v>578CPA_RP_200.M</v>
          </cell>
        </row>
        <row r="12059">
          <cell r="D12059" t="str">
            <v>537CPA_RP_200.M</v>
          </cell>
        </row>
        <row r="12060">
          <cell r="D12060" t="str">
            <v>742CPA_RP_200.M</v>
          </cell>
        </row>
        <row r="12061">
          <cell r="D12061" t="str">
            <v>866CPA_RP_200.M</v>
          </cell>
        </row>
        <row r="12062">
          <cell r="D12062" t="str">
            <v>369CPA_RP_200.M</v>
          </cell>
        </row>
        <row r="12063">
          <cell r="D12063" t="str">
            <v>744CPA_RP_200.M</v>
          </cell>
        </row>
        <row r="12064">
          <cell r="D12064" t="str">
            <v>186CPA_RP_200.M</v>
          </cell>
        </row>
        <row r="12065">
          <cell r="D12065" t="str">
            <v>925CPA_RP_200.M</v>
          </cell>
        </row>
        <row r="12066">
          <cell r="D12066" t="str">
            <v>869CPA_RP_200.M</v>
          </cell>
        </row>
        <row r="12067">
          <cell r="D12067" t="str">
            <v>746CPA_RP_200.M</v>
          </cell>
        </row>
        <row r="12068">
          <cell r="D12068" t="str">
            <v>926CPA_RP_200.M</v>
          </cell>
        </row>
        <row r="12069">
          <cell r="D12069" t="str">
            <v>466CPA_RP_200.M</v>
          </cell>
        </row>
        <row r="12070">
          <cell r="D12070" t="str">
            <v>112CPA_RP_200.M</v>
          </cell>
        </row>
        <row r="12071">
          <cell r="D12071" t="str">
            <v>111CPA_RP_200.M</v>
          </cell>
        </row>
        <row r="12072">
          <cell r="D12072" t="str">
            <v>298CPA_RP_200.M</v>
          </cell>
        </row>
        <row r="12073">
          <cell r="D12073" t="str">
            <v>927CPA_RP_200.M</v>
          </cell>
        </row>
        <row r="12074">
          <cell r="D12074" t="str">
            <v>846CPA_RP_200.M</v>
          </cell>
        </row>
        <row r="12075">
          <cell r="D12075" t="str">
            <v>299CPA_RP_200.M</v>
          </cell>
        </row>
        <row r="12076">
          <cell r="D12076" t="str">
            <v>582CPA_RP_200.M</v>
          </cell>
        </row>
        <row r="12077">
          <cell r="D12077" t="str">
            <v>474CPA_RP_200.M</v>
          </cell>
        </row>
        <row r="12078">
          <cell r="D12078" t="str">
            <v>754CPA_RP_200.M</v>
          </cell>
        </row>
        <row r="12079">
          <cell r="D12079" t="str">
            <v>698CPA_RP_200.M</v>
          </cell>
        </row>
        <row r="12080">
          <cell r="D12080" t="str">
            <v>512CPA_RP_210.M</v>
          </cell>
        </row>
        <row r="12081">
          <cell r="D12081" t="str">
            <v>914CPA_RP_210.M</v>
          </cell>
        </row>
        <row r="12082">
          <cell r="D12082" t="str">
            <v>612CPA_RP_210.M</v>
          </cell>
        </row>
        <row r="12083">
          <cell r="D12083" t="str">
            <v>614CPA_RP_210.M</v>
          </cell>
        </row>
        <row r="12084">
          <cell r="D12084" t="str">
            <v>312CPA_RP_210.M</v>
          </cell>
        </row>
        <row r="12085">
          <cell r="D12085" t="str">
            <v>311CPA_RP_210.M</v>
          </cell>
        </row>
        <row r="12086">
          <cell r="D12086" t="str">
            <v>213CPA_RP_210.M</v>
          </cell>
        </row>
        <row r="12087">
          <cell r="D12087" t="str">
            <v>911CPA_RP_210.M</v>
          </cell>
        </row>
        <row r="12088">
          <cell r="D12088" t="str">
            <v>193CPA_RP_210.M</v>
          </cell>
        </row>
        <row r="12089">
          <cell r="D12089" t="str">
            <v>122CPA_RP_210.M</v>
          </cell>
        </row>
        <row r="12090">
          <cell r="D12090" t="str">
            <v>912CPA_RP_210.M</v>
          </cell>
        </row>
        <row r="12091">
          <cell r="D12091" t="str">
            <v>313CPA_RP_210.M</v>
          </cell>
        </row>
        <row r="12092">
          <cell r="D12092" t="str">
            <v>419CPA_RP_210.M</v>
          </cell>
        </row>
        <row r="12093">
          <cell r="D12093" t="str">
            <v>513CPA_RP_210.M</v>
          </cell>
        </row>
        <row r="12094">
          <cell r="D12094" t="str">
            <v>316CPA_RP_210.M</v>
          </cell>
        </row>
        <row r="12095">
          <cell r="D12095" t="str">
            <v>913CPA_RP_210.M</v>
          </cell>
        </row>
        <row r="12096">
          <cell r="D12096" t="str">
            <v>124CPA_RP_210.M</v>
          </cell>
        </row>
        <row r="12097">
          <cell r="D12097" t="str">
            <v>339CPA_RP_210.M</v>
          </cell>
        </row>
        <row r="12098">
          <cell r="D12098" t="str">
            <v>638CPA_RP_210.M</v>
          </cell>
        </row>
        <row r="12099">
          <cell r="D12099" t="str">
            <v>514CPA_RP_210.M</v>
          </cell>
        </row>
        <row r="12100">
          <cell r="D12100" t="str">
            <v>218CPA_RP_210.M</v>
          </cell>
        </row>
        <row r="12101">
          <cell r="D12101" t="str">
            <v>963CPA_RP_210.M</v>
          </cell>
        </row>
        <row r="12102">
          <cell r="D12102" t="str">
            <v>616CPA_RP_210.M</v>
          </cell>
        </row>
        <row r="12103">
          <cell r="D12103" t="str">
            <v>223CPA_RP_210.M</v>
          </cell>
        </row>
        <row r="12104">
          <cell r="D12104" t="str">
            <v>516CPA_RP_210.M</v>
          </cell>
        </row>
        <row r="12105">
          <cell r="D12105" t="str">
            <v>918CPA_RP_210.M</v>
          </cell>
        </row>
        <row r="12106">
          <cell r="D12106" t="str">
            <v>748CPA_RP_210.M</v>
          </cell>
        </row>
        <row r="12107">
          <cell r="D12107" t="str">
            <v>618CPA_RP_210.M</v>
          </cell>
        </row>
        <row r="12108">
          <cell r="D12108" t="str">
            <v>522CPA_RP_210.M</v>
          </cell>
        </row>
        <row r="12109">
          <cell r="D12109" t="str">
            <v>622CPA_RP_210.M</v>
          </cell>
        </row>
        <row r="12110">
          <cell r="D12110" t="str">
            <v>156CPA_RP_210.M</v>
          </cell>
        </row>
        <row r="12111">
          <cell r="D12111" t="str">
            <v>624CPA_RP_210.M</v>
          </cell>
        </row>
        <row r="12112">
          <cell r="D12112" t="str">
            <v>626CPA_RP_210.M</v>
          </cell>
        </row>
        <row r="12113">
          <cell r="D12113" t="str">
            <v>628CPA_RP_210.M</v>
          </cell>
        </row>
        <row r="12114">
          <cell r="D12114" t="str">
            <v>228CPA_RP_210.M</v>
          </cell>
        </row>
        <row r="12115">
          <cell r="D12115" t="str">
            <v>924CPA_RP_210.M</v>
          </cell>
        </row>
        <row r="12116">
          <cell r="D12116" t="str">
            <v>233CPA_RP_210.M</v>
          </cell>
        </row>
        <row r="12117">
          <cell r="D12117" t="str">
            <v>632CPA_RP_210.M</v>
          </cell>
        </row>
        <row r="12118">
          <cell r="D12118" t="str">
            <v>636CPA_RP_210.M</v>
          </cell>
        </row>
        <row r="12119">
          <cell r="D12119" t="str">
            <v>634CPA_RP_210.M</v>
          </cell>
        </row>
        <row r="12120">
          <cell r="D12120" t="str">
            <v>238CPA_RP_210.M</v>
          </cell>
        </row>
        <row r="12121">
          <cell r="D12121" t="str">
            <v>662CPA_RP_210.M</v>
          </cell>
        </row>
        <row r="12122">
          <cell r="D12122" t="str">
            <v>960CPA_RP_210.M</v>
          </cell>
        </row>
        <row r="12123">
          <cell r="D12123" t="str">
            <v>423CPA_RP_210.M</v>
          </cell>
        </row>
        <row r="12124">
          <cell r="D12124" t="str">
            <v>935CPA_RP_210.M</v>
          </cell>
        </row>
        <row r="12125">
          <cell r="D12125" t="str">
            <v>128CPA_RP_210.M</v>
          </cell>
        </row>
        <row r="12126">
          <cell r="D12126" t="str">
            <v>611CPA_RP_210.M</v>
          </cell>
        </row>
        <row r="12127">
          <cell r="D12127" t="str">
            <v>321CPA_RP_210.M</v>
          </cell>
        </row>
        <row r="12128">
          <cell r="D12128" t="str">
            <v>243CPA_RP_210.M</v>
          </cell>
        </row>
        <row r="12129">
          <cell r="D12129" t="str">
            <v>309CPA_RP_210.M</v>
          </cell>
        </row>
        <row r="12130">
          <cell r="D12130" t="str">
            <v>248CPA_RP_210.M</v>
          </cell>
        </row>
        <row r="12131">
          <cell r="D12131" t="str">
            <v>469CPA_RP_210.M</v>
          </cell>
        </row>
        <row r="12132">
          <cell r="D12132" t="str">
            <v>253CPA_RP_210.M</v>
          </cell>
        </row>
        <row r="12133">
          <cell r="D12133" t="str">
            <v>642CPA_RP_210.M</v>
          </cell>
        </row>
        <row r="12134">
          <cell r="D12134" t="str">
            <v>643CPA_RP_210.M</v>
          </cell>
        </row>
        <row r="12135">
          <cell r="D12135" t="str">
            <v>939CPA_RP_210.M</v>
          </cell>
        </row>
        <row r="12136">
          <cell r="D12136" t="str">
            <v>644CPA_RP_210.M</v>
          </cell>
        </row>
        <row r="12137">
          <cell r="D12137" t="str">
            <v>163CPA_RP_210.M</v>
          </cell>
        </row>
        <row r="12138">
          <cell r="D12138" t="str">
            <v>819CPA_RP_210.M</v>
          </cell>
        </row>
        <row r="12139">
          <cell r="D12139" t="str">
            <v>172CPA_RP_210.M</v>
          </cell>
        </row>
        <row r="12140">
          <cell r="D12140" t="str">
            <v>132CPA_RP_210.M</v>
          </cell>
        </row>
        <row r="12141">
          <cell r="D12141" t="str">
            <v>646CPA_RP_210.M</v>
          </cell>
        </row>
        <row r="12142">
          <cell r="D12142" t="str">
            <v>648CPA_RP_210.M</v>
          </cell>
        </row>
        <row r="12143">
          <cell r="D12143" t="str">
            <v>915CPA_RP_210.M</v>
          </cell>
        </row>
        <row r="12144">
          <cell r="D12144" t="str">
            <v>134CPA_RP_210.M</v>
          </cell>
        </row>
        <row r="12145">
          <cell r="D12145" t="str">
            <v>652CPA_RP_210.M</v>
          </cell>
        </row>
        <row r="12146">
          <cell r="D12146" t="str">
            <v>174CPA_RP_210.M</v>
          </cell>
        </row>
        <row r="12147">
          <cell r="D12147" t="str">
            <v>328CPA_RP_210.M</v>
          </cell>
        </row>
        <row r="12148">
          <cell r="D12148" t="str">
            <v>258CPA_RP_210.M</v>
          </cell>
        </row>
        <row r="12149">
          <cell r="D12149" t="str">
            <v>656CPA_RP_210.M</v>
          </cell>
        </row>
        <row r="12150">
          <cell r="D12150" t="str">
            <v>654CPA_RP_210.M</v>
          </cell>
        </row>
        <row r="12151">
          <cell r="D12151" t="str">
            <v>336CPA_RP_210.M</v>
          </cell>
        </row>
        <row r="12152">
          <cell r="D12152" t="str">
            <v>263CPA_RP_210.M</v>
          </cell>
        </row>
        <row r="12153">
          <cell r="D12153" t="str">
            <v>268CPA_RP_210.M</v>
          </cell>
        </row>
        <row r="12154">
          <cell r="D12154" t="str">
            <v>532CPA_RP_210.M</v>
          </cell>
        </row>
        <row r="12155">
          <cell r="D12155" t="str">
            <v>944CPA_RP_210.M</v>
          </cell>
        </row>
        <row r="12156">
          <cell r="D12156" t="str">
            <v>176CPA_RP_210.M</v>
          </cell>
        </row>
        <row r="12157">
          <cell r="D12157" t="str">
            <v>534CPA_RP_210.M</v>
          </cell>
        </row>
        <row r="12158">
          <cell r="D12158" t="str">
            <v>536CPA_RP_210.M</v>
          </cell>
        </row>
        <row r="12159">
          <cell r="D12159" t="str">
            <v>429CPA_RP_210.M</v>
          </cell>
        </row>
        <row r="12160">
          <cell r="D12160" t="str">
            <v>433CPA_RP_210.M</v>
          </cell>
        </row>
        <row r="12161">
          <cell r="D12161" t="str">
            <v>178CPA_RP_210.M</v>
          </cell>
        </row>
        <row r="12162">
          <cell r="D12162" t="str">
            <v>436CPA_RP_210.M</v>
          </cell>
        </row>
        <row r="12163">
          <cell r="D12163" t="str">
            <v>136CPA_RP_210.M</v>
          </cell>
        </row>
        <row r="12164">
          <cell r="D12164" t="str">
            <v>343CPA_RP_210.M</v>
          </cell>
        </row>
        <row r="12165">
          <cell r="D12165" t="str">
            <v>158CPA_RP_210.M</v>
          </cell>
        </row>
        <row r="12166">
          <cell r="D12166" t="str">
            <v>439CPA_RP_210.M</v>
          </cell>
        </row>
        <row r="12167">
          <cell r="D12167" t="str">
            <v>916CPA_RP_210.M</v>
          </cell>
        </row>
        <row r="12168">
          <cell r="D12168" t="str">
            <v>664CPA_RP_210.M</v>
          </cell>
        </row>
        <row r="12169">
          <cell r="D12169" t="str">
            <v>826CPA_RP_210.M</v>
          </cell>
        </row>
        <row r="12170">
          <cell r="D12170" t="str">
            <v>542CPA_RP_210.M</v>
          </cell>
        </row>
        <row r="12171">
          <cell r="D12171" t="str">
            <v>967CPA_RP_210.M</v>
          </cell>
        </row>
        <row r="12172">
          <cell r="D12172" t="str">
            <v>443CPA_RP_210.M</v>
          </cell>
        </row>
        <row r="12173">
          <cell r="D12173" t="str">
            <v>917CPA_RP_210.M</v>
          </cell>
        </row>
        <row r="12174">
          <cell r="D12174" t="str">
            <v>544CPA_RP_210.M</v>
          </cell>
        </row>
        <row r="12175">
          <cell r="D12175" t="str">
            <v>941CPA_RP_210.M</v>
          </cell>
        </row>
        <row r="12176">
          <cell r="D12176" t="str">
            <v>446CPA_RP_210.M</v>
          </cell>
        </row>
        <row r="12177">
          <cell r="D12177" t="str">
            <v>666CPA_RP_210.M</v>
          </cell>
        </row>
        <row r="12178">
          <cell r="D12178" t="str">
            <v>668CPA_RP_210.M</v>
          </cell>
        </row>
        <row r="12179">
          <cell r="D12179" t="str">
            <v>672CPA_RP_210.M</v>
          </cell>
        </row>
        <row r="12180">
          <cell r="D12180" t="str">
            <v>946CPA_RP_210.M</v>
          </cell>
        </row>
        <row r="12181">
          <cell r="D12181" t="str">
            <v>137CPA_RP_210.M</v>
          </cell>
        </row>
        <row r="12182">
          <cell r="D12182" t="str">
            <v>546CPA_RP_210.M</v>
          </cell>
        </row>
        <row r="12183">
          <cell r="D12183" t="str">
            <v>962CPA_RP_210.M</v>
          </cell>
        </row>
        <row r="12184">
          <cell r="D12184" t="str">
            <v>674CPA_RP_210.M</v>
          </cell>
        </row>
        <row r="12185">
          <cell r="D12185" t="str">
            <v>676CPA_RP_210.M</v>
          </cell>
        </row>
        <row r="12186">
          <cell r="D12186" t="str">
            <v>548CPA_RP_210.M</v>
          </cell>
        </row>
        <row r="12187">
          <cell r="D12187" t="str">
            <v>556CPA_RP_210.M</v>
          </cell>
        </row>
        <row r="12188">
          <cell r="D12188" t="str">
            <v>678CPA_RP_210.M</v>
          </cell>
        </row>
        <row r="12189">
          <cell r="D12189" t="str">
            <v>181CPA_RP_210.M</v>
          </cell>
        </row>
        <row r="12190">
          <cell r="D12190" t="str">
            <v>867CPA_RP_210.M</v>
          </cell>
        </row>
        <row r="12191">
          <cell r="D12191" t="str">
            <v>682CPA_RP_210.M</v>
          </cell>
        </row>
        <row r="12192">
          <cell r="D12192" t="str">
            <v>684CPA_RP_210.M</v>
          </cell>
        </row>
        <row r="12193">
          <cell r="D12193" t="str">
            <v>273CPA_RP_210.M</v>
          </cell>
        </row>
        <row r="12194">
          <cell r="D12194" t="str">
            <v>868CPA_RP_210.M</v>
          </cell>
        </row>
        <row r="12195">
          <cell r="D12195" t="str">
            <v>921CPA_RP_210.M</v>
          </cell>
        </row>
        <row r="12196">
          <cell r="D12196" t="str">
            <v>948CPA_RP_210.M</v>
          </cell>
        </row>
        <row r="12197">
          <cell r="D12197" t="str">
            <v>943CPA_RP_210.M</v>
          </cell>
        </row>
        <row r="12198">
          <cell r="D12198" t="str">
            <v>351CPA_RP_210.M</v>
          </cell>
        </row>
        <row r="12199">
          <cell r="D12199" t="str">
            <v>686CPA_RP_210.M</v>
          </cell>
        </row>
        <row r="12200">
          <cell r="D12200" t="str">
            <v>688CPA_RP_210.M</v>
          </cell>
        </row>
        <row r="12201">
          <cell r="D12201" t="str">
            <v>518CPA_RP_210.M</v>
          </cell>
        </row>
        <row r="12202">
          <cell r="D12202" t="str">
            <v>728CPA_RP_210.M</v>
          </cell>
        </row>
        <row r="12203">
          <cell r="D12203" t="str">
            <v>836CPA_RP_210.M</v>
          </cell>
        </row>
        <row r="12204">
          <cell r="D12204" t="str">
            <v>558CPA_RP_210.M</v>
          </cell>
        </row>
        <row r="12205">
          <cell r="D12205" t="str">
            <v>138CPA_RP_210.M</v>
          </cell>
        </row>
        <row r="12206">
          <cell r="D12206" t="str">
            <v>353CPA_RP_210.M</v>
          </cell>
        </row>
        <row r="12207">
          <cell r="D12207" t="str">
            <v>196CPA_RP_210.M</v>
          </cell>
        </row>
        <row r="12208">
          <cell r="D12208" t="str">
            <v>278CPA_RP_210.M</v>
          </cell>
        </row>
        <row r="12209">
          <cell r="D12209" t="str">
            <v>692CPA_RP_210.M</v>
          </cell>
        </row>
        <row r="12210">
          <cell r="D12210" t="str">
            <v>694CPA_RP_210.M</v>
          </cell>
        </row>
        <row r="12211">
          <cell r="D12211" t="str">
            <v>142CPA_RP_210.M</v>
          </cell>
        </row>
        <row r="12212">
          <cell r="D12212" t="str">
            <v>449CPA_RP_210.M</v>
          </cell>
        </row>
        <row r="12213">
          <cell r="D12213" t="str">
            <v>564CPA_RP_210.M</v>
          </cell>
        </row>
        <row r="12214">
          <cell r="D12214" t="str">
            <v>565CPA_RP_210.M</v>
          </cell>
        </row>
        <row r="12215">
          <cell r="D12215" t="str">
            <v>283CPA_RP_210.M</v>
          </cell>
        </row>
        <row r="12216">
          <cell r="D12216" t="str">
            <v>853CPA_RP_210.M</v>
          </cell>
        </row>
        <row r="12217">
          <cell r="D12217" t="str">
            <v>288CPA_RP_210.M</v>
          </cell>
        </row>
        <row r="12218">
          <cell r="D12218" t="str">
            <v>293CPA_RP_210.M</v>
          </cell>
        </row>
        <row r="12219">
          <cell r="D12219" t="str">
            <v>566CPA_RP_210.M</v>
          </cell>
        </row>
        <row r="12220">
          <cell r="D12220" t="str">
            <v>964CPA_RP_210.M</v>
          </cell>
        </row>
        <row r="12221">
          <cell r="D12221" t="str">
            <v>182CPA_RP_210.M</v>
          </cell>
        </row>
        <row r="12222">
          <cell r="D12222" t="str">
            <v>359CPA_RP_210.M</v>
          </cell>
        </row>
        <row r="12223">
          <cell r="D12223" t="str">
            <v>453CPA_RP_210.M</v>
          </cell>
        </row>
        <row r="12224">
          <cell r="D12224" t="str">
            <v>968CPA_RP_210.M</v>
          </cell>
        </row>
        <row r="12225">
          <cell r="D12225" t="str">
            <v>922CPA_RP_210.M</v>
          </cell>
        </row>
        <row r="12226">
          <cell r="D12226" t="str">
            <v>714CPA_RP_210.M</v>
          </cell>
        </row>
        <row r="12227">
          <cell r="D12227" t="str">
            <v>862CPA_RP_210.M</v>
          </cell>
        </row>
        <row r="12228">
          <cell r="D12228" t="str">
            <v>135CPA_RP_210.M</v>
          </cell>
        </row>
        <row r="12229">
          <cell r="D12229" t="str">
            <v>716CPA_RP_210.M</v>
          </cell>
        </row>
        <row r="12230">
          <cell r="D12230" t="str">
            <v>456CPA_RP_210.M</v>
          </cell>
        </row>
        <row r="12231">
          <cell r="D12231" t="str">
            <v>722CPA_RP_210.M</v>
          </cell>
        </row>
        <row r="12232">
          <cell r="D12232" t="str">
            <v>942CPA_RP_210.M</v>
          </cell>
        </row>
        <row r="12233">
          <cell r="D12233" t="str">
            <v>718CPA_RP_210.M</v>
          </cell>
        </row>
        <row r="12234">
          <cell r="D12234" t="str">
            <v>724CPA_RP_210.M</v>
          </cell>
        </row>
        <row r="12235">
          <cell r="D12235" t="str">
            <v>576CPA_RP_210.M</v>
          </cell>
        </row>
        <row r="12236">
          <cell r="D12236" t="str">
            <v>936CPA_RP_210.M</v>
          </cell>
        </row>
        <row r="12237">
          <cell r="D12237" t="str">
            <v>961CPA_RP_210.M</v>
          </cell>
        </row>
        <row r="12238">
          <cell r="D12238" t="str">
            <v>813CPA_RP_210.M</v>
          </cell>
        </row>
        <row r="12239">
          <cell r="D12239" t="str">
            <v>726CPA_RP_210.M</v>
          </cell>
        </row>
        <row r="12240">
          <cell r="D12240" t="str">
            <v>199CPA_RP_210.M</v>
          </cell>
        </row>
        <row r="12241">
          <cell r="D12241" t="str">
            <v>733CPA_RP_210.M</v>
          </cell>
        </row>
        <row r="12242">
          <cell r="D12242" t="str">
            <v>184CPA_RP_210.M</v>
          </cell>
        </row>
        <row r="12243">
          <cell r="D12243" t="str">
            <v>524CPA_RP_210.M</v>
          </cell>
        </row>
        <row r="12244">
          <cell r="D12244" t="str">
            <v>361CPA_RP_210.M</v>
          </cell>
        </row>
        <row r="12245">
          <cell r="D12245" t="str">
            <v>362CPA_RP_210.M</v>
          </cell>
        </row>
        <row r="12246">
          <cell r="D12246" t="str">
            <v>364CPA_RP_210.M</v>
          </cell>
        </row>
        <row r="12247">
          <cell r="D12247" t="str">
            <v>732CPA_RP_210.M</v>
          </cell>
        </row>
        <row r="12248">
          <cell r="D12248" t="str">
            <v>366CPA_RP_210.M</v>
          </cell>
        </row>
        <row r="12249">
          <cell r="D12249" t="str">
            <v>734CPA_RP_210.M</v>
          </cell>
        </row>
        <row r="12250">
          <cell r="D12250" t="str">
            <v>144CPA_RP_210.M</v>
          </cell>
        </row>
        <row r="12251">
          <cell r="D12251" t="str">
            <v>146CPA_RP_210.M</v>
          </cell>
        </row>
        <row r="12252">
          <cell r="D12252" t="str">
            <v>463CPA_RP_210.M</v>
          </cell>
        </row>
        <row r="12253">
          <cell r="D12253" t="str">
            <v>528CPA_RP_210.M</v>
          </cell>
        </row>
        <row r="12254">
          <cell r="D12254" t="str">
            <v>923CPA_RP_210.M</v>
          </cell>
        </row>
        <row r="12255">
          <cell r="D12255" t="str">
            <v>738CPA_RP_210.M</v>
          </cell>
        </row>
        <row r="12256">
          <cell r="D12256" t="str">
            <v>578CPA_RP_210.M</v>
          </cell>
        </row>
        <row r="12257">
          <cell r="D12257" t="str">
            <v>537CPA_RP_210.M</v>
          </cell>
        </row>
        <row r="12258">
          <cell r="D12258" t="str">
            <v>742CPA_RP_210.M</v>
          </cell>
        </row>
        <row r="12259">
          <cell r="D12259" t="str">
            <v>866CPA_RP_210.M</v>
          </cell>
        </row>
        <row r="12260">
          <cell r="D12260" t="str">
            <v>369CPA_RP_210.M</v>
          </cell>
        </row>
        <row r="12261">
          <cell r="D12261" t="str">
            <v>744CPA_RP_210.M</v>
          </cell>
        </row>
        <row r="12262">
          <cell r="D12262" t="str">
            <v>186CPA_RP_210.M</v>
          </cell>
        </row>
        <row r="12263">
          <cell r="D12263" t="str">
            <v>925CPA_RP_210.M</v>
          </cell>
        </row>
        <row r="12264">
          <cell r="D12264" t="str">
            <v>869CPA_RP_210.M</v>
          </cell>
        </row>
        <row r="12265">
          <cell r="D12265" t="str">
            <v>746CPA_RP_210.M</v>
          </cell>
        </row>
        <row r="12266">
          <cell r="D12266" t="str">
            <v>926CPA_RP_210.M</v>
          </cell>
        </row>
        <row r="12267">
          <cell r="D12267" t="str">
            <v>466CPA_RP_210.M</v>
          </cell>
        </row>
        <row r="12268">
          <cell r="D12268" t="str">
            <v>112CPA_RP_210.M</v>
          </cell>
        </row>
        <row r="12269">
          <cell r="D12269" t="str">
            <v>111CPA_RP_210.M</v>
          </cell>
        </row>
        <row r="12270">
          <cell r="D12270" t="str">
            <v>298CPA_RP_210.M</v>
          </cell>
        </row>
        <row r="12271">
          <cell r="D12271" t="str">
            <v>927CPA_RP_210.M</v>
          </cell>
        </row>
        <row r="12272">
          <cell r="D12272" t="str">
            <v>846CPA_RP_210.M</v>
          </cell>
        </row>
        <row r="12273">
          <cell r="D12273" t="str">
            <v>299CPA_RP_210.M</v>
          </cell>
        </row>
        <row r="12274">
          <cell r="D12274" t="str">
            <v>582CPA_RP_210.M</v>
          </cell>
        </row>
        <row r="12275">
          <cell r="D12275" t="str">
            <v>474CPA_RP_210.M</v>
          </cell>
        </row>
        <row r="12276">
          <cell r="D12276" t="str">
            <v>754CPA_RP_210.M</v>
          </cell>
        </row>
        <row r="12277">
          <cell r="D12277" t="str">
            <v>698CPA_RP_210.M</v>
          </cell>
        </row>
        <row r="12278">
          <cell r="D12278" t="str">
            <v>512CPA_RP_220.M</v>
          </cell>
        </row>
        <row r="12279">
          <cell r="D12279" t="str">
            <v>914CPA_RP_220.M</v>
          </cell>
        </row>
        <row r="12280">
          <cell r="D12280" t="str">
            <v>612CPA_RP_220.M</v>
          </cell>
        </row>
        <row r="12281">
          <cell r="D12281" t="str">
            <v>614CPA_RP_220.M</v>
          </cell>
        </row>
        <row r="12282">
          <cell r="D12282" t="str">
            <v>312CPA_RP_220.M</v>
          </cell>
        </row>
        <row r="12283">
          <cell r="D12283" t="str">
            <v>311CPA_RP_220.M</v>
          </cell>
        </row>
        <row r="12284">
          <cell r="D12284" t="str">
            <v>213CPA_RP_220.M</v>
          </cell>
        </row>
        <row r="12285">
          <cell r="D12285" t="str">
            <v>911CPA_RP_220.M</v>
          </cell>
        </row>
        <row r="12286">
          <cell r="D12286" t="str">
            <v>193CPA_RP_220.M</v>
          </cell>
        </row>
        <row r="12287">
          <cell r="D12287" t="str">
            <v>122CPA_RP_220.M</v>
          </cell>
        </row>
        <row r="12288">
          <cell r="D12288" t="str">
            <v>912CPA_RP_220.M</v>
          </cell>
        </row>
        <row r="12289">
          <cell r="D12289" t="str">
            <v>313CPA_RP_220.M</v>
          </cell>
        </row>
        <row r="12290">
          <cell r="D12290" t="str">
            <v>419CPA_RP_220.M</v>
          </cell>
        </row>
        <row r="12291">
          <cell r="D12291" t="str">
            <v>513CPA_RP_220.M</v>
          </cell>
        </row>
        <row r="12292">
          <cell r="D12292" t="str">
            <v>316CPA_RP_220.M</v>
          </cell>
        </row>
        <row r="12293">
          <cell r="D12293" t="str">
            <v>913CPA_RP_220.M</v>
          </cell>
        </row>
        <row r="12294">
          <cell r="D12294" t="str">
            <v>124CPA_RP_220.M</v>
          </cell>
        </row>
        <row r="12295">
          <cell r="D12295" t="str">
            <v>339CPA_RP_220.M</v>
          </cell>
        </row>
        <row r="12296">
          <cell r="D12296" t="str">
            <v>638CPA_RP_220.M</v>
          </cell>
        </row>
        <row r="12297">
          <cell r="D12297" t="str">
            <v>514CPA_RP_220.M</v>
          </cell>
        </row>
        <row r="12298">
          <cell r="D12298" t="str">
            <v>218CPA_RP_220.M</v>
          </cell>
        </row>
        <row r="12299">
          <cell r="D12299" t="str">
            <v>963CPA_RP_220.M</v>
          </cell>
        </row>
        <row r="12300">
          <cell r="D12300" t="str">
            <v>616CPA_RP_220.M</v>
          </cell>
        </row>
        <row r="12301">
          <cell r="D12301" t="str">
            <v>223CPA_RP_220.M</v>
          </cell>
        </row>
        <row r="12302">
          <cell r="D12302" t="str">
            <v>516CPA_RP_220.M</v>
          </cell>
        </row>
        <row r="12303">
          <cell r="D12303" t="str">
            <v>918CPA_RP_220.M</v>
          </cell>
        </row>
        <row r="12304">
          <cell r="D12304" t="str">
            <v>748CPA_RP_220.M</v>
          </cell>
        </row>
        <row r="12305">
          <cell r="D12305" t="str">
            <v>618CPA_RP_220.M</v>
          </cell>
        </row>
        <row r="12306">
          <cell r="D12306" t="str">
            <v>522CPA_RP_220.M</v>
          </cell>
        </row>
        <row r="12307">
          <cell r="D12307" t="str">
            <v>622CPA_RP_220.M</v>
          </cell>
        </row>
        <row r="12308">
          <cell r="D12308" t="str">
            <v>156CPA_RP_220.M</v>
          </cell>
        </row>
        <row r="12309">
          <cell r="D12309" t="str">
            <v>624CPA_RP_220.M</v>
          </cell>
        </row>
        <row r="12310">
          <cell r="D12310" t="str">
            <v>626CPA_RP_220.M</v>
          </cell>
        </row>
        <row r="12311">
          <cell r="D12311" t="str">
            <v>628CPA_RP_220.M</v>
          </cell>
        </row>
        <row r="12312">
          <cell r="D12312" t="str">
            <v>228CPA_RP_220.M</v>
          </cell>
        </row>
        <row r="12313">
          <cell r="D12313" t="str">
            <v>924CPA_RP_220.M</v>
          </cell>
        </row>
        <row r="12314">
          <cell r="D12314" t="str">
            <v>233CPA_RP_220.M</v>
          </cell>
        </row>
        <row r="12315">
          <cell r="D12315" t="str">
            <v>632CPA_RP_220.M</v>
          </cell>
        </row>
        <row r="12316">
          <cell r="D12316" t="str">
            <v>636CPA_RP_220.M</v>
          </cell>
        </row>
        <row r="12317">
          <cell r="D12317" t="str">
            <v>634CPA_RP_220.M</v>
          </cell>
        </row>
        <row r="12318">
          <cell r="D12318" t="str">
            <v>238CPA_RP_220.M</v>
          </cell>
        </row>
        <row r="12319">
          <cell r="D12319" t="str">
            <v>662CPA_RP_220.M</v>
          </cell>
        </row>
        <row r="12320">
          <cell r="D12320" t="str">
            <v>960CPA_RP_220.M</v>
          </cell>
        </row>
        <row r="12321">
          <cell r="D12321" t="str">
            <v>423CPA_RP_220.M</v>
          </cell>
        </row>
        <row r="12322">
          <cell r="D12322" t="str">
            <v>935CPA_RP_220.M</v>
          </cell>
        </row>
        <row r="12323">
          <cell r="D12323" t="str">
            <v>128CPA_RP_220.M</v>
          </cell>
        </row>
        <row r="12324">
          <cell r="D12324" t="str">
            <v>611CPA_RP_220.M</v>
          </cell>
        </row>
        <row r="12325">
          <cell r="D12325" t="str">
            <v>321CPA_RP_220.M</v>
          </cell>
        </row>
        <row r="12326">
          <cell r="D12326" t="str">
            <v>243CPA_RP_220.M</v>
          </cell>
        </row>
        <row r="12327">
          <cell r="D12327" t="str">
            <v>309CPA_RP_220.M</v>
          </cell>
        </row>
        <row r="12328">
          <cell r="D12328" t="str">
            <v>248CPA_RP_220.M</v>
          </cell>
        </row>
        <row r="12329">
          <cell r="D12329" t="str">
            <v>469CPA_RP_220.M</v>
          </cell>
        </row>
        <row r="12330">
          <cell r="D12330" t="str">
            <v>253CPA_RP_220.M</v>
          </cell>
        </row>
        <row r="12331">
          <cell r="D12331" t="str">
            <v>642CPA_RP_220.M</v>
          </cell>
        </row>
        <row r="12332">
          <cell r="D12332" t="str">
            <v>643CPA_RP_220.M</v>
          </cell>
        </row>
        <row r="12333">
          <cell r="D12333" t="str">
            <v>939CPA_RP_220.M</v>
          </cell>
        </row>
        <row r="12334">
          <cell r="D12334" t="str">
            <v>644CPA_RP_220.M</v>
          </cell>
        </row>
        <row r="12335">
          <cell r="D12335" t="str">
            <v>163CPA_RP_220.M</v>
          </cell>
        </row>
        <row r="12336">
          <cell r="D12336" t="str">
            <v>819CPA_RP_220.M</v>
          </cell>
        </row>
        <row r="12337">
          <cell r="D12337" t="str">
            <v>172CPA_RP_220.M</v>
          </cell>
        </row>
        <row r="12338">
          <cell r="D12338" t="str">
            <v>132CPA_RP_220.M</v>
          </cell>
        </row>
        <row r="12339">
          <cell r="D12339" t="str">
            <v>646CPA_RP_220.M</v>
          </cell>
        </row>
        <row r="12340">
          <cell r="D12340" t="str">
            <v>648CPA_RP_220.M</v>
          </cell>
        </row>
        <row r="12341">
          <cell r="D12341" t="str">
            <v>915CPA_RP_220.M</v>
          </cell>
        </row>
        <row r="12342">
          <cell r="D12342" t="str">
            <v>134CPA_RP_220.M</v>
          </cell>
        </row>
        <row r="12343">
          <cell r="D12343" t="str">
            <v>652CPA_RP_220.M</v>
          </cell>
        </row>
        <row r="12344">
          <cell r="D12344" t="str">
            <v>174CPA_RP_220.M</v>
          </cell>
        </row>
        <row r="12345">
          <cell r="D12345" t="str">
            <v>328CPA_RP_220.M</v>
          </cell>
        </row>
        <row r="12346">
          <cell r="D12346" t="str">
            <v>258CPA_RP_220.M</v>
          </cell>
        </row>
        <row r="12347">
          <cell r="D12347" t="str">
            <v>656CPA_RP_220.M</v>
          </cell>
        </row>
        <row r="12348">
          <cell r="D12348" t="str">
            <v>654CPA_RP_220.M</v>
          </cell>
        </row>
        <row r="12349">
          <cell r="D12349" t="str">
            <v>336CPA_RP_220.M</v>
          </cell>
        </row>
        <row r="12350">
          <cell r="D12350" t="str">
            <v>263CPA_RP_220.M</v>
          </cell>
        </row>
        <row r="12351">
          <cell r="D12351" t="str">
            <v>268CPA_RP_220.M</v>
          </cell>
        </row>
        <row r="12352">
          <cell r="D12352" t="str">
            <v>532CPA_RP_220.M</v>
          </cell>
        </row>
        <row r="12353">
          <cell r="D12353" t="str">
            <v>944CPA_RP_220.M</v>
          </cell>
        </row>
        <row r="12354">
          <cell r="D12354" t="str">
            <v>176CPA_RP_220.M</v>
          </cell>
        </row>
        <row r="12355">
          <cell r="D12355" t="str">
            <v>534CPA_RP_220.M</v>
          </cell>
        </row>
        <row r="12356">
          <cell r="D12356" t="str">
            <v>536CPA_RP_220.M</v>
          </cell>
        </row>
        <row r="12357">
          <cell r="D12357" t="str">
            <v>429CPA_RP_220.M</v>
          </cell>
        </row>
        <row r="12358">
          <cell r="D12358" t="str">
            <v>433CPA_RP_220.M</v>
          </cell>
        </row>
        <row r="12359">
          <cell r="D12359" t="str">
            <v>178CPA_RP_220.M</v>
          </cell>
        </row>
        <row r="12360">
          <cell r="D12360" t="str">
            <v>436CPA_RP_220.M</v>
          </cell>
        </row>
        <row r="12361">
          <cell r="D12361" t="str">
            <v>136CPA_RP_220.M</v>
          </cell>
        </row>
        <row r="12362">
          <cell r="D12362" t="str">
            <v>343CPA_RP_220.M</v>
          </cell>
        </row>
        <row r="12363">
          <cell r="D12363" t="str">
            <v>158CPA_RP_220.M</v>
          </cell>
        </row>
        <row r="12364">
          <cell r="D12364" t="str">
            <v>439CPA_RP_220.M</v>
          </cell>
        </row>
        <row r="12365">
          <cell r="D12365" t="str">
            <v>916CPA_RP_220.M</v>
          </cell>
        </row>
        <row r="12366">
          <cell r="D12366" t="str">
            <v>664CPA_RP_220.M</v>
          </cell>
        </row>
        <row r="12367">
          <cell r="D12367" t="str">
            <v>826CPA_RP_220.M</v>
          </cell>
        </row>
        <row r="12368">
          <cell r="D12368" t="str">
            <v>542CPA_RP_220.M</v>
          </cell>
        </row>
        <row r="12369">
          <cell r="D12369" t="str">
            <v>967CPA_RP_220.M</v>
          </cell>
        </row>
        <row r="12370">
          <cell r="D12370" t="str">
            <v>443CPA_RP_220.M</v>
          </cell>
        </row>
        <row r="12371">
          <cell r="D12371" t="str">
            <v>917CPA_RP_220.M</v>
          </cell>
        </row>
        <row r="12372">
          <cell r="D12372" t="str">
            <v>544CPA_RP_220.M</v>
          </cell>
        </row>
        <row r="12373">
          <cell r="D12373" t="str">
            <v>941CPA_RP_220.M</v>
          </cell>
        </row>
        <row r="12374">
          <cell r="D12374" t="str">
            <v>446CPA_RP_220.M</v>
          </cell>
        </row>
        <row r="12375">
          <cell r="D12375" t="str">
            <v>666CPA_RP_220.M</v>
          </cell>
        </row>
        <row r="12376">
          <cell r="D12376" t="str">
            <v>668CPA_RP_220.M</v>
          </cell>
        </row>
        <row r="12377">
          <cell r="D12377" t="str">
            <v>672CPA_RP_220.M</v>
          </cell>
        </row>
        <row r="12378">
          <cell r="D12378" t="str">
            <v>946CPA_RP_220.M</v>
          </cell>
        </row>
        <row r="12379">
          <cell r="D12379" t="str">
            <v>137CPA_RP_220.M</v>
          </cell>
        </row>
        <row r="12380">
          <cell r="D12380" t="str">
            <v>546CPA_RP_220.M</v>
          </cell>
        </row>
        <row r="12381">
          <cell r="D12381" t="str">
            <v>962CPA_RP_220.M</v>
          </cell>
        </row>
        <row r="12382">
          <cell r="D12382" t="str">
            <v>674CPA_RP_220.M</v>
          </cell>
        </row>
        <row r="12383">
          <cell r="D12383" t="str">
            <v>676CPA_RP_220.M</v>
          </cell>
        </row>
        <row r="12384">
          <cell r="D12384" t="str">
            <v>548CPA_RP_220.M</v>
          </cell>
        </row>
        <row r="12385">
          <cell r="D12385" t="str">
            <v>556CPA_RP_220.M</v>
          </cell>
        </row>
        <row r="12386">
          <cell r="D12386" t="str">
            <v>678CPA_RP_220.M</v>
          </cell>
        </row>
        <row r="12387">
          <cell r="D12387" t="str">
            <v>181CPA_RP_220.M</v>
          </cell>
        </row>
        <row r="12388">
          <cell r="D12388" t="str">
            <v>867CPA_RP_220.M</v>
          </cell>
        </row>
        <row r="12389">
          <cell r="D12389" t="str">
            <v>682CPA_RP_220.M</v>
          </cell>
        </row>
        <row r="12390">
          <cell r="D12390" t="str">
            <v>684CPA_RP_220.M</v>
          </cell>
        </row>
        <row r="12391">
          <cell r="D12391" t="str">
            <v>273CPA_RP_220.M</v>
          </cell>
        </row>
        <row r="12392">
          <cell r="D12392" t="str">
            <v>868CPA_RP_220.M</v>
          </cell>
        </row>
        <row r="12393">
          <cell r="D12393" t="str">
            <v>921CPA_RP_220.M</v>
          </cell>
        </row>
        <row r="12394">
          <cell r="D12394" t="str">
            <v>948CPA_RP_220.M</v>
          </cell>
        </row>
        <row r="12395">
          <cell r="D12395" t="str">
            <v>943CPA_RP_220.M</v>
          </cell>
        </row>
        <row r="12396">
          <cell r="D12396" t="str">
            <v>351CPA_RP_220.M</v>
          </cell>
        </row>
        <row r="12397">
          <cell r="D12397" t="str">
            <v>686CPA_RP_220.M</v>
          </cell>
        </row>
        <row r="12398">
          <cell r="D12398" t="str">
            <v>688CPA_RP_220.M</v>
          </cell>
        </row>
        <row r="12399">
          <cell r="D12399" t="str">
            <v>518CPA_RP_220.M</v>
          </cell>
        </row>
        <row r="12400">
          <cell r="D12400" t="str">
            <v>728CPA_RP_220.M</v>
          </cell>
        </row>
        <row r="12401">
          <cell r="D12401" t="str">
            <v>836CPA_RP_220.M</v>
          </cell>
        </row>
        <row r="12402">
          <cell r="D12402" t="str">
            <v>558CPA_RP_220.M</v>
          </cell>
        </row>
        <row r="12403">
          <cell r="D12403" t="str">
            <v>138CPA_RP_220.M</v>
          </cell>
        </row>
        <row r="12404">
          <cell r="D12404" t="str">
            <v>353CPA_RP_220.M</v>
          </cell>
        </row>
        <row r="12405">
          <cell r="D12405" t="str">
            <v>196CPA_RP_220.M</v>
          </cell>
        </row>
        <row r="12406">
          <cell r="D12406" t="str">
            <v>278CPA_RP_220.M</v>
          </cell>
        </row>
        <row r="12407">
          <cell r="D12407" t="str">
            <v>692CPA_RP_220.M</v>
          </cell>
        </row>
        <row r="12408">
          <cell r="D12408" t="str">
            <v>694CPA_RP_220.M</v>
          </cell>
        </row>
        <row r="12409">
          <cell r="D12409" t="str">
            <v>142CPA_RP_220.M</v>
          </cell>
        </row>
        <row r="12410">
          <cell r="D12410" t="str">
            <v>449CPA_RP_220.M</v>
          </cell>
        </row>
        <row r="12411">
          <cell r="D12411" t="str">
            <v>564CPA_RP_220.M</v>
          </cell>
        </row>
        <row r="12412">
          <cell r="D12412" t="str">
            <v>565CPA_RP_220.M</v>
          </cell>
        </row>
        <row r="12413">
          <cell r="D12413" t="str">
            <v>283CPA_RP_220.M</v>
          </cell>
        </row>
        <row r="12414">
          <cell r="D12414" t="str">
            <v>853CPA_RP_220.M</v>
          </cell>
        </row>
        <row r="12415">
          <cell r="D12415" t="str">
            <v>288CPA_RP_220.M</v>
          </cell>
        </row>
        <row r="12416">
          <cell r="D12416" t="str">
            <v>293CPA_RP_220.M</v>
          </cell>
        </row>
        <row r="12417">
          <cell r="D12417" t="str">
            <v>566CPA_RP_220.M</v>
          </cell>
        </row>
        <row r="12418">
          <cell r="D12418" t="str">
            <v>964CPA_RP_220.M</v>
          </cell>
        </row>
        <row r="12419">
          <cell r="D12419" t="str">
            <v>182CPA_RP_220.M</v>
          </cell>
        </row>
        <row r="12420">
          <cell r="D12420" t="str">
            <v>359CPA_RP_220.M</v>
          </cell>
        </row>
        <row r="12421">
          <cell r="D12421" t="str">
            <v>453CPA_RP_220.M</v>
          </cell>
        </row>
        <row r="12422">
          <cell r="D12422" t="str">
            <v>968CPA_RP_220.M</v>
          </cell>
        </row>
        <row r="12423">
          <cell r="D12423" t="str">
            <v>922CPA_RP_220.M</v>
          </cell>
        </row>
        <row r="12424">
          <cell r="D12424" t="str">
            <v>714CPA_RP_220.M</v>
          </cell>
        </row>
        <row r="12425">
          <cell r="D12425" t="str">
            <v>862CPA_RP_220.M</v>
          </cell>
        </row>
        <row r="12426">
          <cell r="D12426" t="str">
            <v>135CPA_RP_220.M</v>
          </cell>
        </row>
        <row r="12427">
          <cell r="D12427" t="str">
            <v>716CPA_RP_220.M</v>
          </cell>
        </row>
        <row r="12428">
          <cell r="D12428" t="str">
            <v>456CPA_RP_220.M</v>
          </cell>
        </row>
        <row r="12429">
          <cell r="D12429" t="str">
            <v>722CPA_RP_220.M</v>
          </cell>
        </row>
        <row r="12430">
          <cell r="D12430" t="str">
            <v>942CPA_RP_220.M</v>
          </cell>
        </row>
        <row r="12431">
          <cell r="D12431" t="str">
            <v>718CPA_RP_220.M</v>
          </cell>
        </row>
        <row r="12432">
          <cell r="D12432" t="str">
            <v>724CPA_RP_220.M</v>
          </cell>
        </row>
        <row r="12433">
          <cell r="D12433" t="str">
            <v>576CPA_RP_220.M</v>
          </cell>
        </row>
        <row r="12434">
          <cell r="D12434" t="str">
            <v>936CPA_RP_220.M</v>
          </cell>
        </row>
        <row r="12435">
          <cell r="D12435" t="str">
            <v>961CPA_RP_220.M</v>
          </cell>
        </row>
        <row r="12436">
          <cell r="D12436" t="str">
            <v>813CPA_RP_220.M</v>
          </cell>
        </row>
        <row r="12437">
          <cell r="D12437" t="str">
            <v>726CPA_RP_220.M</v>
          </cell>
        </row>
        <row r="12438">
          <cell r="D12438" t="str">
            <v>199CPA_RP_220.M</v>
          </cell>
        </row>
        <row r="12439">
          <cell r="D12439" t="str">
            <v>733CPA_RP_220.M</v>
          </cell>
        </row>
        <row r="12440">
          <cell r="D12440" t="str">
            <v>184CPA_RP_220.M</v>
          </cell>
        </row>
        <row r="12441">
          <cell r="D12441" t="str">
            <v>524CPA_RP_220.M</v>
          </cell>
        </row>
        <row r="12442">
          <cell r="D12442" t="str">
            <v>361CPA_RP_220.M</v>
          </cell>
        </row>
        <row r="12443">
          <cell r="D12443" t="str">
            <v>362CPA_RP_220.M</v>
          </cell>
        </row>
        <row r="12444">
          <cell r="D12444" t="str">
            <v>364CPA_RP_220.M</v>
          </cell>
        </row>
        <row r="12445">
          <cell r="D12445" t="str">
            <v>732CPA_RP_220.M</v>
          </cell>
        </row>
        <row r="12446">
          <cell r="D12446" t="str">
            <v>366CPA_RP_220.M</v>
          </cell>
        </row>
        <row r="12447">
          <cell r="D12447" t="str">
            <v>734CPA_RP_220.M</v>
          </cell>
        </row>
        <row r="12448">
          <cell r="D12448" t="str">
            <v>144CPA_RP_220.M</v>
          </cell>
        </row>
        <row r="12449">
          <cell r="D12449" t="str">
            <v>146CPA_RP_220.M</v>
          </cell>
        </row>
        <row r="12450">
          <cell r="D12450" t="str">
            <v>463CPA_RP_220.M</v>
          </cell>
        </row>
        <row r="12451">
          <cell r="D12451" t="str">
            <v>528CPA_RP_220.M</v>
          </cell>
        </row>
        <row r="12452">
          <cell r="D12452" t="str">
            <v>923CPA_RP_220.M</v>
          </cell>
        </row>
        <row r="12453">
          <cell r="D12453" t="str">
            <v>738CPA_RP_220.M</v>
          </cell>
        </row>
        <row r="12454">
          <cell r="D12454" t="str">
            <v>578CPA_RP_220.M</v>
          </cell>
        </row>
        <row r="12455">
          <cell r="D12455" t="str">
            <v>537CPA_RP_220.M</v>
          </cell>
        </row>
        <row r="12456">
          <cell r="D12456" t="str">
            <v>742CPA_RP_220.M</v>
          </cell>
        </row>
        <row r="12457">
          <cell r="D12457" t="str">
            <v>866CPA_RP_220.M</v>
          </cell>
        </row>
        <row r="12458">
          <cell r="D12458" t="str">
            <v>369CPA_RP_220.M</v>
          </cell>
        </row>
        <row r="12459">
          <cell r="D12459" t="str">
            <v>744CPA_RP_220.M</v>
          </cell>
        </row>
        <row r="12460">
          <cell r="D12460" t="str">
            <v>186CPA_RP_220.M</v>
          </cell>
        </row>
        <row r="12461">
          <cell r="D12461" t="str">
            <v>925CPA_RP_220.M</v>
          </cell>
        </row>
        <row r="12462">
          <cell r="D12462" t="str">
            <v>869CPA_RP_220.M</v>
          </cell>
        </row>
        <row r="12463">
          <cell r="D12463" t="str">
            <v>746CPA_RP_220.M</v>
          </cell>
        </row>
        <row r="12464">
          <cell r="D12464" t="str">
            <v>926CPA_RP_220.M</v>
          </cell>
        </row>
        <row r="12465">
          <cell r="D12465" t="str">
            <v>466CPA_RP_220.M</v>
          </cell>
        </row>
        <row r="12466">
          <cell r="D12466" t="str">
            <v>112CPA_RP_220.M</v>
          </cell>
        </row>
        <row r="12467">
          <cell r="D12467" t="str">
            <v>111CPA_RP_220.M</v>
          </cell>
        </row>
        <row r="12468">
          <cell r="D12468" t="str">
            <v>298CPA_RP_220.M</v>
          </cell>
        </row>
        <row r="12469">
          <cell r="D12469" t="str">
            <v>927CPA_RP_220.M</v>
          </cell>
        </row>
        <row r="12470">
          <cell r="D12470" t="str">
            <v>846CPA_RP_220.M</v>
          </cell>
        </row>
        <row r="12471">
          <cell r="D12471" t="str">
            <v>299CPA_RP_220.M</v>
          </cell>
        </row>
        <row r="12472">
          <cell r="D12472" t="str">
            <v>582CPA_RP_220.M</v>
          </cell>
        </row>
        <row r="12473">
          <cell r="D12473" t="str">
            <v>474CPA_RP_220.M</v>
          </cell>
        </row>
        <row r="12474">
          <cell r="D12474" t="str">
            <v>754CPA_RP_220.M</v>
          </cell>
        </row>
        <row r="12475">
          <cell r="D12475" t="str">
            <v>698CPA_RP_220.M</v>
          </cell>
        </row>
        <row r="12476">
          <cell r="D12476" t="str">
            <v>512CPA_RP_230.M</v>
          </cell>
        </row>
        <row r="12477">
          <cell r="D12477" t="str">
            <v>914CPA_RP_230.M</v>
          </cell>
        </row>
        <row r="12478">
          <cell r="D12478" t="str">
            <v>612CPA_RP_230.M</v>
          </cell>
        </row>
        <row r="12479">
          <cell r="D12479" t="str">
            <v>614CPA_RP_230.M</v>
          </cell>
        </row>
        <row r="12480">
          <cell r="D12480" t="str">
            <v>312CPA_RP_230.M</v>
          </cell>
        </row>
        <row r="12481">
          <cell r="D12481" t="str">
            <v>311CPA_RP_230.M</v>
          </cell>
        </row>
        <row r="12482">
          <cell r="D12482" t="str">
            <v>213CPA_RP_230.M</v>
          </cell>
        </row>
        <row r="12483">
          <cell r="D12483" t="str">
            <v>911CPA_RP_230.M</v>
          </cell>
        </row>
        <row r="12484">
          <cell r="D12484" t="str">
            <v>193CPA_RP_230.M</v>
          </cell>
        </row>
        <row r="12485">
          <cell r="D12485" t="str">
            <v>122CPA_RP_230.M</v>
          </cell>
        </row>
        <row r="12486">
          <cell r="D12486" t="str">
            <v>912CPA_RP_230.M</v>
          </cell>
        </row>
        <row r="12487">
          <cell r="D12487" t="str">
            <v>313CPA_RP_230.M</v>
          </cell>
        </row>
        <row r="12488">
          <cell r="D12488" t="str">
            <v>419CPA_RP_230.M</v>
          </cell>
        </row>
        <row r="12489">
          <cell r="D12489" t="str">
            <v>513CPA_RP_230.M</v>
          </cell>
        </row>
        <row r="12490">
          <cell r="D12490" t="str">
            <v>316CPA_RP_230.M</v>
          </cell>
        </row>
        <row r="12491">
          <cell r="D12491" t="str">
            <v>913CPA_RP_230.M</v>
          </cell>
        </row>
        <row r="12492">
          <cell r="D12492" t="str">
            <v>124CPA_RP_230.M</v>
          </cell>
        </row>
        <row r="12493">
          <cell r="D12493" t="str">
            <v>339CPA_RP_230.M</v>
          </cell>
        </row>
        <row r="12494">
          <cell r="D12494" t="str">
            <v>638CPA_RP_230.M</v>
          </cell>
        </row>
        <row r="12495">
          <cell r="D12495" t="str">
            <v>514CPA_RP_230.M</v>
          </cell>
        </row>
        <row r="12496">
          <cell r="D12496" t="str">
            <v>218CPA_RP_230.M</v>
          </cell>
        </row>
        <row r="12497">
          <cell r="D12497" t="str">
            <v>963CPA_RP_230.M</v>
          </cell>
        </row>
        <row r="12498">
          <cell r="D12498" t="str">
            <v>616CPA_RP_230.M</v>
          </cell>
        </row>
        <row r="12499">
          <cell r="D12499" t="str">
            <v>223CPA_RP_230.M</v>
          </cell>
        </row>
        <row r="12500">
          <cell r="D12500" t="str">
            <v>516CPA_RP_230.M</v>
          </cell>
        </row>
        <row r="12501">
          <cell r="D12501" t="str">
            <v>918CPA_RP_230.M</v>
          </cell>
        </row>
        <row r="12502">
          <cell r="D12502" t="str">
            <v>748CPA_RP_230.M</v>
          </cell>
        </row>
        <row r="12503">
          <cell r="D12503" t="str">
            <v>618CPA_RP_230.M</v>
          </cell>
        </row>
        <row r="12504">
          <cell r="D12504" t="str">
            <v>522CPA_RP_230.M</v>
          </cell>
        </row>
        <row r="12505">
          <cell r="D12505" t="str">
            <v>622CPA_RP_230.M</v>
          </cell>
        </row>
        <row r="12506">
          <cell r="D12506" t="str">
            <v>156CPA_RP_230.M</v>
          </cell>
        </row>
        <row r="12507">
          <cell r="D12507" t="str">
            <v>624CPA_RP_230.M</v>
          </cell>
        </row>
        <row r="12508">
          <cell r="D12508" t="str">
            <v>626CPA_RP_230.M</v>
          </cell>
        </row>
        <row r="12509">
          <cell r="D12509" t="str">
            <v>628CPA_RP_230.M</v>
          </cell>
        </row>
        <row r="12510">
          <cell r="D12510" t="str">
            <v>228CPA_RP_230.M</v>
          </cell>
        </row>
        <row r="12511">
          <cell r="D12511" t="str">
            <v>924CPA_RP_230.M</v>
          </cell>
        </row>
        <row r="12512">
          <cell r="D12512" t="str">
            <v>233CPA_RP_230.M</v>
          </cell>
        </row>
        <row r="12513">
          <cell r="D12513" t="str">
            <v>632CPA_RP_230.M</v>
          </cell>
        </row>
        <row r="12514">
          <cell r="D12514" t="str">
            <v>636CPA_RP_230.M</v>
          </cell>
        </row>
        <row r="12515">
          <cell r="D12515" t="str">
            <v>634CPA_RP_230.M</v>
          </cell>
        </row>
        <row r="12516">
          <cell r="D12516" t="str">
            <v>238CPA_RP_230.M</v>
          </cell>
        </row>
        <row r="12517">
          <cell r="D12517" t="str">
            <v>662CPA_RP_230.M</v>
          </cell>
        </row>
        <row r="12518">
          <cell r="D12518" t="str">
            <v>960CPA_RP_230.M</v>
          </cell>
        </row>
        <row r="12519">
          <cell r="D12519" t="str">
            <v>423CPA_RP_230.M</v>
          </cell>
        </row>
        <row r="12520">
          <cell r="D12520" t="str">
            <v>935CPA_RP_230.M</v>
          </cell>
        </row>
        <row r="12521">
          <cell r="D12521" t="str">
            <v>128CPA_RP_230.M</v>
          </cell>
        </row>
        <row r="12522">
          <cell r="D12522" t="str">
            <v>611CPA_RP_230.M</v>
          </cell>
        </row>
        <row r="12523">
          <cell r="D12523" t="str">
            <v>321CPA_RP_230.M</v>
          </cell>
        </row>
        <row r="12524">
          <cell r="D12524" t="str">
            <v>243CPA_RP_230.M</v>
          </cell>
        </row>
        <row r="12525">
          <cell r="D12525" t="str">
            <v>309CPA_RP_230.M</v>
          </cell>
        </row>
        <row r="12526">
          <cell r="D12526" t="str">
            <v>248CPA_RP_230.M</v>
          </cell>
        </row>
        <row r="12527">
          <cell r="D12527" t="str">
            <v>469CPA_RP_230.M</v>
          </cell>
        </row>
        <row r="12528">
          <cell r="D12528" t="str">
            <v>253CPA_RP_230.M</v>
          </cell>
        </row>
        <row r="12529">
          <cell r="D12529" t="str">
            <v>642CPA_RP_230.M</v>
          </cell>
        </row>
        <row r="12530">
          <cell r="D12530" t="str">
            <v>643CPA_RP_230.M</v>
          </cell>
        </row>
        <row r="12531">
          <cell r="D12531" t="str">
            <v>939CPA_RP_230.M</v>
          </cell>
        </row>
        <row r="12532">
          <cell r="D12532" t="str">
            <v>644CPA_RP_230.M</v>
          </cell>
        </row>
        <row r="12533">
          <cell r="D12533" t="str">
            <v>163CPA_RP_230.M</v>
          </cell>
        </row>
        <row r="12534">
          <cell r="D12534" t="str">
            <v>819CPA_RP_230.M</v>
          </cell>
        </row>
        <row r="12535">
          <cell r="D12535" t="str">
            <v>172CPA_RP_230.M</v>
          </cell>
        </row>
        <row r="12536">
          <cell r="D12536" t="str">
            <v>132CPA_RP_230.M</v>
          </cell>
        </row>
        <row r="12537">
          <cell r="D12537" t="str">
            <v>646CPA_RP_230.M</v>
          </cell>
        </row>
        <row r="12538">
          <cell r="D12538" t="str">
            <v>648CPA_RP_230.M</v>
          </cell>
        </row>
        <row r="12539">
          <cell r="D12539" t="str">
            <v>915CPA_RP_230.M</v>
          </cell>
        </row>
        <row r="12540">
          <cell r="D12540" t="str">
            <v>134CPA_RP_230.M</v>
          </cell>
        </row>
        <row r="12541">
          <cell r="D12541" t="str">
            <v>652CPA_RP_230.M</v>
          </cell>
        </row>
        <row r="12542">
          <cell r="D12542" t="str">
            <v>174CPA_RP_230.M</v>
          </cell>
        </row>
        <row r="12543">
          <cell r="D12543" t="str">
            <v>328CPA_RP_230.M</v>
          </cell>
        </row>
        <row r="12544">
          <cell r="D12544" t="str">
            <v>258CPA_RP_230.M</v>
          </cell>
        </row>
        <row r="12545">
          <cell r="D12545" t="str">
            <v>656CPA_RP_230.M</v>
          </cell>
        </row>
        <row r="12546">
          <cell r="D12546" t="str">
            <v>654CPA_RP_230.M</v>
          </cell>
        </row>
        <row r="12547">
          <cell r="D12547" t="str">
            <v>336CPA_RP_230.M</v>
          </cell>
        </row>
        <row r="12548">
          <cell r="D12548" t="str">
            <v>263CPA_RP_230.M</v>
          </cell>
        </row>
        <row r="12549">
          <cell r="D12549" t="str">
            <v>268CPA_RP_230.M</v>
          </cell>
        </row>
        <row r="12550">
          <cell r="D12550" t="str">
            <v>532CPA_RP_230.M</v>
          </cell>
        </row>
        <row r="12551">
          <cell r="D12551" t="str">
            <v>944CPA_RP_230.M</v>
          </cell>
        </row>
        <row r="12552">
          <cell r="D12552" t="str">
            <v>176CPA_RP_230.M</v>
          </cell>
        </row>
        <row r="12553">
          <cell r="D12553" t="str">
            <v>534CPA_RP_230.M</v>
          </cell>
        </row>
        <row r="12554">
          <cell r="D12554" t="str">
            <v>536CPA_RP_230.M</v>
          </cell>
        </row>
        <row r="12555">
          <cell r="D12555" t="str">
            <v>429CPA_RP_230.M</v>
          </cell>
        </row>
        <row r="12556">
          <cell r="D12556" t="str">
            <v>433CPA_RP_230.M</v>
          </cell>
        </row>
        <row r="12557">
          <cell r="D12557" t="str">
            <v>178CPA_RP_230.M</v>
          </cell>
        </row>
        <row r="12558">
          <cell r="D12558" t="str">
            <v>436CPA_RP_230.M</v>
          </cell>
        </row>
        <row r="12559">
          <cell r="D12559" t="str">
            <v>136CPA_RP_230.M</v>
          </cell>
        </row>
        <row r="12560">
          <cell r="D12560" t="str">
            <v>343CPA_RP_230.M</v>
          </cell>
        </row>
        <row r="12561">
          <cell r="D12561" t="str">
            <v>158CPA_RP_230.M</v>
          </cell>
        </row>
        <row r="12562">
          <cell r="D12562" t="str">
            <v>439CPA_RP_230.M</v>
          </cell>
        </row>
        <row r="12563">
          <cell r="D12563" t="str">
            <v>916CPA_RP_230.M</v>
          </cell>
        </row>
        <row r="12564">
          <cell r="D12564" t="str">
            <v>664CPA_RP_230.M</v>
          </cell>
        </row>
        <row r="12565">
          <cell r="D12565" t="str">
            <v>826CPA_RP_230.M</v>
          </cell>
        </row>
        <row r="12566">
          <cell r="D12566" t="str">
            <v>542CPA_RP_230.M</v>
          </cell>
        </row>
        <row r="12567">
          <cell r="D12567" t="str">
            <v>967CPA_RP_230.M</v>
          </cell>
        </row>
        <row r="12568">
          <cell r="D12568" t="str">
            <v>443CPA_RP_230.M</v>
          </cell>
        </row>
        <row r="12569">
          <cell r="D12569" t="str">
            <v>917CPA_RP_230.M</v>
          </cell>
        </row>
        <row r="12570">
          <cell r="D12570" t="str">
            <v>544CPA_RP_230.M</v>
          </cell>
        </row>
        <row r="12571">
          <cell r="D12571" t="str">
            <v>941CPA_RP_230.M</v>
          </cell>
        </row>
        <row r="12572">
          <cell r="D12572" t="str">
            <v>446CPA_RP_230.M</v>
          </cell>
        </row>
        <row r="12573">
          <cell r="D12573" t="str">
            <v>666CPA_RP_230.M</v>
          </cell>
        </row>
        <row r="12574">
          <cell r="D12574" t="str">
            <v>668CPA_RP_230.M</v>
          </cell>
        </row>
        <row r="12575">
          <cell r="D12575" t="str">
            <v>672CPA_RP_230.M</v>
          </cell>
        </row>
        <row r="12576">
          <cell r="D12576" t="str">
            <v>946CPA_RP_230.M</v>
          </cell>
        </row>
        <row r="12577">
          <cell r="D12577" t="str">
            <v>137CPA_RP_230.M</v>
          </cell>
        </row>
        <row r="12578">
          <cell r="D12578" t="str">
            <v>546CPA_RP_230.M</v>
          </cell>
        </row>
        <row r="12579">
          <cell r="D12579" t="str">
            <v>962CPA_RP_230.M</v>
          </cell>
        </row>
        <row r="12580">
          <cell r="D12580" t="str">
            <v>674CPA_RP_230.M</v>
          </cell>
        </row>
        <row r="12581">
          <cell r="D12581" t="str">
            <v>676CPA_RP_230.M</v>
          </cell>
        </row>
        <row r="12582">
          <cell r="D12582" t="str">
            <v>548CPA_RP_230.M</v>
          </cell>
        </row>
        <row r="12583">
          <cell r="D12583" t="str">
            <v>556CPA_RP_230.M</v>
          </cell>
        </row>
        <row r="12584">
          <cell r="D12584" t="str">
            <v>678CPA_RP_230.M</v>
          </cell>
        </row>
        <row r="12585">
          <cell r="D12585" t="str">
            <v>181CPA_RP_230.M</v>
          </cell>
        </row>
        <row r="12586">
          <cell r="D12586" t="str">
            <v>867CPA_RP_230.M</v>
          </cell>
        </row>
        <row r="12587">
          <cell r="D12587" t="str">
            <v>682CPA_RP_230.M</v>
          </cell>
        </row>
        <row r="12588">
          <cell r="D12588" t="str">
            <v>684CPA_RP_230.M</v>
          </cell>
        </row>
        <row r="12589">
          <cell r="D12589" t="str">
            <v>273CPA_RP_230.M</v>
          </cell>
        </row>
        <row r="12590">
          <cell r="D12590" t="str">
            <v>868CPA_RP_230.M</v>
          </cell>
        </row>
        <row r="12591">
          <cell r="D12591" t="str">
            <v>921CPA_RP_230.M</v>
          </cell>
        </row>
        <row r="12592">
          <cell r="D12592" t="str">
            <v>948CPA_RP_230.M</v>
          </cell>
        </row>
        <row r="12593">
          <cell r="D12593" t="str">
            <v>943CPA_RP_230.M</v>
          </cell>
        </row>
        <row r="12594">
          <cell r="D12594" t="str">
            <v>351CPA_RP_230.M</v>
          </cell>
        </row>
        <row r="12595">
          <cell r="D12595" t="str">
            <v>686CPA_RP_230.M</v>
          </cell>
        </row>
        <row r="12596">
          <cell r="D12596" t="str">
            <v>688CPA_RP_230.M</v>
          </cell>
        </row>
        <row r="12597">
          <cell r="D12597" t="str">
            <v>518CPA_RP_230.M</v>
          </cell>
        </row>
        <row r="12598">
          <cell r="D12598" t="str">
            <v>728CPA_RP_230.M</v>
          </cell>
        </row>
        <row r="12599">
          <cell r="D12599" t="str">
            <v>836CPA_RP_230.M</v>
          </cell>
        </row>
        <row r="12600">
          <cell r="D12600" t="str">
            <v>558CPA_RP_230.M</v>
          </cell>
        </row>
        <row r="12601">
          <cell r="D12601" t="str">
            <v>138CPA_RP_230.M</v>
          </cell>
        </row>
        <row r="12602">
          <cell r="D12602" t="str">
            <v>353CPA_RP_230.M</v>
          </cell>
        </row>
        <row r="12603">
          <cell r="D12603" t="str">
            <v>196CPA_RP_230.M</v>
          </cell>
        </row>
        <row r="12604">
          <cell r="D12604" t="str">
            <v>278CPA_RP_230.M</v>
          </cell>
        </row>
        <row r="12605">
          <cell r="D12605" t="str">
            <v>692CPA_RP_230.M</v>
          </cell>
        </row>
        <row r="12606">
          <cell r="D12606" t="str">
            <v>694CPA_RP_230.M</v>
          </cell>
        </row>
        <row r="12607">
          <cell r="D12607" t="str">
            <v>142CPA_RP_230.M</v>
          </cell>
        </row>
        <row r="12608">
          <cell r="D12608" t="str">
            <v>449CPA_RP_230.M</v>
          </cell>
        </row>
        <row r="12609">
          <cell r="D12609" t="str">
            <v>564CPA_RP_230.M</v>
          </cell>
        </row>
        <row r="12610">
          <cell r="D12610" t="str">
            <v>565CPA_RP_230.M</v>
          </cell>
        </row>
        <row r="12611">
          <cell r="D12611" t="str">
            <v>283CPA_RP_230.M</v>
          </cell>
        </row>
        <row r="12612">
          <cell r="D12612" t="str">
            <v>853CPA_RP_230.M</v>
          </cell>
        </row>
        <row r="12613">
          <cell r="D12613" t="str">
            <v>288CPA_RP_230.M</v>
          </cell>
        </row>
        <row r="12614">
          <cell r="D12614" t="str">
            <v>293CPA_RP_230.M</v>
          </cell>
        </row>
        <row r="12615">
          <cell r="D12615" t="str">
            <v>566CPA_RP_230.M</v>
          </cell>
        </row>
        <row r="12616">
          <cell r="D12616" t="str">
            <v>964CPA_RP_230.M</v>
          </cell>
        </row>
        <row r="12617">
          <cell r="D12617" t="str">
            <v>182CPA_RP_230.M</v>
          </cell>
        </row>
        <row r="12618">
          <cell r="D12618" t="str">
            <v>359CPA_RP_230.M</v>
          </cell>
        </row>
        <row r="12619">
          <cell r="D12619" t="str">
            <v>453CPA_RP_230.M</v>
          </cell>
        </row>
        <row r="12620">
          <cell r="D12620" t="str">
            <v>968CPA_RP_230.M</v>
          </cell>
        </row>
        <row r="12621">
          <cell r="D12621" t="str">
            <v>922CPA_RP_230.M</v>
          </cell>
        </row>
        <row r="12622">
          <cell r="D12622" t="str">
            <v>714CPA_RP_230.M</v>
          </cell>
        </row>
        <row r="12623">
          <cell r="D12623" t="str">
            <v>862CPA_RP_230.M</v>
          </cell>
        </row>
        <row r="12624">
          <cell r="D12624" t="str">
            <v>135CPA_RP_230.M</v>
          </cell>
        </row>
        <row r="12625">
          <cell r="D12625" t="str">
            <v>716CPA_RP_230.M</v>
          </cell>
        </row>
        <row r="12626">
          <cell r="D12626" t="str">
            <v>456CPA_RP_230.M</v>
          </cell>
        </row>
        <row r="12627">
          <cell r="D12627" t="str">
            <v>722CPA_RP_230.M</v>
          </cell>
        </row>
        <row r="12628">
          <cell r="D12628" t="str">
            <v>942CPA_RP_230.M</v>
          </cell>
        </row>
        <row r="12629">
          <cell r="D12629" t="str">
            <v>718CPA_RP_230.M</v>
          </cell>
        </row>
        <row r="12630">
          <cell r="D12630" t="str">
            <v>724CPA_RP_230.M</v>
          </cell>
        </row>
        <row r="12631">
          <cell r="D12631" t="str">
            <v>576CPA_RP_230.M</v>
          </cell>
        </row>
        <row r="12632">
          <cell r="D12632" t="str">
            <v>936CPA_RP_230.M</v>
          </cell>
        </row>
        <row r="12633">
          <cell r="D12633" t="str">
            <v>961CPA_RP_230.M</v>
          </cell>
        </row>
        <row r="12634">
          <cell r="D12634" t="str">
            <v>813CPA_RP_230.M</v>
          </cell>
        </row>
        <row r="12635">
          <cell r="D12635" t="str">
            <v>726CPA_RP_230.M</v>
          </cell>
        </row>
        <row r="12636">
          <cell r="D12636" t="str">
            <v>199CPA_RP_230.M</v>
          </cell>
        </row>
        <row r="12637">
          <cell r="D12637" t="str">
            <v>733CPA_RP_230.M</v>
          </cell>
        </row>
        <row r="12638">
          <cell r="D12638" t="str">
            <v>184CPA_RP_230.M</v>
          </cell>
        </row>
        <row r="12639">
          <cell r="D12639" t="str">
            <v>524CPA_RP_230.M</v>
          </cell>
        </row>
        <row r="12640">
          <cell r="D12640" t="str">
            <v>361CPA_RP_230.M</v>
          </cell>
        </row>
        <row r="12641">
          <cell r="D12641" t="str">
            <v>362CPA_RP_230.M</v>
          </cell>
        </row>
        <row r="12642">
          <cell r="D12642" t="str">
            <v>364CPA_RP_230.M</v>
          </cell>
        </row>
        <row r="12643">
          <cell r="D12643" t="str">
            <v>732CPA_RP_230.M</v>
          </cell>
        </row>
        <row r="12644">
          <cell r="D12644" t="str">
            <v>366CPA_RP_230.M</v>
          </cell>
        </row>
        <row r="12645">
          <cell r="D12645" t="str">
            <v>734CPA_RP_230.M</v>
          </cell>
        </row>
        <row r="12646">
          <cell r="D12646" t="str">
            <v>144CPA_RP_230.M</v>
          </cell>
        </row>
        <row r="12647">
          <cell r="D12647" t="str">
            <v>146CPA_RP_230.M</v>
          </cell>
        </row>
        <row r="12648">
          <cell r="D12648" t="str">
            <v>463CPA_RP_230.M</v>
          </cell>
        </row>
        <row r="12649">
          <cell r="D12649" t="str">
            <v>528CPA_RP_230.M</v>
          </cell>
        </row>
        <row r="12650">
          <cell r="D12650" t="str">
            <v>923CPA_RP_230.M</v>
          </cell>
        </row>
        <row r="12651">
          <cell r="D12651" t="str">
            <v>738CPA_RP_230.M</v>
          </cell>
        </row>
        <row r="12652">
          <cell r="D12652" t="str">
            <v>578CPA_RP_230.M</v>
          </cell>
        </row>
        <row r="12653">
          <cell r="D12653" t="str">
            <v>537CPA_RP_230.M</v>
          </cell>
        </row>
        <row r="12654">
          <cell r="D12654" t="str">
            <v>742CPA_RP_230.M</v>
          </cell>
        </row>
        <row r="12655">
          <cell r="D12655" t="str">
            <v>866CPA_RP_230.M</v>
          </cell>
        </row>
        <row r="12656">
          <cell r="D12656" t="str">
            <v>369CPA_RP_230.M</v>
          </cell>
        </row>
        <row r="12657">
          <cell r="D12657" t="str">
            <v>744CPA_RP_230.M</v>
          </cell>
        </row>
        <row r="12658">
          <cell r="D12658" t="str">
            <v>186CPA_RP_230.M</v>
          </cell>
        </row>
        <row r="12659">
          <cell r="D12659" t="str">
            <v>925CPA_RP_230.M</v>
          </cell>
        </row>
        <row r="12660">
          <cell r="D12660" t="str">
            <v>869CPA_RP_230.M</v>
          </cell>
        </row>
        <row r="12661">
          <cell r="D12661" t="str">
            <v>746CPA_RP_230.M</v>
          </cell>
        </row>
        <row r="12662">
          <cell r="D12662" t="str">
            <v>926CPA_RP_230.M</v>
          </cell>
        </row>
        <row r="12663">
          <cell r="D12663" t="str">
            <v>466CPA_RP_230.M</v>
          </cell>
        </row>
        <row r="12664">
          <cell r="D12664" t="str">
            <v>112CPA_RP_230.M</v>
          </cell>
        </row>
        <row r="12665">
          <cell r="D12665" t="str">
            <v>111CPA_RP_230.M</v>
          </cell>
        </row>
        <row r="12666">
          <cell r="D12666" t="str">
            <v>298CPA_RP_230.M</v>
          </cell>
        </row>
        <row r="12667">
          <cell r="D12667" t="str">
            <v>927CPA_RP_230.M</v>
          </cell>
        </row>
        <row r="12668">
          <cell r="D12668" t="str">
            <v>846CPA_RP_230.M</v>
          </cell>
        </row>
        <row r="12669">
          <cell r="D12669" t="str">
            <v>299CPA_RP_230.M</v>
          </cell>
        </row>
        <row r="12670">
          <cell r="D12670" t="str">
            <v>582CPA_RP_230.M</v>
          </cell>
        </row>
        <row r="12671">
          <cell r="D12671" t="str">
            <v>474CPA_RP_230.M</v>
          </cell>
        </row>
        <row r="12672">
          <cell r="D12672" t="str">
            <v>754CPA_RP_230.M</v>
          </cell>
        </row>
        <row r="12673">
          <cell r="D12673" t="str">
            <v>698CPA_RP_230.M</v>
          </cell>
        </row>
        <row r="12674">
          <cell r="D12674" t="str">
            <v>512CPA_RP_240.M</v>
          </cell>
        </row>
        <row r="12675">
          <cell r="D12675" t="str">
            <v>914CPA_RP_240.M</v>
          </cell>
        </row>
        <row r="12676">
          <cell r="D12676" t="str">
            <v>612CPA_RP_240.M</v>
          </cell>
        </row>
        <row r="12677">
          <cell r="D12677" t="str">
            <v>614CPA_RP_240.M</v>
          </cell>
        </row>
        <row r="12678">
          <cell r="D12678" t="str">
            <v>312CPA_RP_240.M</v>
          </cell>
        </row>
        <row r="12679">
          <cell r="D12679" t="str">
            <v>311CPA_RP_240.M</v>
          </cell>
        </row>
        <row r="12680">
          <cell r="D12680" t="str">
            <v>213CPA_RP_240.M</v>
          </cell>
        </row>
        <row r="12681">
          <cell r="D12681" t="str">
            <v>911CPA_RP_240.M</v>
          </cell>
        </row>
        <row r="12682">
          <cell r="D12682" t="str">
            <v>193CPA_RP_240.M</v>
          </cell>
        </row>
        <row r="12683">
          <cell r="D12683" t="str">
            <v>122CPA_RP_240.M</v>
          </cell>
        </row>
        <row r="12684">
          <cell r="D12684" t="str">
            <v>912CPA_RP_240.M</v>
          </cell>
        </row>
        <row r="12685">
          <cell r="D12685" t="str">
            <v>313CPA_RP_240.M</v>
          </cell>
        </row>
        <row r="12686">
          <cell r="D12686" t="str">
            <v>419CPA_RP_240.M</v>
          </cell>
        </row>
        <row r="12687">
          <cell r="D12687" t="str">
            <v>513CPA_RP_240.M</v>
          </cell>
        </row>
        <row r="12688">
          <cell r="D12688" t="str">
            <v>316CPA_RP_240.M</v>
          </cell>
        </row>
        <row r="12689">
          <cell r="D12689" t="str">
            <v>913CPA_RP_240.M</v>
          </cell>
        </row>
        <row r="12690">
          <cell r="D12690" t="str">
            <v>124CPA_RP_240.M</v>
          </cell>
        </row>
        <row r="12691">
          <cell r="D12691" t="str">
            <v>339CPA_RP_240.M</v>
          </cell>
        </row>
        <row r="12692">
          <cell r="D12692" t="str">
            <v>638CPA_RP_240.M</v>
          </cell>
        </row>
        <row r="12693">
          <cell r="D12693" t="str">
            <v>514CPA_RP_240.M</v>
          </cell>
        </row>
        <row r="12694">
          <cell r="D12694" t="str">
            <v>218CPA_RP_240.M</v>
          </cell>
        </row>
        <row r="12695">
          <cell r="D12695" t="str">
            <v>963CPA_RP_240.M</v>
          </cell>
        </row>
        <row r="12696">
          <cell r="D12696" t="str">
            <v>616CPA_RP_240.M</v>
          </cell>
        </row>
        <row r="12697">
          <cell r="D12697" t="str">
            <v>223CPA_RP_240.M</v>
          </cell>
        </row>
        <row r="12698">
          <cell r="D12698" t="str">
            <v>516CPA_RP_240.M</v>
          </cell>
        </row>
        <row r="12699">
          <cell r="D12699" t="str">
            <v>918CPA_RP_240.M</v>
          </cell>
        </row>
        <row r="12700">
          <cell r="D12700" t="str">
            <v>748CPA_RP_240.M</v>
          </cell>
        </row>
        <row r="12701">
          <cell r="D12701" t="str">
            <v>618CPA_RP_240.M</v>
          </cell>
        </row>
        <row r="12702">
          <cell r="D12702" t="str">
            <v>522CPA_RP_240.M</v>
          </cell>
        </row>
        <row r="12703">
          <cell r="D12703" t="str">
            <v>622CPA_RP_240.M</v>
          </cell>
        </row>
        <row r="12704">
          <cell r="D12704" t="str">
            <v>156CPA_RP_240.M</v>
          </cell>
        </row>
        <row r="12705">
          <cell r="D12705" t="str">
            <v>624CPA_RP_240.M</v>
          </cell>
        </row>
        <row r="12706">
          <cell r="D12706" t="str">
            <v>626CPA_RP_240.M</v>
          </cell>
        </row>
        <row r="12707">
          <cell r="D12707" t="str">
            <v>628CPA_RP_240.M</v>
          </cell>
        </row>
        <row r="12708">
          <cell r="D12708" t="str">
            <v>228CPA_RP_240.M</v>
          </cell>
        </row>
        <row r="12709">
          <cell r="D12709" t="str">
            <v>924CPA_RP_240.M</v>
          </cell>
        </row>
        <row r="12710">
          <cell r="D12710" t="str">
            <v>233CPA_RP_240.M</v>
          </cell>
        </row>
        <row r="12711">
          <cell r="D12711" t="str">
            <v>632CPA_RP_240.M</v>
          </cell>
        </row>
        <row r="12712">
          <cell r="D12712" t="str">
            <v>636CPA_RP_240.M</v>
          </cell>
        </row>
        <row r="12713">
          <cell r="D12713" t="str">
            <v>634CPA_RP_240.M</v>
          </cell>
        </row>
        <row r="12714">
          <cell r="D12714" t="str">
            <v>238CPA_RP_240.M</v>
          </cell>
        </row>
        <row r="12715">
          <cell r="D12715" t="str">
            <v>662CPA_RP_240.M</v>
          </cell>
        </row>
        <row r="12716">
          <cell r="D12716" t="str">
            <v>960CPA_RP_240.M</v>
          </cell>
        </row>
        <row r="12717">
          <cell r="D12717" t="str">
            <v>423CPA_RP_240.M</v>
          </cell>
        </row>
        <row r="12718">
          <cell r="D12718" t="str">
            <v>935CPA_RP_240.M</v>
          </cell>
        </row>
        <row r="12719">
          <cell r="D12719" t="str">
            <v>128CPA_RP_240.M</v>
          </cell>
        </row>
        <row r="12720">
          <cell r="D12720" t="str">
            <v>611CPA_RP_240.M</v>
          </cell>
        </row>
        <row r="12721">
          <cell r="D12721" t="str">
            <v>321CPA_RP_240.M</v>
          </cell>
        </row>
        <row r="12722">
          <cell r="D12722" t="str">
            <v>243CPA_RP_240.M</v>
          </cell>
        </row>
        <row r="12723">
          <cell r="D12723" t="str">
            <v>309CPA_RP_240.M</v>
          </cell>
        </row>
        <row r="12724">
          <cell r="D12724" t="str">
            <v>248CPA_RP_240.M</v>
          </cell>
        </row>
        <row r="12725">
          <cell r="D12725" t="str">
            <v>469CPA_RP_240.M</v>
          </cell>
        </row>
        <row r="12726">
          <cell r="D12726" t="str">
            <v>253CPA_RP_240.M</v>
          </cell>
        </row>
        <row r="12727">
          <cell r="D12727" t="str">
            <v>642CPA_RP_240.M</v>
          </cell>
        </row>
        <row r="12728">
          <cell r="D12728" t="str">
            <v>643CPA_RP_240.M</v>
          </cell>
        </row>
        <row r="12729">
          <cell r="D12729" t="str">
            <v>939CPA_RP_240.M</v>
          </cell>
        </row>
        <row r="12730">
          <cell r="D12730" t="str">
            <v>644CPA_RP_240.M</v>
          </cell>
        </row>
        <row r="12731">
          <cell r="D12731" t="str">
            <v>163CPA_RP_240.M</v>
          </cell>
        </row>
        <row r="12732">
          <cell r="D12732" t="str">
            <v>819CPA_RP_240.M</v>
          </cell>
        </row>
        <row r="12733">
          <cell r="D12733" t="str">
            <v>172CPA_RP_240.M</v>
          </cell>
        </row>
        <row r="12734">
          <cell r="D12734" t="str">
            <v>132CPA_RP_240.M</v>
          </cell>
        </row>
        <row r="12735">
          <cell r="D12735" t="str">
            <v>646CPA_RP_240.M</v>
          </cell>
        </row>
        <row r="12736">
          <cell r="D12736" t="str">
            <v>648CPA_RP_240.M</v>
          </cell>
        </row>
        <row r="12737">
          <cell r="D12737" t="str">
            <v>915CPA_RP_240.M</v>
          </cell>
        </row>
        <row r="12738">
          <cell r="D12738" t="str">
            <v>134CPA_RP_240.M</v>
          </cell>
        </row>
        <row r="12739">
          <cell r="D12739" t="str">
            <v>652CPA_RP_240.M</v>
          </cell>
        </row>
        <row r="12740">
          <cell r="D12740" t="str">
            <v>174CPA_RP_240.M</v>
          </cell>
        </row>
        <row r="12741">
          <cell r="D12741" t="str">
            <v>328CPA_RP_240.M</v>
          </cell>
        </row>
        <row r="12742">
          <cell r="D12742" t="str">
            <v>258CPA_RP_240.M</v>
          </cell>
        </row>
        <row r="12743">
          <cell r="D12743" t="str">
            <v>656CPA_RP_240.M</v>
          </cell>
        </row>
        <row r="12744">
          <cell r="D12744" t="str">
            <v>654CPA_RP_240.M</v>
          </cell>
        </row>
        <row r="12745">
          <cell r="D12745" t="str">
            <v>336CPA_RP_240.M</v>
          </cell>
        </row>
        <row r="12746">
          <cell r="D12746" t="str">
            <v>263CPA_RP_240.M</v>
          </cell>
        </row>
        <row r="12747">
          <cell r="D12747" t="str">
            <v>268CPA_RP_240.M</v>
          </cell>
        </row>
        <row r="12748">
          <cell r="D12748" t="str">
            <v>532CPA_RP_240.M</v>
          </cell>
        </row>
        <row r="12749">
          <cell r="D12749" t="str">
            <v>944CPA_RP_240.M</v>
          </cell>
        </row>
        <row r="12750">
          <cell r="D12750" t="str">
            <v>176CPA_RP_240.M</v>
          </cell>
        </row>
        <row r="12751">
          <cell r="D12751" t="str">
            <v>534CPA_RP_240.M</v>
          </cell>
        </row>
        <row r="12752">
          <cell r="D12752" t="str">
            <v>536CPA_RP_240.M</v>
          </cell>
        </row>
        <row r="12753">
          <cell r="D12753" t="str">
            <v>429CPA_RP_240.M</v>
          </cell>
        </row>
        <row r="12754">
          <cell r="D12754" t="str">
            <v>433CPA_RP_240.M</v>
          </cell>
        </row>
        <row r="12755">
          <cell r="D12755" t="str">
            <v>178CPA_RP_240.M</v>
          </cell>
        </row>
        <row r="12756">
          <cell r="D12756" t="str">
            <v>436CPA_RP_240.M</v>
          </cell>
        </row>
        <row r="12757">
          <cell r="D12757" t="str">
            <v>136CPA_RP_240.M</v>
          </cell>
        </row>
        <row r="12758">
          <cell r="D12758" t="str">
            <v>343CPA_RP_240.M</v>
          </cell>
        </row>
        <row r="12759">
          <cell r="D12759" t="str">
            <v>158CPA_RP_240.M</v>
          </cell>
        </row>
        <row r="12760">
          <cell r="D12760" t="str">
            <v>439CPA_RP_240.M</v>
          </cell>
        </row>
        <row r="12761">
          <cell r="D12761" t="str">
            <v>916CPA_RP_240.M</v>
          </cell>
        </row>
        <row r="12762">
          <cell r="D12762" t="str">
            <v>664CPA_RP_240.M</v>
          </cell>
        </row>
        <row r="12763">
          <cell r="D12763" t="str">
            <v>826CPA_RP_240.M</v>
          </cell>
        </row>
        <row r="12764">
          <cell r="D12764" t="str">
            <v>542CPA_RP_240.M</v>
          </cell>
        </row>
        <row r="12765">
          <cell r="D12765" t="str">
            <v>967CPA_RP_240.M</v>
          </cell>
        </row>
        <row r="12766">
          <cell r="D12766" t="str">
            <v>443CPA_RP_240.M</v>
          </cell>
        </row>
        <row r="12767">
          <cell r="D12767" t="str">
            <v>917CPA_RP_240.M</v>
          </cell>
        </row>
        <row r="12768">
          <cell r="D12768" t="str">
            <v>544CPA_RP_240.M</v>
          </cell>
        </row>
        <row r="12769">
          <cell r="D12769" t="str">
            <v>941CPA_RP_240.M</v>
          </cell>
        </row>
        <row r="12770">
          <cell r="D12770" t="str">
            <v>446CPA_RP_240.M</v>
          </cell>
        </row>
        <row r="12771">
          <cell r="D12771" t="str">
            <v>666CPA_RP_240.M</v>
          </cell>
        </row>
        <row r="12772">
          <cell r="D12772" t="str">
            <v>668CPA_RP_240.M</v>
          </cell>
        </row>
        <row r="12773">
          <cell r="D12773" t="str">
            <v>672CPA_RP_240.M</v>
          </cell>
        </row>
        <row r="12774">
          <cell r="D12774" t="str">
            <v>946CPA_RP_240.M</v>
          </cell>
        </row>
        <row r="12775">
          <cell r="D12775" t="str">
            <v>137CPA_RP_240.M</v>
          </cell>
        </row>
        <row r="12776">
          <cell r="D12776" t="str">
            <v>546CPA_RP_240.M</v>
          </cell>
        </row>
        <row r="12777">
          <cell r="D12777" t="str">
            <v>962CPA_RP_240.M</v>
          </cell>
        </row>
        <row r="12778">
          <cell r="D12778" t="str">
            <v>674CPA_RP_240.M</v>
          </cell>
        </row>
        <row r="12779">
          <cell r="D12779" t="str">
            <v>676CPA_RP_240.M</v>
          </cell>
        </row>
        <row r="12780">
          <cell r="D12780" t="str">
            <v>548CPA_RP_240.M</v>
          </cell>
        </row>
        <row r="12781">
          <cell r="D12781" t="str">
            <v>556CPA_RP_240.M</v>
          </cell>
        </row>
        <row r="12782">
          <cell r="D12782" t="str">
            <v>678CPA_RP_240.M</v>
          </cell>
        </row>
        <row r="12783">
          <cell r="D12783" t="str">
            <v>181CPA_RP_240.M</v>
          </cell>
        </row>
        <row r="12784">
          <cell r="D12784" t="str">
            <v>867CPA_RP_240.M</v>
          </cell>
        </row>
        <row r="12785">
          <cell r="D12785" t="str">
            <v>682CPA_RP_240.M</v>
          </cell>
        </row>
        <row r="12786">
          <cell r="D12786" t="str">
            <v>684CPA_RP_240.M</v>
          </cell>
        </row>
        <row r="12787">
          <cell r="D12787" t="str">
            <v>273CPA_RP_240.M</v>
          </cell>
        </row>
        <row r="12788">
          <cell r="D12788" t="str">
            <v>868CPA_RP_240.M</v>
          </cell>
        </row>
        <row r="12789">
          <cell r="D12789" t="str">
            <v>921CPA_RP_240.M</v>
          </cell>
        </row>
        <row r="12790">
          <cell r="D12790" t="str">
            <v>948CPA_RP_240.M</v>
          </cell>
        </row>
        <row r="12791">
          <cell r="D12791" t="str">
            <v>943CPA_RP_240.M</v>
          </cell>
        </row>
        <row r="12792">
          <cell r="D12792" t="str">
            <v>351CPA_RP_240.M</v>
          </cell>
        </row>
        <row r="12793">
          <cell r="D12793" t="str">
            <v>686CPA_RP_240.M</v>
          </cell>
        </row>
        <row r="12794">
          <cell r="D12794" t="str">
            <v>688CPA_RP_240.M</v>
          </cell>
        </row>
        <row r="12795">
          <cell r="D12795" t="str">
            <v>518CPA_RP_240.M</v>
          </cell>
        </row>
        <row r="12796">
          <cell r="D12796" t="str">
            <v>728CPA_RP_240.M</v>
          </cell>
        </row>
        <row r="12797">
          <cell r="D12797" t="str">
            <v>836CPA_RP_240.M</v>
          </cell>
        </row>
        <row r="12798">
          <cell r="D12798" t="str">
            <v>558CPA_RP_240.M</v>
          </cell>
        </row>
        <row r="12799">
          <cell r="D12799" t="str">
            <v>138CPA_RP_240.M</v>
          </cell>
        </row>
        <row r="12800">
          <cell r="D12800" t="str">
            <v>353CPA_RP_240.M</v>
          </cell>
        </row>
        <row r="12801">
          <cell r="D12801" t="str">
            <v>196CPA_RP_240.M</v>
          </cell>
        </row>
        <row r="12802">
          <cell r="D12802" t="str">
            <v>278CPA_RP_240.M</v>
          </cell>
        </row>
        <row r="12803">
          <cell r="D12803" t="str">
            <v>692CPA_RP_240.M</v>
          </cell>
        </row>
        <row r="12804">
          <cell r="D12804" t="str">
            <v>694CPA_RP_240.M</v>
          </cell>
        </row>
        <row r="12805">
          <cell r="D12805" t="str">
            <v>142CPA_RP_240.M</v>
          </cell>
        </row>
        <row r="12806">
          <cell r="D12806" t="str">
            <v>449CPA_RP_240.M</v>
          </cell>
        </row>
        <row r="12807">
          <cell r="D12807" t="str">
            <v>564CPA_RP_240.M</v>
          </cell>
        </row>
        <row r="12808">
          <cell r="D12808" t="str">
            <v>565CPA_RP_240.M</v>
          </cell>
        </row>
        <row r="12809">
          <cell r="D12809" t="str">
            <v>283CPA_RP_240.M</v>
          </cell>
        </row>
        <row r="12810">
          <cell r="D12810" t="str">
            <v>853CPA_RP_240.M</v>
          </cell>
        </row>
        <row r="12811">
          <cell r="D12811" t="str">
            <v>288CPA_RP_240.M</v>
          </cell>
        </row>
        <row r="12812">
          <cell r="D12812" t="str">
            <v>293CPA_RP_240.M</v>
          </cell>
        </row>
        <row r="12813">
          <cell r="D12813" t="str">
            <v>566CPA_RP_240.M</v>
          </cell>
        </row>
        <row r="12814">
          <cell r="D12814" t="str">
            <v>964CPA_RP_240.M</v>
          </cell>
        </row>
        <row r="12815">
          <cell r="D12815" t="str">
            <v>182CPA_RP_240.M</v>
          </cell>
        </row>
        <row r="12816">
          <cell r="D12816" t="str">
            <v>359CPA_RP_240.M</v>
          </cell>
        </row>
        <row r="12817">
          <cell r="D12817" t="str">
            <v>453CPA_RP_240.M</v>
          </cell>
        </row>
        <row r="12818">
          <cell r="D12818" t="str">
            <v>968CPA_RP_240.M</v>
          </cell>
        </row>
        <row r="12819">
          <cell r="D12819" t="str">
            <v>922CPA_RP_240.M</v>
          </cell>
        </row>
        <row r="12820">
          <cell r="D12820" t="str">
            <v>714CPA_RP_240.M</v>
          </cell>
        </row>
        <row r="12821">
          <cell r="D12821" t="str">
            <v>862CPA_RP_240.M</v>
          </cell>
        </row>
        <row r="12822">
          <cell r="D12822" t="str">
            <v>135CPA_RP_240.M</v>
          </cell>
        </row>
        <row r="12823">
          <cell r="D12823" t="str">
            <v>716CPA_RP_240.M</v>
          </cell>
        </row>
        <row r="12824">
          <cell r="D12824" t="str">
            <v>456CPA_RP_240.M</v>
          </cell>
        </row>
        <row r="12825">
          <cell r="D12825" t="str">
            <v>722CPA_RP_240.M</v>
          </cell>
        </row>
        <row r="12826">
          <cell r="D12826" t="str">
            <v>942CPA_RP_240.M</v>
          </cell>
        </row>
        <row r="12827">
          <cell r="D12827" t="str">
            <v>718CPA_RP_240.M</v>
          </cell>
        </row>
        <row r="12828">
          <cell r="D12828" t="str">
            <v>724CPA_RP_240.M</v>
          </cell>
        </row>
        <row r="12829">
          <cell r="D12829" t="str">
            <v>576CPA_RP_240.M</v>
          </cell>
        </row>
        <row r="12830">
          <cell r="D12830" t="str">
            <v>936CPA_RP_240.M</v>
          </cell>
        </row>
        <row r="12831">
          <cell r="D12831" t="str">
            <v>961CPA_RP_240.M</v>
          </cell>
        </row>
        <row r="12832">
          <cell r="D12832" t="str">
            <v>813CPA_RP_240.M</v>
          </cell>
        </row>
        <row r="12833">
          <cell r="D12833" t="str">
            <v>726CPA_RP_240.M</v>
          </cell>
        </row>
        <row r="12834">
          <cell r="D12834" t="str">
            <v>199CPA_RP_240.M</v>
          </cell>
        </row>
        <row r="12835">
          <cell r="D12835" t="str">
            <v>733CPA_RP_240.M</v>
          </cell>
        </row>
        <row r="12836">
          <cell r="D12836" t="str">
            <v>184CPA_RP_240.M</v>
          </cell>
        </row>
        <row r="12837">
          <cell r="D12837" t="str">
            <v>524CPA_RP_240.M</v>
          </cell>
        </row>
        <row r="12838">
          <cell r="D12838" t="str">
            <v>361CPA_RP_240.M</v>
          </cell>
        </row>
        <row r="12839">
          <cell r="D12839" t="str">
            <v>362CPA_RP_240.M</v>
          </cell>
        </row>
        <row r="12840">
          <cell r="D12840" t="str">
            <v>364CPA_RP_240.M</v>
          </cell>
        </row>
        <row r="12841">
          <cell r="D12841" t="str">
            <v>732CPA_RP_240.M</v>
          </cell>
        </row>
        <row r="12842">
          <cell r="D12842" t="str">
            <v>366CPA_RP_240.M</v>
          </cell>
        </row>
        <row r="12843">
          <cell r="D12843" t="str">
            <v>734CPA_RP_240.M</v>
          </cell>
        </row>
        <row r="12844">
          <cell r="D12844" t="str">
            <v>144CPA_RP_240.M</v>
          </cell>
        </row>
        <row r="12845">
          <cell r="D12845" t="str">
            <v>146CPA_RP_240.M</v>
          </cell>
        </row>
        <row r="12846">
          <cell r="D12846" t="str">
            <v>463CPA_RP_240.M</v>
          </cell>
        </row>
        <row r="12847">
          <cell r="D12847" t="str">
            <v>528CPA_RP_240.M</v>
          </cell>
        </row>
        <row r="12848">
          <cell r="D12848" t="str">
            <v>923CPA_RP_240.M</v>
          </cell>
        </row>
        <row r="12849">
          <cell r="D12849" t="str">
            <v>738CPA_RP_240.M</v>
          </cell>
        </row>
        <row r="12850">
          <cell r="D12850" t="str">
            <v>578CPA_RP_240.M</v>
          </cell>
        </row>
        <row r="12851">
          <cell r="D12851" t="str">
            <v>537CPA_RP_240.M</v>
          </cell>
        </row>
        <row r="12852">
          <cell r="D12852" t="str">
            <v>742CPA_RP_240.M</v>
          </cell>
        </row>
        <row r="12853">
          <cell r="D12853" t="str">
            <v>866CPA_RP_240.M</v>
          </cell>
        </row>
        <row r="12854">
          <cell r="D12854" t="str">
            <v>369CPA_RP_240.M</v>
          </cell>
        </row>
        <row r="12855">
          <cell r="D12855" t="str">
            <v>744CPA_RP_240.M</v>
          </cell>
        </row>
        <row r="12856">
          <cell r="D12856" t="str">
            <v>186CPA_RP_240.M</v>
          </cell>
        </row>
        <row r="12857">
          <cell r="D12857" t="str">
            <v>925CPA_RP_240.M</v>
          </cell>
        </row>
        <row r="12858">
          <cell r="D12858" t="str">
            <v>869CPA_RP_240.M</v>
          </cell>
        </row>
        <row r="12859">
          <cell r="D12859" t="str">
            <v>746CPA_RP_240.M</v>
          </cell>
        </row>
        <row r="12860">
          <cell r="D12860" t="str">
            <v>926CPA_RP_240.M</v>
          </cell>
        </row>
        <row r="12861">
          <cell r="D12861" t="str">
            <v>466CPA_RP_240.M</v>
          </cell>
        </row>
        <row r="12862">
          <cell r="D12862" t="str">
            <v>112CPA_RP_240.M</v>
          </cell>
        </row>
        <row r="12863">
          <cell r="D12863" t="str">
            <v>111CPA_RP_240.M</v>
          </cell>
        </row>
        <row r="12864">
          <cell r="D12864" t="str">
            <v>298CPA_RP_240.M</v>
          </cell>
        </row>
        <row r="12865">
          <cell r="D12865" t="str">
            <v>927CPA_RP_240.M</v>
          </cell>
        </row>
        <row r="12866">
          <cell r="D12866" t="str">
            <v>846CPA_RP_240.M</v>
          </cell>
        </row>
        <row r="12867">
          <cell r="D12867" t="str">
            <v>299CPA_RP_240.M</v>
          </cell>
        </row>
        <row r="12868">
          <cell r="D12868" t="str">
            <v>582CPA_RP_240.M</v>
          </cell>
        </row>
        <row r="12869">
          <cell r="D12869" t="str">
            <v>474CPA_RP_240.M</v>
          </cell>
        </row>
        <row r="12870">
          <cell r="D12870" t="str">
            <v>754CPA_RP_240.M</v>
          </cell>
        </row>
        <row r="12871">
          <cell r="D12871" t="str">
            <v>698CPA_RP_240.M</v>
          </cell>
        </row>
        <row r="12872">
          <cell r="D12872" t="str">
            <v>512CPA_RP_250.M</v>
          </cell>
        </row>
        <row r="12873">
          <cell r="D12873" t="str">
            <v>914CPA_RP_250.M</v>
          </cell>
        </row>
        <row r="12874">
          <cell r="D12874" t="str">
            <v>612CPA_RP_250.M</v>
          </cell>
        </row>
        <row r="12875">
          <cell r="D12875" t="str">
            <v>614CPA_RP_250.M</v>
          </cell>
        </row>
        <row r="12876">
          <cell r="D12876" t="str">
            <v>312CPA_RP_250.M</v>
          </cell>
        </row>
        <row r="12877">
          <cell r="D12877" t="str">
            <v>311CPA_RP_250.M</v>
          </cell>
        </row>
        <row r="12878">
          <cell r="D12878" t="str">
            <v>213CPA_RP_250.M</v>
          </cell>
        </row>
        <row r="12879">
          <cell r="D12879" t="str">
            <v>911CPA_RP_250.M</v>
          </cell>
        </row>
        <row r="12880">
          <cell r="D12880" t="str">
            <v>193CPA_RP_250.M</v>
          </cell>
        </row>
        <row r="12881">
          <cell r="D12881" t="str">
            <v>122CPA_RP_250.M</v>
          </cell>
        </row>
        <row r="12882">
          <cell r="D12882" t="str">
            <v>912CPA_RP_250.M</v>
          </cell>
        </row>
        <row r="12883">
          <cell r="D12883" t="str">
            <v>313CPA_RP_250.M</v>
          </cell>
        </row>
        <row r="12884">
          <cell r="D12884" t="str">
            <v>419CPA_RP_250.M</v>
          </cell>
        </row>
        <row r="12885">
          <cell r="D12885" t="str">
            <v>513CPA_RP_250.M</v>
          </cell>
        </row>
        <row r="12886">
          <cell r="D12886" t="str">
            <v>316CPA_RP_250.M</v>
          </cell>
        </row>
        <row r="12887">
          <cell r="D12887" t="str">
            <v>913CPA_RP_250.M</v>
          </cell>
        </row>
        <row r="12888">
          <cell r="D12888" t="str">
            <v>124CPA_RP_250.M</v>
          </cell>
        </row>
        <row r="12889">
          <cell r="D12889" t="str">
            <v>339CPA_RP_250.M</v>
          </cell>
        </row>
        <row r="12890">
          <cell r="D12890" t="str">
            <v>638CPA_RP_250.M</v>
          </cell>
        </row>
        <row r="12891">
          <cell r="D12891" t="str">
            <v>514CPA_RP_250.M</v>
          </cell>
        </row>
        <row r="12892">
          <cell r="D12892" t="str">
            <v>218CPA_RP_250.M</v>
          </cell>
        </row>
        <row r="12893">
          <cell r="D12893" t="str">
            <v>963CPA_RP_250.M</v>
          </cell>
        </row>
        <row r="12894">
          <cell r="D12894" t="str">
            <v>616CPA_RP_250.M</v>
          </cell>
        </row>
        <row r="12895">
          <cell r="D12895" t="str">
            <v>223CPA_RP_250.M</v>
          </cell>
        </row>
        <row r="12896">
          <cell r="D12896" t="str">
            <v>516CPA_RP_250.M</v>
          </cell>
        </row>
        <row r="12897">
          <cell r="D12897" t="str">
            <v>918CPA_RP_250.M</v>
          </cell>
        </row>
        <row r="12898">
          <cell r="D12898" t="str">
            <v>748CPA_RP_250.M</v>
          </cell>
        </row>
        <row r="12899">
          <cell r="D12899" t="str">
            <v>618CPA_RP_250.M</v>
          </cell>
        </row>
        <row r="12900">
          <cell r="D12900" t="str">
            <v>522CPA_RP_250.M</v>
          </cell>
        </row>
        <row r="12901">
          <cell r="D12901" t="str">
            <v>622CPA_RP_250.M</v>
          </cell>
        </row>
        <row r="12902">
          <cell r="D12902" t="str">
            <v>156CPA_RP_250.M</v>
          </cell>
        </row>
        <row r="12903">
          <cell r="D12903" t="str">
            <v>624CPA_RP_250.M</v>
          </cell>
        </row>
        <row r="12904">
          <cell r="D12904" t="str">
            <v>626CPA_RP_250.M</v>
          </cell>
        </row>
        <row r="12905">
          <cell r="D12905" t="str">
            <v>628CPA_RP_250.M</v>
          </cell>
        </row>
        <row r="12906">
          <cell r="D12906" t="str">
            <v>228CPA_RP_250.M</v>
          </cell>
        </row>
        <row r="12907">
          <cell r="D12907" t="str">
            <v>924CPA_RP_250.M</v>
          </cell>
        </row>
        <row r="12908">
          <cell r="D12908" t="str">
            <v>233CPA_RP_250.M</v>
          </cell>
        </row>
        <row r="12909">
          <cell r="D12909" t="str">
            <v>632CPA_RP_250.M</v>
          </cell>
        </row>
        <row r="12910">
          <cell r="D12910" t="str">
            <v>636CPA_RP_250.M</v>
          </cell>
        </row>
        <row r="12911">
          <cell r="D12911" t="str">
            <v>634CPA_RP_250.M</v>
          </cell>
        </row>
        <row r="12912">
          <cell r="D12912" t="str">
            <v>238CPA_RP_250.M</v>
          </cell>
        </row>
        <row r="12913">
          <cell r="D12913" t="str">
            <v>662CPA_RP_250.M</v>
          </cell>
        </row>
        <row r="12914">
          <cell r="D12914" t="str">
            <v>960CPA_RP_250.M</v>
          </cell>
        </row>
        <row r="12915">
          <cell r="D12915" t="str">
            <v>423CPA_RP_250.M</v>
          </cell>
        </row>
        <row r="12916">
          <cell r="D12916" t="str">
            <v>935CPA_RP_250.M</v>
          </cell>
        </row>
        <row r="12917">
          <cell r="D12917" t="str">
            <v>128CPA_RP_250.M</v>
          </cell>
        </row>
        <row r="12918">
          <cell r="D12918" t="str">
            <v>611CPA_RP_250.M</v>
          </cell>
        </row>
        <row r="12919">
          <cell r="D12919" t="str">
            <v>321CPA_RP_250.M</v>
          </cell>
        </row>
        <row r="12920">
          <cell r="D12920" t="str">
            <v>243CPA_RP_250.M</v>
          </cell>
        </row>
        <row r="12921">
          <cell r="D12921" t="str">
            <v>309CPA_RP_250.M</v>
          </cell>
        </row>
        <row r="12922">
          <cell r="D12922" t="str">
            <v>248CPA_RP_250.M</v>
          </cell>
        </row>
        <row r="12923">
          <cell r="D12923" t="str">
            <v>469CPA_RP_250.M</v>
          </cell>
        </row>
        <row r="12924">
          <cell r="D12924" t="str">
            <v>253CPA_RP_250.M</v>
          </cell>
        </row>
        <row r="12925">
          <cell r="D12925" t="str">
            <v>642CPA_RP_250.M</v>
          </cell>
        </row>
        <row r="12926">
          <cell r="D12926" t="str">
            <v>643CPA_RP_250.M</v>
          </cell>
        </row>
        <row r="12927">
          <cell r="D12927" t="str">
            <v>939CPA_RP_250.M</v>
          </cell>
        </row>
        <row r="12928">
          <cell r="D12928" t="str">
            <v>644CPA_RP_250.M</v>
          </cell>
        </row>
        <row r="12929">
          <cell r="D12929" t="str">
            <v>163CPA_RP_250.M</v>
          </cell>
        </row>
        <row r="12930">
          <cell r="D12930" t="str">
            <v>819CPA_RP_250.M</v>
          </cell>
        </row>
        <row r="12931">
          <cell r="D12931" t="str">
            <v>172CPA_RP_250.M</v>
          </cell>
        </row>
        <row r="12932">
          <cell r="D12932" t="str">
            <v>132CPA_RP_250.M</v>
          </cell>
        </row>
        <row r="12933">
          <cell r="D12933" t="str">
            <v>646CPA_RP_250.M</v>
          </cell>
        </row>
        <row r="12934">
          <cell r="D12934" t="str">
            <v>648CPA_RP_250.M</v>
          </cell>
        </row>
        <row r="12935">
          <cell r="D12935" t="str">
            <v>915CPA_RP_250.M</v>
          </cell>
        </row>
        <row r="12936">
          <cell r="D12936" t="str">
            <v>134CPA_RP_250.M</v>
          </cell>
        </row>
        <row r="12937">
          <cell r="D12937" t="str">
            <v>652CPA_RP_250.M</v>
          </cell>
        </row>
        <row r="12938">
          <cell r="D12938" t="str">
            <v>174CPA_RP_250.M</v>
          </cell>
        </row>
        <row r="12939">
          <cell r="D12939" t="str">
            <v>328CPA_RP_250.M</v>
          </cell>
        </row>
        <row r="12940">
          <cell r="D12940" t="str">
            <v>258CPA_RP_250.M</v>
          </cell>
        </row>
        <row r="12941">
          <cell r="D12941" t="str">
            <v>656CPA_RP_250.M</v>
          </cell>
        </row>
        <row r="12942">
          <cell r="D12942" t="str">
            <v>654CPA_RP_250.M</v>
          </cell>
        </row>
        <row r="12943">
          <cell r="D12943" t="str">
            <v>336CPA_RP_250.M</v>
          </cell>
        </row>
        <row r="12944">
          <cell r="D12944" t="str">
            <v>263CPA_RP_250.M</v>
          </cell>
        </row>
        <row r="12945">
          <cell r="D12945" t="str">
            <v>268CPA_RP_250.M</v>
          </cell>
        </row>
        <row r="12946">
          <cell r="D12946" t="str">
            <v>532CPA_RP_250.M</v>
          </cell>
        </row>
        <row r="12947">
          <cell r="D12947" t="str">
            <v>944CPA_RP_250.M</v>
          </cell>
        </row>
        <row r="12948">
          <cell r="D12948" t="str">
            <v>176CPA_RP_250.M</v>
          </cell>
        </row>
        <row r="12949">
          <cell r="D12949" t="str">
            <v>534CPA_RP_250.M</v>
          </cell>
        </row>
        <row r="12950">
          <cell r="D12950" t="str">
            <v>536CPA_RP_250.M</v>
          </cell>
        </row>
        <row r="12951">
          <cell r="D12951" t="str">
            <v>429CPA_RP_250.M</v>
          </cell>
        </row>
        <row r="12952">
          <cell r="D12952" t="str">
            <v>433CPA_RP_250.M</v>
          </cell>
        </row>
        <row r="12953">
          <cell r="D12953" t="str">
            <v>178CPA_RP_250.M</v>
          </cell>
        </row>
        <row r="12954">
          <cell r="D12954" t="str">
            <v>436CPA_RP_250.M</v>
          </cell>
        </row>
        <row r="12955">
          <cell r="D12955" t="str">
            <v>136CPA_RP_250.M</v>
          </cell>
        </row>
        <row r="12956">
          <cell r="D12956" t="str">
            <v>343CPA_RP_250.M</v>
          </cell>
        </row>
        <row r="12957">
          <cell r="D12957" t="str">
            <v>158CPA_RP_250.M</v>
          </cell>
        </row>
        <row r="12958">
          <cell r="D12958" t="str">
            <v>439CPA_RP_250.M</v>
          </cell>
        </row>
        <row r="12959">
          <cell r="D12959" t="str">
            <v>916CPA_RP_250.M</v>
          </cell>
        </row>
        <row r="12960">
          <cell r="D12960" t="str">
            <v>664CPA_RP_250.M</v>
          </cell>
        </row>
        <row r="12961">
          <cell r="D12961" t="str">
            <v>826CPA_RP_250.M</v>
          </cell>
        </row>
        <row r="12962">
          <cell r="D12962" t="str">
            <v>542CPA_RP_250.M</v>
          </cell>
        </row>
        <row r="12963">
          <cell r="D12963" t="str">
            <v>967CPA_RP_250.M</v>
          </cell>
        </row>
        <row r="12964">
          <cell r="D12964" t="str">
            <v>443CPA_RP_250.M</v>
          </cell>
        </row>
        <row r="12965">
          <cell r="D12965" t="str">
            <v>917CPA_RP_250.M</v>
          </cell>
        </row>
        <row r="12966">
          <cell r="D12966" t="str">
            <v>544CPA_RP_250.M</v>
          </cell>
        </row>
        <row r="12967">
          <cell r="D12967" t="str">
            <v>941CPA_RP_250.M</v>
          </cell>
        </row>
        <row r="12968">
          <cell r="D12968" t="str">
            <v>446CPA_RP_250.M</v>
          </cell>
        </row>
        <row r="12969">
          <cell r="D12969" t="str">
            <v>666CPA_RP_250.M</v>
          </cell>
        </row>
        <row r="12970">
          <cell r="D12970" t="str">
            <v>668CPA_RP_250.M</v>
          </cell>
        </row>
        <row r="12971">
          <cell r="D12971" t="str">
            <v>672CPA_RP_250.M</v>
          </cell>
        </row>
        <row r="12972">
          <cell r="D12972" t="str">
            <v>946CPA_RP_250.M</v>
          </cell>
        </row>
        <row r="12973">
          <cell r="D12973" t="str">
            <v>137CPA_RP_250.M</v>
          </cell>
        </row>
        <row r="12974">
          <cell r="D12974" t="str">
            <v>546CPA_RP_250.M</v>
          </cell>
        </row>
        <row r="12975">
          <cell r="D12975" t="str">
            <v>962CPA_RP_250.M</v>
          </cell>
        </row>
        <row r="12976">
          <cell r="D12976" t="str">
            <v>674CPA_RP_250.M</v>
          </cell>
        </row>
        <row r="12977">
          <cell r="D12977" t="str">
            <v>676CPA_RP_250.M</v>
          </cell>
        </row>
        <row r="12978">
          <cell r="D12978" t="str">
            <v>548CPA_RP_250.M</v>
          </cell>
        </row>
        <row r="12979">
          <cell r="D12979" t="str">
            <v>556CPA_RP_250.M</v>
          </cell>
        </row>
        <row r="12980">
          <cell r="D12980" t="str">
            <v>678CPA_RP_250.M</v>
          </cell>
        </row>
        <row r="12981">
          <cell r="D12981" t="str">
            <v>181CPA_RP_250.M</v>
          </cell>
        </row>
        <row r="12982">
          <cell r="D12982" t="str">
            <v>867CPA_RP_250.M</v>
          </cell>
        </row>
        <row r="12983">
          <cell r="D12983" t="str">
            <v>682CPA_RP_250.M</v>
          </cell>
        </row>
        <row r="12984">
          <cell r="D12984" t="str">
            <v>684CPA_RP_250.M</v>
          </cell>
        </row>
        <row r="12985">
          <cell r="D12985" t="str">
            <v>273CPA_RP_250.M</v>
          </cell>
        </row>
        <row r="12986">
          <cell r="D12986" t="str">
            <v>868CPA_RP_250.M</v>
          </cell>
        </row>
        <row r="12987">
          <cell r="D12987" t="str">
            <v>921CPA_RP_250.M</v>
          </cell>
        </row>
        <row r="12988">
          <cell r="D12988" t="str">
            <v>948CPA_RP_250.M</v>
          </cell>
        </row>
        <row r="12989">
          <cell r="D12989" t="str">
            <v>943CPA_RP_250.M</v>
          </cell>
        </row>
        <row r="12990">
          <cell r="D12990" t="str">
            <v>351CPA_RP_250.M</v>
          </cell>
        </row>
        <row r="12991">
          <cell r="D12991" t="str">
            <v>686CPA_RP_250.M</v>
          </cell>
        </row>
        <row r="12992">
          <cell r="D12992" t="str">
            <v>688CPA_RP_250.M</v>
          </cell>
        </row>
        <row r="12993">
          <cell r="D12993" t="str">
            <v>518CPA_RP_250.M</v>
          </cell>
        </row>
        <row r="12994">
          <cell r="D12994" t="str">
            <v>728CPA_RP_250.M</v>
          </cell>
        </row>
        <row r="12995">
          <cell r="D12995" t="str">
            <v>836CPA_RP_250.M</v>
          </cell>
        </row>
        <row r="12996">
          <cell r="D12996" t="str">
            <v>558CPA_RP_250.M</v>
          </cell>
        </row>
        <row r="12997">
          <cell r="D12997" t="str">
            <v>138CPA_RP_250.M</v>
          </cell>
        </row>
        <row r="12998">
          <cell r="D12998" t="str">
            <v>353CPA_RP_250.M</v>
          </cell>
        </row>
        <row r="12999">
          <cell r="D12999" t="str">
            <v>196CPA_RP_250.M</v>
          </cell>
        </row>
        <row r="13000">
          <cell r="D13000" t="str">
            <v>278CPA_RP_250.M</v>
          </cell>
        </row>
        <row r="13001">
          <cell r="D13001" t="str">
            <v>692CPA_RP_250.M</v>
          </cell>
        </row>
        <row r="13002">
          <cell r="D13002" t="str">
            <v>694CPA_RP_250.M</v>
          </cell>
        </row>
        <row r="13003">
          <cell r="D13003" t="str">
            <v>142CPA_RP_250.M</v>
          </cell>
        </row>
        <row r="13004">
          <cell r="D13004" t="str">
            <v>449CPA_RP_250.M</v>
          </cell>
        </row>
        <row r="13005">
          <cell r="D13005" t="str">
            <v>564CPA_RP_250.M</v>
          </cell>
        </row>
        <row r="13006">
          <cell r="D13006" t="str">
            <v>565CPA_RP_250.M</v>
          </cell>
        </row>
        <row r="13007">
          <cell r="D13007" t="str">
            <v>283CPA_RP_250.M</v>
          </cell>
        </row>
        <row r="13008">
          <cell r="D13008" t="str">
            <v>853CPA_RP_250.M</v>
          </cell>
        </row>
        <row r="13009">
          <cell r="D13009" t="str">
            <v>288CPA_RP_250.M</v>
          </cell>
        </row>
        <row r="13010">
          <cell r="D13010" t="str">
            <v>293CPA_RP_250.M</v>
          </cell>
        </row>
        <row r="13011">
          <cell r="D13011" t="str">
            <v>566CPA_RP_250.M</v>
          </cell>
        </row>
        <row r="13012">
          <cell r="D13012" t="str">
            <v>964CPA_RP_250.M</v>
          </cell>
        </row>
        <row r="13013">
          <cell r="D13013" t="str">
            <v>182CPA_RP_250.M</v>
          </cell>
        </row>
        <row r="13014">
          <cell r="D13014" t="str">
            <v>359CPA_RP_250.M</v>
          </cell>
        </row>
        <row r="13015">
          <cell r="D13015" t="str">
            <v>453CPA_RP_250.M</v>
          </cell>
        </row>
        <row r="13016">
          <cell r="D13016" t="str">
            <v>968CPA_RP_250.M</v>
          </cell>
        </row>
        <row r="13017">
          <cell r="D13017" t="str">
            <v>922CPA_RP_250.M</v>
          </cell>
        </row>
        <row r="13018">
          <cell r="D13018" t="str">
            <v>714CPA_RP_250.M</v>
          </cell>
        </row>
        <row r="13019">
          <cell r="D13019" t="str">
            <v>862CPA_RP_250.M</v>
          </cell>
        </row>
        <row r="13020">
          <cell r="D13020" t="str">
            <v>135CPA_RP_250.M</v>
          </cell>
        </row>
        <row r="13021">
          <cell r="D13021" t="str">
            <v>716CPA_RP_250.M</v>
          </cell>
        </row>
        <row r="13022">
          <cell r="D13022" t="str">
            <v>456CPA_RP_250.M</v>
          </cell>
        </row>
        <row r="13023">
          <cell r="D13023" t="str">
            <v>722CPA_RP_250.M</v>
          </cell>
        </row>
        <row r="13024">
          <cell r="D13024" t="str">
            <v>942CPA_RP_250.M</v>
          </cell>
        </row>
        <row r="13025">
          <cell r="D13025" t="str">
            <v>718CPA_RP_250.M</v>
          </cell>
        </row>
        <row r="13026">
          <cell r="D13026" t="str">
            <v>724CPA_RP_250.M</v>
          </cell>
        </row>
        <row r="13027">
          <cell r="D13027" t="str">
            <v>576CPA_RP_250.M</v>
          </cell>
        </row>
        <row r="13028">
          <cell r="D13028" t="str">
            <v>936CPA_RP_250.M</v>
          </cell>
        </row>
        <row r="13029">
          <cell r="D13029" t="str">
            <v>961CPA_RP_250.M</v>
          </cell>
        </row>
        <row r="13030">
          <cell r="D13030" t="str">
            <v>813CPA_RP_250.M</v>
          </cell>
        </row>
        <row r="13031">
          <cell r="D13031" t="str">
            <v>726CPA_RP_250.M</v>
          </cell>
        </row>
        <row r="13032">
          <cell r="D13032" t="str">
            <v>199CPA_RP_250.M</v>
          </cell>
        </row>
        <row r="13033">
          <cell r="D13033" t="str">
            <v>733CPA_RP_250.M</v>
          </cell>
        </row>
        <row r="13034">
          <cell r="D13034" t="str">
            <v>184CPA_RP_250.M</v>
          </cell>
        </row>
        <row r="13035">
          <cell r="D13035" t="str">
            <v>524CPA_RP_250.M</v>
          </cell>
        </row>
        <row r="13036">
          <cell r="D13036" t="str">
            <v>361CPA_RP_250.M</v>
          </cell>
        </row>
        <row r="13037">
          <cell r="D13037" t="str">
            <v>362CPA_RP_250.M</v>
          </cell>
        </row>
        <row r="13038">
          <cell r="D13038" t="str">
            <v>364CPA_RP_250.M</v>
          </cell>
        </row>
        <row r="13039">
          <cell r="D13039" t="str">
            <v>732CPA_RP_250.M</v>
          </cell>
        </row>
        <row r="13040">
          <cell r="D13040" t="str">
            <v>366CPA_RP_250.M</v>
          </cell>
        </row>
        <row r="13041">
          <cell r="D13041" t="str">
            <v>734CPA_RP_250.M</v>
          </cell>
        </row>
        <row r="13042">
          <cell r="D13042" t="str">
            <v>144CPA_RP_250.M</v>
          </cell>
        </row>
        <row r="13043">
          <cell r="D13043" t="str">
            <v>146CPA_RP_250.M</v>
          </cell>
        </row>
        <row r="13044">
          <cell r="D13044" t="str">
            <v>463CPA_RP_250.M</v>
          </cell>
        </row>
        <row r="13045">
          <cell r="D13045" t="str">
            <v>528CPA_RP_250.M</v>
          </cell>
        </row>
        <row r="13046">
          <cell r="D13046" t="str">
            <v>923CPA_RP_250.M</v>
          </cell>
        </row>
        <row r="13047">
          <cell r="D13047" t="str">
            <v>738CPA_RP_250.M</v>
          </cell>
        </row>
        <row r="13048">
          <cell r="D13048" t="str">
            <v>578CPA_RP_250.M</v>
          </cell>
        </row>
        <row r="13049">
          <cell r="D13049" t="str">
            <v>537CPA_RP_250.M</v>
          </cell>
        </row>
        <row r="13050">
          <cell r="D13050" t="str">
            <v>742CPA_RP_250.M</v>
          </cell>
        </row>
        <row r="13051">
          <cell r="D13051" t="str">
            <v>866CPA_RP_250.M</v>
          </cell>
        </row>
        <row r="13052">
          <cell r="D13052" t="str">
            <v>369CPA_RP_250.M</v>
          </cell>
        </row>
        <row r="13053">
          <cell r="D13053" t="str">
            <v>744CPA_RP_250.M</v>
          </cell>
        </row>
        <row r="13054">
          <cell r="D13054" t="str">
            <v>186CPA_RP_250.M</v>
          </cell>
        </row>
        <row r="13055">
          <cell r="D13055" t="str">
            <v>925CPA_RP_250.M</v>
          </cell>
        </row>
        <row r="13056">
          <cell r="D13056" t="str">
            <v>869CPA_RP_250.M</v>
          </cell>
        </row>
        <row r="13057">
          <cell r="D13057" t="str">
            <v>746CPA_RP_250.M</v>
          </cell>
        </row>
        <row r="13058">
          <cell r="D13058" t="str">
            <v>926CPA_RP_250.M</v>
          </cell>
        </row>
        <row r="13059">
          <cell r="D13059" t="str">
            <v>466CPA_RP_250.M</v>
          </cell>
        </row>
        <row r="13060">
          <cell r="D13060" t="str">
            <v>112CPA_RP_250.M</v>
          </cell>
        </row>
        <row r="13061">
          <cell r="D13061" t="str">
            <v>111CPA_RP_250.M</v>
          </cell>
        </row>
        <row r="13062">
          <cell r="D13062" t="str">
            <v>298CPA_RP_250.M</v>
          </cell>
        </row>
        <row r="13063">
          <cell r="D13063" t="str">
            <v>927CPA_RP_250.M</v>
          </cell>
        </row>
        <row r="13064">
          <cell r="D13064" t="str">
            <v>846CPA_RP_250.M</v>
          </cell>
        </row>
        <row r="13065">
          <cell r="D13065" t="str">
            <v>299CPA_RP_250.M</v>
          </cell>
        </row>
        <row r="13066">
          <cell r="D13066" t="str">
            <v>582CPA_RP_250.M</v>
          </cell>
        </row>
        <row r="13067">
          <cell r="D13067" t="str">
            <v>474CPA_RP_250.M</v>
          </cell>
        </row>
        <row r="13068">
          <cell r="D13068" t="str">
            <v>754CPA_RP_250.M</v>
          </cell>
        </row>
        <row r="13069">
          <cell r="D13069" t="str">
            <v>698CPA_RP_250.M</v>
          </cell>
        </row>
      </sheetData>
      <sheetData sheetId="3">
        <row r="1">
          <cell r="B1" t="str">
            <v>countryname</v>
          </cell>
          <cell r="C1" t="str">
            <v>countrycode</v>
          </cell>
          <cell r="D1" t="str">
            <v>ISO-3 code</v>
          </cell>
          <cell r="E1" t="str">
            <v>ISO-2 code</v>
          </cell>
          <cell r="F1" t="str">
            <v>All Countries</v>
          </cell>
          <cell r="G1" t="str">
            <v>None</v>
          </cell>
          <cell r="H1" t="str">
            <v>Advanced Economies</v>
          </cell>
          <cell r="I1" t="str">
            <v>Emerging Markets</v>
          </cell>
          <cell r="J1" t="str">
            <v>Low Income Countries</v>
          </cell>
          <cell r="K1" t="str">
            <v>G20</v>
          </cell>
          <cell r="L1" t="str">
            <v>Non-G20</v>
          </cell>
          <cell r="M1" t="str">
            <v>Program Countries</v>
          </cell>
          <cell r="N1" t="str">
            <v>Surveillance Countries</v>
          </cell>
          <cell r="O1" t="str">
            <v>AFR</v>
          </cell>
          <cell r="P1" t="str">
            <v>APD</v>
          </cell>
          <cell r="Q1" t="str">
            <v>EUR</v>
          </cell>
          <cell r="R1" t="str">
            <v>MCD</v>
          </cell>
          <cell r="S1" t="str">
            <v>WHD</v>
          </cell>
          <cell r="T1" t="str">
            <v>WAEMU</v>
          </cell>
          <cell r="U1" t="str">
            <v>CEMAC</v>
          </cell>
          <cell r="V1" t="str">
            <v>Currency union</v>
          </cell>
          <cell r="W1" t="str">
            <v>Non-Currency union</v>
          </cell>
          <cell r="X1" t="str">
            <v>Floating Exchange Rate</v>
          </cell>
          <cell r="Y1" t="str">
            <v>Fixed Exchange Rate</v>
          </cell>
          <cell r="Z1" t="str">
            <v>Inflation Targeter</v>
          </cell>
          <cell r="AA1" t="str">
            <v>Monetary Regime: Other</v>
          </cell>
          <cell r="AB1" t="str">
            <v>G7</v>
          </cell>
          <cell r="AC1" t="str">
            <v>Euro area</v>
          </cell>
          <cell r="AD1" t="str">
            <v>Other Advanced Economies (Advanced Economies excluding G7 and Euro Area countries)</v>
          </cell>
          <cell r="AE1" t="str">
            <v>Newly industrialized Asian economies</v>
          </cell>
          <cell r="AF1" t="str">
            <v>Other Advanced Economies (Advanced Economies excluding U.S., Euro Area countries, and Japan)</v>
          </cell>
          <cell r="AG1" t="str">
            <v>Emerging and developing economies</v>
          </cell>
          <cell r="AH1" t="str">
            <v>Commonwealth of Independent States</v>
          </cell>
          <cell r="AI1" t="str">
            <v>CIS excluding Russia</v>
          </cell>
          <cell r="AJ1" t="str">
            <v>Emerging and Developing Asia</v>
          </cell>
          <cell r="AK1" t="str">
            <v>Emerging and Developing Asia excl. China and India</v>
          </cell>
          <cell r="AL1" t="str">
            <v>ASEAN-5</v>
          </cell>
          <cell r="AM1" t="str">
            <v>Emerging and Developing Europe</v>
          </cell>
          <cell r="AN1" t="str">
            <v>Latin America and the Caribbean</v>
          </cell>
          <cell r="AO1" t="str">
            <v>Middle East and North Africa</v>
          </cell>
          <cell r="AP1" t="str">
            <v>Middle East, North Africa, Afghanistan, and Pakistan</v>
          </cell>
          <cell r="AQ1" t="str">
            <v>Sub-Sahara Africa</v>
          </cell>
          <cell r="AR1" t="str">
            <v>Export Earnings: Fuel</v>
          </cell>
          <cell r="AS1" t="str">
            <v>Export Earnings: Nonfuel</v>
          </cell>
          <cell r="AT1" t="str">
            <v>Export Earnings: Manufactures</v>
          </cell>
          <cell r="AU1" t="str">
            <v>Export Earnings: Primary Products excluding Fuel</v>
          </cell>
          <cell r="AV1" t="str">
            <v>Export Earnings: Services, Income, Transfers</v>
          </cell>
          <cell r="AW1" t="str">
            <v>Export Earnings: Diversified</v>
          </cell>
          <cell r="AX1" t="str">
            <v>Net Debtor</v>
          </cell>
          <cell r="AY1" t="str">
            <v>Net Debtor Countries with Arrears and/or Reschedulings During 2011-15</v>
          </cell>
          <cell r="AZ1" t="str">
            <v>Advanced Asia</v>
          </cell>
          <cell r="BA1" t="str">
            <v>Advanced Europe</v>
          </cell>
          <cell r="BB1" t="str">
            <v>Asia</v>
          </cell>
          <cell r="BC1" t="str">
            <v>CIS: Low Income Developing Countries</v>
          </cell>
          <cell r="BD1" t="str">
            <v>CIS: Net Energy Exporters</v>
          </cell>
          <cell r="BE1" t="str">
            <v>CIS: Net Energy Importers</v>
          </cell>
          <cell r="BF1" t="str">
            <v>Caribbean</v>
          </cell>
          <cell r="BG1" t="str">
            <v>Caucasus and Central Asia (CCA)</v>
          </cell>
          <cell r="BH1" t="str">
            <v>Central America</v>
          </cell>
          <cell r="BI1" t="str">
            <v>Developing Countries: Net Debtors</v>
          </cell>
          <cell r="BJ1" t="str">
            <v>Emerging Asia</v>
          </cell>
          <cell r="BK1" t="str">
            <v>Emerging Market and Developing Economies: Low Income Developing Countries</v>
          </cell>
          <cell r="BL1" t="str">
            <v>Euro area - aggregate of member country data</v>
          </cell>
          <cell r="BM1" t="str">
            <v>Europe</v>
          </cell>
          <cell r="BN1" t="str">
            <v>European Union</v>
          </cell>
          <cell r="BO1" t="str">
            <v>Heavily Indebted Poor Countries (HIPC)</v>
          </cell>
          <cell r="BP1" t="str">
            <v>Middle East and north Africa: Maghreb</v>
          </cell>
          <cell r="BQ1" t="str">
            <v>Middle East and north Africa: Mashreq</v>
          </cell>
          <cell r="BR1" t="str">
            <v>Middle East, North Africa, Afghanistan, and Pakistan: Oil Exporters</v>
          </cell>
          <cell r="BS1" t="str">
            <v>Middle East, North Africa, Afghanistan, and Pakistan: Oil Importers</v>
          </cell>
          <cell r="BT1" t="str">
            <v>North America (EXR) WEO</v>
          </cell>
          <cell r="BU1" t="str">
            <v>Other Emerging and Developing Asia</v>
          </cell>
          <cell r="BV1" t="str">
            <v>South America (WEO)</v>
          </cell>
          <cell r="BW1" t="str">
            <v>Sub-Sahara Africa Excluding South Sudan</v>
          </cell>
          <cell r="BX1" t="str">
            <v>Sub-Sahara excl. Nigeria and South Africa</v>
          </cell>
          <cell r="BY1" t="str">
            <v>Sub-Saharan Africa: Oil Exporters</v>
          </cell>
          <cell r="BZ1" t="str">
            <v>Sub-Saharan Africa: low-income</v>
          </cell>
          <cell r="CA1" t="str">
            <v>Sub-Saharan Africa: middle-income</v>
          </cell>
          <cell r="CB1" t="str">
            <v>Income group</v>
          </cell>
          <cell r="CC1" t="str">
            <v>Department</v>
          </cell>
          <cell r="CD1" t="str">
            <v>Advanced Economies</v>
          </cell>
        </row>
        <row r="2">
          <cell r="B2" t="str">
            <v>-</v>
          </cell>
        </row>
        <row r="3">
          <cell r="B3" t="str">
            <v>Afghanistan</v>
          </cell>
          <cell r="C3">
            <v>512</v>
          </cell>
        </row>
        <row r="4">
          <cell r="B4" t="str">
            <v>Albania</v>
          </cell>
          <cell r="C4">
            <v>914</v>
          </cell>
        </row>
        <row r="5">
          <cell r="B5" t="str">
            <v>Algeria</v>
          </cell>
          <cell r="C5">
            <v>612</v>
          </cell>
        </row>
        <row r="6">
          <cell r="B6" t="str">
            <v>Angola</v>
          </cell>
          <cell r="C6">
            <v>614</v>
          </cell>
        </row>
        <row r="7">
          <cell r="B7" t="str">
            <v>Anguilla</v>
          </cell>
          <cell r="C7">
            <v>312</v>
          </cell>
        </row>
        <row r="8">
          <cell r="B8" t="str">
            <v>Antigua and Barbuda</v>
          </cell>
          <cell r="C8">
            <v>311</v>
          </cell>
        </row>
        <row r="9">
          <cell r="B9" t="str">
            <v>Argentina</v>
          </cell>
          <cell r="C9">
            <v>213</v>
          </cell>
        </row>
        <row r="10">
          <cell r="B10" t="str">
            <v>Armenia</v>
          </cell>
          <cell r="C10">
            <v>911</v>
          </cell>
        </row>
        <row r="11">
          <cell r="B11" t="str">
            <v>Australia</v>
          </cell>
          <cell r="C11">
            <v>193</v>
          </cell>
        </row>
        <row r="12">
          <cell r="B12" t="str">
            <v>Austria</v>
          </cell>
          <cell r="C12">
            <v>122</v>
          </cell>
        </row>
        <row r="13">
          <cell r="B13" t="str">
            <v>Azerbaijan</v>
          </cell>
          <cell r="C13">
            <v>912</v>
          </cell>
        </row>
        <row r="14">
          <cell r="B14" t="str">
            <v>Bahamas, The</v>
          </cell>
          <cell r="C14">
            <v>313</v>
          </cell>
        </row>
        <row r="15">
          <cell r="B15" t="str">
            <v>Bahrain</v>
          </cell>
          <cell r="C15">
            <v>419</v>
          </cell>
        </row>
        <row r="16">
          <cell r="B16" t="str">
            <v>Bangladesh</v>
          </cell>
          <cell r="C16">
            <v>513</v>
          </cell>
        </row>
        <row r="17">
          <cell r="B17" t="str">
            <v>Barbados</v>
          </cell>
          <cell r="C17">
            <v>316</v>
          </cell>
        </row>
        <row r="18">
          <cell r="B18" t="str">
            <v>Belarus</v>
          </cell>
          <cell r="C18">
            <v>913</v>
          </cell>
        </row>
        <row r="19">
          <cell r="B19" t="str">
            <v>Belgium</v>
          </cell>
          <cell r="C19">
            <v>124</v>
          </cell>
        </row>
        <row r="20">
          <cell r="B20" t="str">
            <v>Belize</v>
          </cell>
          <cell r="C20">
            <v>339</v>
          </cell>
        </row>
        <row r="21">
          <cell r="B21" t="str">
            <v>Benin</v>
          </cell>
          <cell r="C21">
            <v>638</v>
          </cell>
        </row>
        <row r="22">
          <cell r="B22" t="str">
            <v>Bhutan</v>
          </cell>
          <cell r="C22">
            <v>514</v>
          </cell>
        </row>
        <row r="23">
          <cell r="B23" t="str">
            <v>Bolivia</v>
          </cell>
          <cell r="C23">
            <v>218</v>
          </cell>
        </row>
        <row r="24">
          <cell r="B24" t="str">
            <v>Bosnia and Herzegovina</v>
          </cell>
          <cell r="C24">
            <v>963</v>
          </cell>
        </row>
        <row r="25">
          <cell r="B25" t="str">
            <v>Botswana</v>
          </cell>
          <cell r="C25">
            <v>616</v>
          </cell>
        </row>
        <row r="26">
          <cell r="B26" t="str">
            <v>Brazil</v>
          </cell>
          <cell r="C26">
            <v>223</v>
          </cell>
        </row>
        <row r="27">
          <cell r="B27" t="str">
            <v>Brunei Darussalam</v>
          </cell>
          <cell r="C27">
            <v>516</v>
          </cell>
        </row>
        <row r="28">
          <cell r="B28" t="str">
            <v>Bulgaria</v>
          </cell>
          <cell r="C28">
            <v>918</v>
          </cell>
        </row>
        <row r="29">
          <cell r="B29" t="str">
            <v>Burkina Faso</v>
          </cell>
          <cell r="C29">
            <v>748</v>
          </cell>
        </row>
        <row r="30">
          <cell r="B30" t="str">
            <v>Burundi</v>
          </cell>
          <cell r="C30">
            <v>618</v>
          </cell>
        </row>
        <row r="31">
          <cell r="B31" t="str">
            <v>Cambodia</v>
          </cell>
          <cell r="C31">
            <v>522</v>
          </cell>
        </row>
        <row r="32">
          <cell r="B32" t="str">
            <v>Cameroon</v>
          </cell>
          <cell r="C32">
            <v>622</v>
          </cell>
        </row>
        <row r="33">
          <cell r="B33" t="str">
            <v>Canada</v>
          </cell>
          <cell r="C33">
            <v>156</v>
          </cell>
        </row>
        <row r="34">
          <cell r="B34" t="str">
            <v>Cabo Verde</v>
          </cell>
          <cell r="C34">
            <v>624</v>
          </cell>
        </row>
        <row r="35">
          <cell r="B35" t="str">
            <v>Central African Republic</v>
          </cell>
          <cell r="C35">
            <v>626</v>
          </cell>
        </row>
        <row r="36">
          <cell r="B36" t="str">
            <v>Chad</v>
          </cell>
          <cell r="C36">
            <v>628</v>
          </cell>
        </row>
        <row r="37">
          <cell r="B37" t="str">
            <v>Chile</v>
          </cell>
          <cell r="C37">
            <v>228</v>
          </cell>
        </row>
        <row r="38">
          <cell r="B38" t="str">
            <v>China</v>
          </cell>
          <cell r="C38">
            <v>924</v>
          </cell>
        </row>
        <row r="39">
          <cell r="B39" t="str">
            <v>Colombia</v>
          </cell>
          <cell r="C39">
            <v>233</v>
          </cell>
        </row>
        <row r="40">
          <cell r="B40" t="str">
            <v>Comoros</v>
          </cell>
          <cell r="C40">
            <v>632</v>
          </cell>
        </row>
        <row r="41">
          <cell r="B41" t="str">
            <v>Democratic Republic of the Congo</v>
          </cell>
          <cell r="C41">
            <v>636</v>
          </cell>
        </row>
        <row r="42">
          <cell r="B42" t="str">
            <v>Congo, Republic of</v>
          </cell>
          <cell r="C42">
            <v>634</v>
          </cell>
        </row>
        <row r="43">
          <cell r="B43" t="str">
            <v>Costa Rica</v>
          </cell>
          <cell r="C43">
            <v>238</v>
          </cell>
        </row>
        <row r="44">
          <cell r="B44" t="str">
            <v>Côte d'Ivoire</v>
          </cell>
          <cell r="C44">
            <v>662</v>
          </cell>
        </row>
        <row r="45">
          <cell r="B45" t="str">
            <v>Croatia</v>
          </cell>
          <cell r="C45">
            <v>960</v>
          </cell>
        </row>
        <row r="46">
          <cell r="B46" t="str">
            <v>Cyprus</v>
          </cell>
          <cell r="C46">
            <v>423</v>
          </cell>
        </row>
        <row r="47">
          <cell r="B47" t="str">
            <v>Czech Republic</v>
          </cell>
          <cell r="C47">
            <v>935</v>
          </cell>
        </row>
        <row r="48">
          <cell r="B48" t="str">
            <v>Denmark</v>
          </cell>
          <cell r="C48">
            <v>128</v>
          </cell>
        </row>
        <row r="49">
          <cell r="B49" t="str">
            <v>Djibouti</v>
          </cell>
          <cell r="C49">
            <v>611</v>
          </cell>
        </row>
        <row r="50">
          <cell r="B50" t="str">
            <v>Dominica</v>
          </cell>
          <cell r="C50">
            <v>321</v>
          </cell>
        </row>
        <row r="51">
          <cell r="B51" t="str">
            <v>Dominican Republic</v>
          </cell>
          <cell r="C51">
            <v>243</v>
          </cell>
        </row>
        <row r="52">
          <cell r="B52" t="str">
            <v>Eastern Caribbean Currency Union</v>
          </cell>
          <cell r="C52">
            <v>309</v>
          </cell>
        </row>
        <row r="53">
          <cell r="B53" t="str">
            <v>Ecuador</v>
          </cell>
          <cell r="C53">
            <v>248</v>
          </cell>
        </row>
        <row r="54">
          <cell r="B54" t="str">
            <v>Egypt</v>
          </cell>
          <cell r="C54">
            <v>469</v>
          </cell>
        </row>
        <row r="55">
          <cell r="B55" t="str">
            <v>El Salvador</v>
          </cell>
          <cell r="C55">
            <v>253</v>
          </cell>
        </row>
        <row r="56">
          <cell r="B56" t="str">
            <v>Equatorial Guinea</v>
          </cell>
          <cell r="C56">
            <v>642</v>
          </cell>
        </row>
        <row r="57">
          <cell r="B57" t="str">
            <v>Eritrea</v>
          </cell>
          <cell r="C57">
            <v>643</v>
          </cell>
        </row>
        <row r="58">
          <cell r="B58" t="str">
            <v>Estonia</v>
          </cell>
          <cell r="C58">
            <v>939</v>
          </cell>
        </row>
        <row r="59">
          <cell r="B59" t="str">
            <v>Ethiopia</v>
          </cell>
          <cell r="C59">
            <v>644</v>
          </cell>
        </row>
        <row r="60">
          <cell r="B60" t="str">
            <v>Euro area</v>
          </cell>
          <cell r="C60">
            <v>163</v>
          </cell>
        </row>
        <row r="61">
          <cell r="B61" t="str">
            <v>Fiji</v>
          </cell>
          <cell r="C61">
            <v>819</v>
          </cell>
        </row>
        <row r="62">
          <cell r="B62" t="str">
            <v>Finland</v>
          </cell>
          <cell r="C62">
            <v>172</v>
          </cell>
        </row>
        <row r="63">
          <cell r="B63" t="str">
            <v>France</v>
          </cell>
          <cell r="C63">
            <v>132</v>
          </cell>
        </row>
        <row r="64">
          <cell r="B64" t="str">
            <v>Gabon</v>
          </cell>
          <cell r="C64">
            <v>646</v>
          </cell>
        </row>
        <row r="65">
          <cell r="B65" t="str">
            <v>Gambia, The</v>
          </cell>
          <cell r="C65">
            <v>648</v>
          </cell>
        </row>
        <row r="66">
          <cell r="B66" t="str">
            <v>Georgia</v>
          </cell>
          <cell r="C66">
            <v>915</v>
          </cell>
        </row>
        <row r="67">
          <cell r="B67" t="str">
            <v>Germany</v>
          </cell>
          <cell r="C67">
            <v>134</v>
          </cell>
        </row>
        <row r="68">
          <cell r="B68" t="str">
            <v>Ghana</v>
          </cell>
          <cell r="C68">
            <v>652</v>
          </cell>
        </row>
        <row r="69">
          <cell r="B69" t="str">
            <v>Greece</v>
          </cell>
          <cell r="C69">
            <v>174</v>
          </cell>
        </row>
        <row r="70">
          <cell r="B70" t="str">
            <v>Grenada</v>
          </cell>
          <cell r="C70">
            <v>328</v>
          </cell>
        </row>
        <row r="71">
          <cell r="B71" t="str">
            <v>Guatemala</v>
          </cell>
          <cell r="C71">
            <v>258</v>
          </cell>
        </row>
        <row r="72">
          <cell r="B72" t="str">
            <v>Guinea</v>
          </cell>
          <cell r="C72">
            <v>656</v>
          </cell>
        </row>
        <row r="73">
          <cell r="B73" t="str">
            <v>Guinea-Bissau</v>
          </cell>
          <cell r="C73">
            <v>654</v>
          </cell>
        </row>
        <row r="74">
          <cell r="B74" t="str">
            <v>Guyana</v>
          </cell>
          <cell r="C74">
            <v>336</v>
          </cell>
        </row>
        <row r="75">
          <cell r="B75" t="str">
            <v>Haiti</v>
          </cell>
          <cell r="C75">
            <v>263</v>
          </cell>
        </row>
        <row r="76">
          <cell r="B76" t="str">
            <v>Honduras</v>
          </cell>
          <cell r="C76">
            <v>268</v>
          </cell>
        </row>
        <row r="77">
          <cell r="B77" t="str">
            <v>Hong Kong SAR</v>
          </cell>
          <cell r="C77">
            <v>532</v>
          </cell>
        </row>
        <row r="78">
          <cell r="B78" t="str">
            <v>Hungary</v>
          </cell>
          <cell r="C78">
            <v>944</v>
          </cell>
        </row>
        <row r="79">
          <cell r="B79" t="str">
            <v>Iceland</v>
          </cell>
          <cell r="C79">
            <v>176</v>
          </cell>
        </row>
        <row r="80">
          <cell r="B80" t="str">
            <v>India</v>
          </cell>
          <cell r="C80">
            <v>534</v>
          </cell>
        </row>
        <row r="81">
          <cell r="B81" t="str">
            <v>Indonesia</v>
          </cell>
          <cell r="C81">
            <v>536</v>
          </cell>
        </row>
        <row r="82">
          <cell r="B82" t="str">
            <v>Iran</v>
          </cell>
          <cell r="C82">
            <v>429</v>
          </cell>
        </row>
        <row r="83">
          <cell r="B83" t="str">
            <v>Iraq</v>
          </cell>
          <cell r="C83">
            <v>433</v>
          </cell>
        </row>
        <row r="84">
          <cell r="B84" t="str">
            <v>Ireland</v>
          </cell>
          <cell r="C84">
            <v>178</v>
          </cell>
        </row>
        <row r="85">
          <cell r="B85" t="str">
            <v>Israel</v>
          </cell>
          <cell r="C85">
            <v>436</v>
          </cell>
        </row>
        <row r="86">
          <cell r="B86" t="str">
            <v>Italy</v>
          </cell>
          <cell r="C86">
            <v>136</v>
          </cell>
        </row>
        <row r="87">
          <cell r="B87" t="str">
            <v>Jamaica</v>
          </cell>
          <cell r="C87">
            <v>343</v>
          </cell>
        </row>
        <row r="88">
          <cell r="B88" t="str">
            <v>Japan</v>
          </cell>
          <cell r="C88">
            <v>158</v>
          </cell>
        </row>
        <row r="89">
          <cell r="B89" t="str">
            <v>Jordan</v>
          </cell>
          <cell r="C89">
            <v>439</v>
          </cell>
        </row>
        <row r="90">
          <cell r="B90" t="str">
            <v>Kazakhstan</v>
          </cell>
          <cell r="C90">
            <v>916</v>
          </cell>
        </row>
        <row r="91">
          <cell r="B91" t="str">
            <v>Kenya</v>
          </cell>
          <cell r="C91">
            <v>664</v>
          </cell>
        </row>
        <row r="92">
          <cell r="B92" t="str">
            <v>Kiribati</v>
          </cell>
          <cell r="C92">
            <v>826</v>
          </cell>
        </row>
        <row r="93">
          <cell r="B93" t="str">
            <v>Korea</v>
          </cell>
          <cell r="C93">
            <v>542</v>
          </cell>
        </row>
        <row r="94">
          <cell r="B94" t="str">
            <v>Kosovo</v>
          </cell>
          <cell r="C94">
            <v>967</v>
          </cell>
        </row>
        <row r="95">
          <cell r="B95" t="str">
            <v>Kuwait</v>
          </cell>
          <cell r="C95">
            <v>443</v>
          </cell>
        </row>
        <row r="96">
          <cell r="B96" t="str">
            <v>Kyrgyz Republic</v>
          </cell>
          <cell r="C96">
            <v>917</v>
          </cell>
        </row>
        <row r="97">
          <cell r="B97" t="str">
            <v>Lao P.D.R.</v>
          </cell>
          <cell r="C97">
            <v>544</v>
          </cell>
        </row>
        <row r="98">
          <cell r="B98" t="str">
            <v>Latvia</v>
          </cell>
          <cell r="C98">
            <v>941</v>
          </cell>
        </row>
        <row r="99">
          <cell r="B99" t="str">
            <v>Lebanon</v>
          </cell>
          <cell r="C99">
            <v>446</v>
          </cell>
        </row>
        <row r="100">
          <cell r="B100" t="str">
            <v>Lesotho</v>
          </cell>
          <cell r="C100">
            <v>666</v>
          </cell>
        </row>
        <row r="101">
          <cell r="B101" t="str">
            <v>Liberia</v>
          </cell>
          <cell r="C101">
            <v>668</v>
          </cell>
        </row>
        <row r="102">
          <cell r="B102" t="str">
            <v>Libya</v>
          </cell>
          <cell r="C102">
            <v>672</v>
          </cell>
        </row>
        <row r="103">
          <cell r="B103" t="str">
            <v>Lithuania</v>
          </cell>
          <cell r="C103">
            <v>946</v>
          </cell>
        </row>
        <row r="104">
          <cell r="B104" t="str">
            <v>Luxembourg</v>
          </cell>
          <cell r="C104">
            <v>137</v>
          </cell>
        </row>
        <row r="105">
          <cell r="B105" t="str">
            <v>Macao SAR</v>
          </cell>
          <cell r="C105">
            <v>546</v>
          </cell>
        </row>
        <row r="106">
          <cell r="B106" t="str">
            <v xml:space="preserve">FYR Macedonia </v>
          </cell>
          <cell r="C106">
            <v>962</v>
          </cell>
        </row>
        <row r="107">
          <cell r="B107" t="str">
            <v>Madagascar</v>
          </cell>
          <cell r="C107">
            <v>674</v>
          </cell>
        </row>
        <row r="108">
          <cell r="B108" t="str">
            <v>Malawi</v>
          </cell>
          <cell r="C108">
            <v>676</v>
          </cell>
        </row>
        <row r="109">
          <cell r="B109" t="str">
            <v>Malaysia</v>
          </cell>
          <cell r="C109">
            <v>548</v>
          </cell>
        </row>
        <row r="110">
          <cell r="B110" t="str">
            <v>Maldives</v>
          </cell>
          <cell r="C110">
            <v>556</v>
          </cell>
        </row>
        <row r="111">
          <cell r="B111" t="str">
            <v>Mali</v>
          </cell>
          <cell r="C111">
            <v>678</v>
          </cell>
        </row>
        <row r="112">
          <cell r="B112" t="str">
            <v>Malta</v>
          </cell>
          <cell r="C112">
            <v>181</v>
          </cell>
        </row>
        <row r="113">
          <cell r="B113" t="str">
            <v>Marshall Islands</v>
          </cell>
          <cell r="C113">
            <v>867</v>
          </cell>
        </row>
        <row r="114">
          <cell r="B114" t="str">
            <v>Mauritania</v>
          </cell>
          <cell r="C114">
            <v>682</v>
          </cell>
        </row>
        <row r="115">
          <cell r="B115" t="str">
            <v>Mauritius</v>
          </cell>
          <cell r="C115">
            <v>684</v>
          </cell>
        </row>
        <row r="116">
          <cell r="B116" t="str">
            <v>Mexico</v>
          </cell>
          <cell r="C116">
            <v>273</v>
          </cell>
        </row>
        <row r="117">
          <cell r="B117" t="str">
            <v>Micronesia</v>
          </cell>
          <cell r="C117">
            <v>868</v>
          </cell>
        </row>
        <row r="118">
          <cell r="B118" t="str">
            <v>Moldova</v>
          </cell>
          <cell r="C118">
            <v>921</v>
          </cell>
        </row>
        <row r="119">
          <cell r="B119" t="str">
            <v>Mongolia</v>
          </cell>
          <cell r="C119">
            <v>948</v>
          </cell>
        </row>
        <row r="120">
          <cell r="B120" t="str">
            <v>Montenegro, Rep. of</v>
          </cell>
          <cell r="C120">
            <v>943</v>
          </cell>
        </row>
        <row r="121">
          <cell r="B121" t="str">
            <v>Montserrat</v>
          </cell>
          <cell r="C121">
            <v>351</v>
          </cell>
        </row>
        <row r="122">
          <cell r="B122" t="str">
            <v>Morocco</v>
          </cell>
          <cell r="C122">
            <v>686</v>
          </cell>
        </row>
        <row r="123">
          <cell r="B123" t="str">
            <v>Mozambique</v>
          </cell>
          <cell r="C123">
            <v>688</v>
          </cell>
        </row>
        <row r="124">
          <cell r="B124" t="str">
            <v>Myanmar</v>
          </cell>
          <cell r="C124">
            <v>518</v>
          </cell>
        </row>
        <row r="125">
          <cell r="B125" t="str">
            <v>Namibia</v>
          </cell>
          <cell r="C125">
            <v>728</v>
          </cell>
        </row>
        <row r="126">
          <cell r="B126" t="str">
            <v>Nauru</v>
          </cell>
          <cell r="C126">
            <v>836</v>
          </cell>
        </row>
        <row r="127">
          <cell r="B127" t="str">
            <v>Nepal</v>
          </cell>
          <cell r="C127">
            <v>558</v>
          </cell>
        </row>
        <row r="128">
          <cell r="B128" t="str">
            <v>Netherlands</v>
          </cell>
          <cell r="C128">
            <v>138</v>
          </cell>
        </row>
        <row r="129">
          <cell r="B129" t="str">
            <v>Netherlands Antilles</v>
          </cell>
          <cell r="C129">
            <v>353</v>
          </cell>
        </row>
        <row r="130">
          <cell r="B130" t="str">
            <v>New Zealand</v>
          </cell>
          <cell r="C130">
            <v>196</v>
          </cell>
        </row>
        <row r="131">
          <cell r="B131" t="str">
            <v>Nicaragua</v>
          </cell>
          <cell r="C131">
            <v>278</v>
          </cell>
        </row>
        <row r="132">
          <cell r="B132" t="str">
            <v>Niger</v>
          </cell>
          <cell r="C132">
            <v>692</v>
          </cell>
        </row>
        <row r="133">
          <cell r="B133" t="str">
            <v>Nigeria</v>
          </cell>
          <cell r="C133">
            <v>694</v>
          </cell>
        </row>
        <row r="134">
          <cell r="B134" t="str">
            <v>Norway</v>
          </cell>
          <cell r="C134">
            <v>142</v>
          </cell>
        </row>
        <row r="135">
          <cell r="B135" t="str">
            <v>Oman</v>
          </cell>
          <cell r="C135">
            <v>449</v>
          </cell>
        </row>
        <row r="136">
          <cell r="B136" t="str">
            <v>Pakistan</v>
          </cell>
          <cell r="C136">
            <v>564</v>
          </cell>
        </row>
        <row r="137">
          <cell r="B137" t="str">
            <v>Palau</v>
          </cell>
          <cell r="C137">
            <v>565</v>
          </cell>
        </row>
        <row r="138">
          <cell r="B138" t="str">
            <v>Panama</v>
          </cell>
          <cell r="C138">
            <v>283</v>
          </cell>
        </row>
        <row r="139">
          <cell r="B139" t="str">
            <v>Papua New Guinea</v>
          </cell>
          <cell r="C139">
            <v>853</v>
          </cell>
        </row>
        <row r="140">
          <cell r="B140" t="str">
            <v>Paraguay</v>
          </cell>
          <cell r="C140">
            <v>288</v>
          </cell>
        </row>
        <row r="141">
          <cell r="B141" t="str">
            <v>Peru</v>
          </cell>
          <cell r="C141">
            <v>293</v>
          </cell>
        </row>
        <row r="142">
          <cell r="B142" t="str">
            <v>Philippines</v>
          </cell>
          <cell r="C142">
            <v>566</v>
          </cell>
        </row>
        <row r="143">
          <cell r="B143" t="str">
            <v>Poland</v>
          </cell>
          <cell r="C143">
            <v>964</v>
          </cell>
        </row>
        <row r="144">
          <cell r="B144" t="str">
            <v>Portugal</v>
          </cell>
          <cell r="C144">
            <v>182</v>
          </cell>
        </row>
        <row r="145">
          <cell r="B145" t="str">
            <v>Puerto Rico</v>
          </cell>
          <cell r="C145">
            <v>359</v>
          </cell>
        </row>
        <row r="146">
          <cell r="B146" t="str">
            <v>Qatar</v>
          </cell>
          <cell r="C146">
            <v>453</v>
          </cell>
        </row>
        <row r="147">
          <cell r="B147" t="str">
            <v>Romania</v>
          </cell>
          <cell r="C147">
            <v>968</v>
          </cell>
        </row>
        <row r="148">
          <cell r="B148" t="str">
            <v>Russia</v>
          </cell>
          <cell r="C148">
            <v>922</v>
          </cell>
        </row>
        <row r="149">
          <cell r="B149" t="str">
            <v>Rwanda</v>
          </cell>
          <cell r="C149">
            <v>714</v>
          </cell>
        </row>
        <row r="150">
          <cell r="B150" t="str">
            <v>Samoa</v>
          </cell>
          <cell r="C150">
            <v>862</v>
          </cell>
        </row>
        <row r="151">
          <cell r="B151" t="str">
            <v>San Marino</v>
          </cell>
          <cell r="C151">
            <v>135</v>
          </cell>
        </row>
        <row r="152">
          <cell r="B152" t="str">
            <v>São Tomé and Príncipe</v>
          </cell>
          <cell r="C152">
            <v>716</v>
          </cell>
        </row>
        <row r="153">
          <cell r="B153" t="str">
            <v>Saudi Arabia</v>
          </cell>
          <cell r="C153">
            <v>456</v>
          </cell>
        </row>
        <row r="154">
          <cell r="B154" t="str">
            <v>Senegal</v>
          </cell>
          <cell r="C154">
            <v>722</v>
          </cell>
        </row>
        <row r="155">
          <cell r="B155" t="str">
            <v>Serbia</v>
          </cell>
          <cell r="C155">
            <v>942</v>
          </cell>
        </row>
        <row r="156">
          <cell r="B156" t="str">
            <v>Seychelles</v>
          </cell>
          <cell r="C156">
            <v>718</v>
          </cell>
        </row>
        <row r="157">
          <cell r="B157" t="str">
            <v>Sierra Leone</v>
          </cell>
          <cell r="C157">
            <v>724</v>
          </cell>
        </row>
        <row r="158">
          <cell r="B158" t="str">
            <v>Singapore</v>
          </cell>
          <cell r="C158">
            <v>576</v>
          </cell>
        </row>
        <row r="159">
          <cell r="B159" t="str">
            <v>Slovak Republic</v>
          </cell>
          <cell r="C159">
            <v>936</v>
          </cell>
        </row>
        <row r="160">
          <cell r="B160" t="str">
            <v>Slovenia</v>
          </cell>
          <cell r="C160">
            <v>961</v>
          </cell>
        </row>
        <row r="161">
          <cell r="B161" t="str">
            <v>Solomon Islands</v>
          </cell>
          <cell r="C161">
            <v>813</v>
          </cell>
        </row>
        <row r="162">
          <cell r="B162" t="str">
            <v>Somalia</v>
          </cell>
          <cell r="C162">
            <v>726</v>
          </cell>
        </row>
        <row r="163">
          <cell r="B163" t="str">
            <v>South Africa</v>
          </cell>
          <cell r="C163">
            <v>199</v>
          </cell>
        </row>
        <row r="164">
          <cell r="B164" t="str">
            <v>South Sudan</v>
          </cell>
          <cell r="C164">
            <v>733</v>
          </cell>
        </row>
        <row r="165">
          <cell r="B165" t="str">
            <v>Spain</v>
          </cell>
          <cell r="C165">
            <v>184</v>
          </cell>
        </row>
        <row r="166">
          <cell r="B166" t="str">
            <v>Sri Lanka</v>
          </cell>
          <cell r="C166">
            <v>524</v>
          </cell>
        </row>
        <row r="167">
          <cell r="B167" t="str">
            <v>St. Kitts and Nevis</v>
          </cell>
          <cell r="C167">
            <v>361</v>
          </cell>
        </row>
        <row r="168">
          <cell r="B168" t="str">
            <v>St. Lucia</v>
          </cell>
          <cell r="C168">
            <v>362</v>
          </cell>
        </row>
        <row r="169">
          <cell r="B169" t="str">
            <v>St. Vincent and the Grenadines</v>
          </cell>
          <cell r="C169">
            <v>364</v>
          </cell>
        </row>
        <row r="170">
          <cell r="B170" t="str">
            <v>Sudan</v>
          </cell>
          <cell r="C170">
            <v>732</v>
          </cell>
        </row>
        <row r="171">
          <cell r="B171" t="str">
            <v>Suriname</v>
          </cell>
          <cell r="C171">
            <v>366</v>
          </cell>
        </row>
        <row r="172">
          <cell r="B172" t="str">
            <v>Swaziland</v>
          </cell>
          <cell r="C172">
            <v>734</v>
          </cell>
        </row>
        <row r="173">
          <cell r="B173" t="str">
            <v>Sweden</v>
          </cell>
          <cell r="C173">
            <v>144</v>
          </cell>
        </row>
        <row r="174">
          <cell r="B174" t="str">
            <v>Switzerland</v>
          </cell>
          <cell r="C174">
            <v>146</v>
          </cell>
        </row>
        <row r="175">
          <cell r="B175" t="str">
            <v>Syria</v>
          </cell>
          <cell r="C175">
            <v>463</v>
          </cell>
        </row>
        <row r="176">
          <cell r="B176" t="str">
            <v>Taiwan Province of China</v>
          </cell>
          <cell r="C176">
            <v>528</v>
          </cell>
        </row>
        <row r="177">
          <cell r="B177" t="str">
            <v>Tajikistan</v>
          </cell>
          <cell r="C177">
            <v>923</v>
          </cell>
        </row>
        <row r="178">
          <cell r="B178" t="str">
            <v>Tanzania</v>
          </cell>
          <cell r="C178">
            <v>738</v>
          </cell>
        </row>
        <row r="179">
          <cell r="B179" t="str">
            <v>Thailand</v>
          </cell>
          <cell r="C179">
            <v>578</v>
          </cell>
        </row>
        <row r="180">
          <cell r="B180" t="str">
            <v>Timor-Leste, Dem. Rep. of</v>
          </cell>
          <cell r="C180">
            <v>537</v>
          </cell>
        </row>
        <row r="181">
          <cell r="B181" t="str">
            <v>Togo</v>
          </cell>
          <cell r="C181">
            <v>742</v>
          </cell>
        </row>
        <row r="182">
          <cell r="B182" t="str">
            <v>Tonga</v>
          </cell>
          <cell r="C182">
            <v>866</v>
          </cell>
        </row>
        <row r="183">
          <cell r="B183" t="str">
            <v>Trinidad and Tobago</v>
          </cell>
          <cell r="C183">
            <v>369</v>
          </cell>
        </row>
        <row r="184">
          <cell r="B184" t="str">
            <v>Tunisia</v>
          </cell>
          <cell r="C184">
            <v>744</v>
          </cell>
        </row>
        <row r="185">
          <cell r="B185" t="str">
            <v>Turkey</v>
          </cell>
          <cell r="C185">
            <v>186</v>
          </cell>
        </row>
        <row r="186">
          <cell r="B186" t="str">
            <v>Turkmenistan</v>
          </cell>
          <cell r="C186">
            <v>925</v>
          </cell>
        </row>
        <row r="187">
          <cell r="B187" t="str">
            <v>Tuvalu</v>
          </cell>
          <cell r="C187">
            <v>869</v>
          </cell>
        </row>
        <row r="188">
          <cell r="B188" t="str">
            <v>Uganda</v>
          </cell>
          <cell r="C188">
            <v>746</v>
          </cell>
        </row>
        <row r="189">
          <cell r="B189" t="str">
            <v>Ukraine</v>
          </cell>
          <cell r="C189">
            <v>926</v>
          </cell>
        </row>
        <row r="190">
          <cell r="B190" t="str">
            <v>United Arab Emirates</v>
          </cell>
          <cell r="C190">
            <v>466</v>
          </cell>
        </row>
        <row r="191">
          <cell r="B191" t="str">
            <v>United Kingdom</v>
          </cell>
          <cell r="C191">
            <v>112</v>
          </cell>
        </row>
        <row r="192">
          <cell r="B192" t="str">
            <v>United States</v>
          </cell>
          <cell r="C192">
            <v>111</v>
          </cell>
        </row>
        <row r="193">
          <cell r="B193" t="str">
            <v>Uruguay</v>
          </cell>
          <cell r="C193">
            <v>298</v>
          </cell>
        </row>
        <row r="194">
          <cell r="B194" t="str">
            <v>Uzbekistan</v>
          </cell>
          <cell r="C194">
            <v>927</v>
          </cell>
        </row>
        <row r="195">
          <cell r="B195" t="str">
            <v>Vanuatu</v>
          </cell>
          <cell r="C195">
            <v>846</v>
          </cell>
        </row>
        <row r="196">
          <cell r="B196" t="str">
            <v>Venezuela</v>
          </cell>
          <cell r="C196">
            <v>299</v>
          </cell>
        </row>
        <row r="197">
          <cell r="B197" t="str">
            <v>Vietnam</v>
          </cell>
          <cell r="C197">
            <v>582</v>
          </cell>
        </row>
        <row r="198">
          <cell r="B198" t="str">
            <v>Yemen</v>
          </cell>
          <cell r="C198">
            <v>474</v>
          </cell>
        </row>
        <row r="199">
          <cell r="B199" t="str">
            <v>Zambia</v>
          </cell>
          <cell r="C199">
            <v>754</v>
          </cell>
        </row>
        <row r="200">
          <cell r="B200" t="str">
            <v>Zimbabwe</v>
          </cell>
          <cell r="C200">
            <v>698</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 val="BOP"/>
      <sheetName val="30_BOP"/>
      <sheetName val="34_EXDO"/>
      <sheetName val="Asm"/>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
      <sheetName val="In"/>
      <sheetName val="OUTREO"/>
      <sheetName val="WEOREO"/>
      <sheetName val="Out"/>
      <sheetName val="IIP"/>
      <sheetName val="Rev"/>
      <sheetName val="Exp"/>
      <sheetName val="Debt"/>
      <sheetName val="Bdgt"/>
      <sheetName val="Foreign Debt "/>
      <sheetName val="Dom Debt (2012)"/>
      <sheetName val="Dom Debt "/>
      <sheetName val="T2a-Fisc"/>
      <sheetName val="T2a-Fisc NEW"/>
      <sheetName val="T2b-Fisc"/>
      <sheetName val="T2b-Fisc NEW"/>
      <sheetName val="T2a"/>
      <sheetName val="2b"/>
      <sheetName val="Brf-tab-MT"/>
      <sheetName val="CashFlow To State"/>
      <sheetName val="Nonhydro Rev Gap chart"/>
      <sheetName val="Chart_I"/>
      <sheetName val="PIH"/>
      <sheetName val="2025"/>
      <sheetName val="QP"/>
      <sheetName val="BUD$"/>
      <sheetName val="Bdg vs. Act"/>
      <sheetName val="2"/>
      <sheetName val="GCC"/>
      <sheetName val="OUTREO_History"/>
      <sheetName val="subsidies calculations"/>
      <sheetName val="Dom Debt (2011)"/>
      <sheetName val="Sheet1"/>
    </sheetNames>
    <sheetDataSet>
      <sheetData sheetId="0"/>
      <sheetData sheetId="1"/>
      <sheetData sheetId="2"/>
      <sheetData sheetId="3"/>
      <sheetData sheetId="4"/>
      <sheetData sheetId="5"/>
      <sheetData sheetId="6">
        <row r="4">
          <cell r="C4" t="str">
            <v>1990/91</v>
          </cell>
          <cell r="D4" t="str">
            <v>1991/92</v>
          </cell>
          <cell r="L4" t="str">
            <v>1999/2000</v>
          </cell>
          <cell r="M4" t="str">
            <v>2000/01</v>
          </cell>
          <cell r="N4" t="str">
            <v>2001/02</v>
          </cell>
          <cell r="O4" t="str">
            <v>2002/03</v>
          </cell>
          <cell r="P4" t="str">
            <v>2003/04</v>
          </cell>
          <cell r="Q4" t="str">
            <v>2004/05</v>
          </cell>
          <cell r="AB4" t="str">
            <v>2015/2016</v>
          </cell>
        </row>
        <row r="5">
          <cell r="L5" t="str">
            <v xml:space="preserve"> </v>
          </cell>
        </row>
        <row r="7">
          <cell r="B7" t="str">
            <v>mill. QR</v>
          </cell>
          <cell r="C7">
            <v>12135</v>
          </cell>
          <cell r="D7">
            <v>10836</v>
          </cell>
          <cell r="L7">
            <v>15734</v>
          </cell>
          <cell r="M7">
            <v>24955</v>
          </cell>
          <cell r="N7">
            <v>22755</v>
          </cell>
          <cell r="O7">
            <v>29453</v>
          </cell>
          <cell r="P7">
            <v>30717.85</v>
          </cell>
          <cell r="Q7">
            <v>55064.800000000003</v>
          </cell>
          <cell r="AB7">
            <v>282871.94992332748</v>
          </cell>
        </row>
        <row r="8">
          <cell r="B8" t="str">
            <v xml:space="preserve"> </v>
          </cell>
          <cell r="C8">
            <v>0.84478193045538652</v>
          </cell>
          <cell r="D8">
            <v>0.72526752755325508</v>
          </cell>
          <cell r="L8">
            <v>0.37302114706141387</v>
          </cell>
          <cell r="M8">
            <v>0.52809218326937268</v>
          </cell>
          <cell r="N8">
            <v>0.43089471769819843</v>
          </cell>
          <cell r="O8">
            <v>0.49845933376703921</v>
          </cell>
          <cell r="P8">
            <v>0.41194043957058629</v>
          </cell>
          <cell r="Q8">
            <v>0.84380123707214061</v>
          </cell>
          <cell r="AB8">
            <v>0.56544901514823187</v>
          </cell>
        </row>
        <row r="9">
          <cell r="Q9">
            <v>0.12098819322880698</v>
          </cell>
          <cell r="AB9">
            <v>0.30722083974618591</v>
          </cell>
        </row>
        <row r="10">
          <cell r="Q10">
            <v>0.12098819322880698</v>
          </cell>
          <cell r="AB10">
            <v>0.30722083974618591</v>
          </cell>
        </row>
        <row r="11">
          <cell r="AB11">
            <v>0</v>
          </cell>
        </row>
        <row r="12">
          <cell r="B12" t="str">
            <v>mill. QR</v>
          </cell>
          <cell r="C12">
            <v>8968</v>
          </cell>
          <cell r="D12">
            <v>6951</v>
          </cell>
          <cell r="L12">
            <v>11346</v>
          </cell>
          <cell r="M12">
            <v>20095</v>
          </cell>
          <cell r="N12">
            <v>15557</v>
          </cell>
          <cell r="O12">
            <v>19059</v>
          </cell>
          <cell r="P12">
            <v>19759.419999999998</v>
          </cell>
          <cell r="Q12">
            <v>36319.4</v>
          </cell>
          <cell r="AB12">
            <v>130343.22622953072</v>
          </cell>
        </row>
        <row r="13">
          <cell r="Q13">
            <v>33192.400000000001</v>
          </cell>
          <cell r="AB13">
            <v>61540.803293383811</v>
          </cell>
        </row>
        <row r="14">
          <cell r="B14" t="str">
            <v>mill. QR</v>
          </cell>
          <cell r="C14">
            <v>0</v>
          </cell>
          <cell r="D14">
            <v>0</v>
          </cell>
          <cell r="L14">
            <v>0</v>
          </cell>
          <cell r="M14">
            <v>0</v>
          </cell>
          <cell r="N14">
            <v>0</v>
          </cell>
          <cell r="O14">
            <v>0</v>
          </cell>
          <cell r="P14">
            <v>0</v>
          </cell>
          <cell r="Q14">
            <v>3127</v>
          </cell>
          <cell r="AB14">
            <v>68802.422936146904</v>
          </cell>
        </row>
        <row r="15">
          <cell r="AB15">
            <v>68802.422936146904</v>
          </cell>
        </row>
        <row r="16">
          <cell r="Q16" t="str">
            <v xml:space="preserve"> </v>
          </cell>
          <cell r="AB16">
            <v>0</v>
          </cell>
        </row>
        <row r="17">
          <cell r="B17" t="str">
            <v>mill. QR</v>
          </cell>
          <cell r="C17">
            <v>3167</v>
          </cell>
          <cell r="D17">
            <v>3885</v>
          </cell>
          <cell r="L17">
            <v>4388</v>
          </cell>
          <cell r="M17">
            <v>4860</v>
          </cell>
          <cell r="N17">
            <v>7198</v>
          </cell>
          <cell r="O17">
            <v>10394</v>
          </cell>
          <cell r="P17">
            <v>10958.43</v>
          </cell>
          <cell r="Q17">
            <v>18745.400000000001</v>
          </cell>
          <cell r="AB17">
            <v>152528.72369379678</v>
          </cell>
        </row>
        <row r="18">
          <cell r="B18" t="str">
            <v>mill. QR</v>
          </cell>
          <cell r="C18">
            <v>146</v>
          </cell>
          <cell r="D18">
            <v>209</v>
          </cell>
          <cell r="L18">
            <v>297</v>
          </cell>
          <cell r="M18">
            <v>340</v>
          </cell>
          <cell r="N18">
            <v>376</v>
          </cell>
          <cell r="O18">
            <v>532</v>
          </cell>
          <cell r="P18">
            <v>686.43</v>
          </cell>
          <cell r="Q18">
            <v>1207.4000000000001</v>
          </cell>
          <cell r="AB18">
            <v>3838.111974919429</v>
          </cell>
        </row>
        <row r="19">
          <cell r="B19" t="str">
            <v>mill. QR</v>
          </cell>
          <cell r="C19">
            <v>28</v>
          </cell>
          <cell r="D19">
            <v>30</v>
          </cell>
          <cell r="L19">
            <v>149</v>
          </cell>
          <cell r="M19">
            <v>90</v>
          </cell>
          <cell r="N19">
            <v>1324</v>
          </cell>
          <cell r="O19">
            <v>179</v>
          </cell>
          <cell r="P19">
            <v>1064</v>
          </cell>
          <cell r="Q19">
            <v>1554</v>
          </cell>
          <cell r="AB19">
            <v>65025.020156738894</v>
          </cell>
        </row>
        <row r="20">
          <cell r="B20" t="str">
            <v>mill. QR</v>
          </cell>
          <cell r="C20">
            <v>310</v>
          </cell>
          <cell r="D20">
            <v>375</v>
          </cell>
          <cell r="L20">
            <v>610</v>
          </cell>
          <cell r="M20">
            <v>955</v>
          </cell>
          <cell r="N20">
            <v>197</v>
          </cell>
          <cell r="O20">
            <v>150</v>
          </cell>
          <cell r="P20">
            <v>190</v>
          </cell>
          <cell r="Q20">
            <v>729</v>
          </cell>
          <cell r="AB20">
            <v>267.90731146048489</v>
          </cell>
        </row>
        <row r="21">
          <cell r="B21" t="str">
            <v>mill. QR</v>
          </cell>
          <cell r="C21">
            <v>217</v>
          </cell>
          <cell r="D21">
            <v>344</v>
          </cell>
          <cell r="L21">
            <v>663</v>
          </cell>
          <cell r="M21">
            <v>751</v>
          </cell>
          <cell r="N21">
            <v>1057</v>
          </cell>
          <cell r="O21">
            <v>915</v>
          </cell>
          <cell r="P21">
            <v>956</v>
          </cell>
          <cell r="Q21">
            <v>1544</v>
          </cell>
          <cell r="AB21">
            <v>6520.3569449407887</v>
          </cell>
        </row>
        <row r="22">
          <cell r="B22" t="str">
            <v>mill. QR</v>
          </cell>
          <cell r="C22">
            <v>2466</v>
          </cell>
          <cell r="D22">
            <v>2927</v>
          </cell>
          <cell r="L22">
            <v>2669</v>
          </cell>
          <cell r="M22">
            <v>2724</v>
          </cell>
          <cell r="N22">
            <v>4244</v>
          </cell>
          <cell r="O22">
            <v>8618</v>
          </cell>
          <cell r="P22">
            <v>8062</v>
          </cell>
          <cell r="Q22">
            <v>13711</v>
          </cell>
          <cell r="AB22">
            <v>76750.32730573717</v>
          </cell>
        </row>
        <row r="23">
          <cell r="A23" t="str">
            <v xml:space="preserve">      Non-QP investment income (interest income)</v>
          </cell>
          <cell r="B23" t="str">
            <v>mill. QR</v>
          </cell>
          <cell r="T23">
            <v>168</v>
          </cell>
          <cell r="U23">
            <v>252</v>
          </cell>
          <cell r="V23">
            <v>158</v>
          </cell>
          <cell r="W23">
            <v>158</v>
          </cell>
          <cell r="X23">
            <v>31</v>
          </cell>
          <cell r="Y23">
            <v>127</v>
          </cell>
          <cell r="Z23">
            <v>127</v>
          </cell>
          <cell r="AA23">
            <v>127</v>
          </cell>
          <cell r="AB23">
            <v>127</v>
          </cell>
          <cell r="AC23">
            <v>127</v>
          </cell>
          <cell r="AD23">
            <v>127</v>
          </cell>
          <cell r="AT23">
            <v>18089</v>
          </cell>
        </row>
        <row r="24">
          <cell r="A24" t="str">
            <v>Memorandum items:</v>
          </cell>
          <cell r="AE24">
            <v>9.9196001738374617E-2</v>
          </cell>
          <cell r="AF24">
            <v>9.0488098545892376E-2</v>
          </cell>
          <cell r="AG24">
            <v>8.5132351630320444E-2</v>
          </cell>
          <cell r="AH24">
            <v>0.10669183742196203</v>
          </cell>
          <cell r="AI24">
            <v>0.11249457297029088</v>
          </cell>
          <cell r="AJ24">
            <v>9.7510406330345883E-2</v>
          </cell>
          <cell r="AK24">
            <v>7.5395040860948753E-2</v>
          </cell>
          <cell r="AL24">
            <v>8.0898506151142358E-2</v>
          </cell>
          <cell r="AM24">
            <v>0.12160659686834059</v>
          </cell>
          <cell r="AN24">
            <v>0.13679749541844838</v>
          </cell>
          <cell r="AO24">
            <v>0.12232070062856693</v>
          </cell>
          <cell r="AP24">
            <v>0.14119011634037468</v>
          </cell>
          <cell r="AQ24">
            <v>0.17243397161781543</v>
          </cell>
          <cell r="AR24">
            <v>0.19321899378617471</v>
          </cell>
          <cell r="AS24">
            <v>0.23269894243128059</v>
          </cell>
          <cell r="AT24">
            <v>0.14182209680626268</v>
          </cell>
          <cell r="AU24">
            <v>0.23729804585320818</v>
          </cell>
        </row>
        <row r="25">
          <cell r="A25" t="str">
            <v xml:space="preserve">   Total revenue/GDP (in percent)</v>
          </cell>
          <cell r="C25">
            <v>46.039153198269979</v>
          </cell>
          <cell r="D25">
            <v>42.081553398058254</v>
          </cell>
          <cell r="E25">
            <v>45.027659613313133</v>
          </cell>
          <cell r="F25">
            <v>41.512100806720454</v>
          </cell>
          <cell r="G25">
            <v>37.080008352171113</v>
          </cell>
          <cell r="H25">
            <v>39.616683902102722</v>
          </cell>
          <cell r="I25">
            <v>38.455316596692654</v>
          </cell>
          <cell r="J25">
            <v>34.920287239735657</v>
          </cell>
          <cell r="K25">
            <v>38.553541988911597</v>
          </cell>
          <cell r="L25">
            <v>31.471304486971128</v>
          </cell>
          <cell r="M25">
            <v>38.723392699891768</v>
          </cell>
          <cell r="N25">
            <v>34.74045801526718</v>
          </cell>
          <cell r="O25">
            <v>39.652386978647783</v>
          </cell>
          <cell r="P25">
            <v>32.98552218651762</v>
          </cell>
          <cell r="Q25">
            <v>43.304661372675852</v>
          </cell>
          <cell r="R25">
            <v>37.1162506851405</v>
          </cell>
          <cell r="S25">
            <v>36.047514932187347</v>
          </cell>
          <cell r="T25">
            <v>36.54629525555508</v>
          </cell>
          <cell r="U25">
            <v>34.922451527559986</v>
          </cell>
          <cell r="V25">
            <v>44.20839859834792</v>
          </cell>
          <cell r="W25">
            <v>30.872848704246476</v>
          </cell>
          <cell r="X25">
            <v>38.584189786691567</v>
          </cell>
          <cell r="Y25">
            <v>43.297091131314289</v>
          </cell>
          <cell r="Z25">
            <v>40.601917085654819</v>
          </cell>
          <cell r="AA25">
            <v>39.442273210672852</v>
          </cell>
          <cell r="AB25">
            <v>36.386573211350409</v>
          </cell>
          <cell r="AC25">
            <v>33.195997404392777</v>
          </cell>
          <cell r="AD25">
            <v>30.745651582881749</v>
          </cell>
          <cell r="AE25">
            <v>30.216181612251937</v>
          </cell>
          <cell r="AF25">
            <v>30.837117642018679</v>
          </cell>
          <cell r="AG25">
            <v>33.594184889796018</v>
          </cell>
          <cell r="AH25">
            <v>31.452275924405313</v>
          </cell>
          <cell r="AI25">
            <v>25.799508948439588</v>
          </cell>
          <cell r="AJ25">
            <v>19.578659073540308</v>
          </cell>
          <cell r="AK25">
            <v>27.566961832061072</v>
          </cell>
          <cell r="AL25">
            <v>24.513314844233825</v>
          </cell>
          <cell r="AM25">
            <v>23.179535088496404</v>
          </cell>
          <cell r="AN25">
            <v>20.598198679975699</v>
          </cell>
          <cell r="AO25">
            <v>21.485441117471225</v>
          </cell>
          <cell r="AP25">
            <v>23.833697737344288</v>
          </cell>
          <cell r="AQ25">
            <v>22.466590441344614</v>
          </cell>
          <cell r="AR25">
            <v>25.593844675153527</v>
          </cell>
          <cell r="AS25">
            <v>23.166071153818574</v>
          </cell>
          <cell r="AT25">
            <v>25.240000374473563</v>
          </cell>
          <cell r="AU25">
            <v>25.332841284359393</v>
          </cell>
        </row>
        <row r="26">
          <cell r="A26" t="str">
            <v xml:space="preserve">   Exchange Rate</v>
          </cell>
          <cell r="C26">
            <v>3.64</v>
          </cell>
          <cell r="D26">
            <v>3.64</v>
          </cell>
          <cell r="E26">
            <v>3.64</v>
          </cell>
          <cell r="F26">
            <v>3.64</v>
          </cell>
          <cell r="G26">
            <v>3.64</v>
          </cell>
          <cell r="H26">
            <v>3.64</v>
          </cell>
          <cell r="I26">
            <v>3.64</v>
          </cell>
          <cell r="J26">
            <v>3.64</v>
          </cell>
          <cell r="K26">
            <v>3.64</v>
          </cell>
          <cell r="L26">
            <v>3.64</v>
          </cell>
          <cell r="M26">
            <v>3.64</v>
          </cell>
          <cell r="N26">
            <v>3.64</v>
          </cell>
          <cell r="O26">
            <v>3.64</v>
          </cell>
          <cell r="P26">
            <v>3.64</v>
          </cell>
          <cell r="Q26">
            <v>3.64</v>
          </cell>
          <cell r="R26">
            <v>3.64</v>
          </cell>
          <cell r="S26">
            <v>3.64</v>
          </cell>
          <cell r="T26">
            <v>3.64</v>
          </cell>
          <cell r="U26">
            <v>3.64</v>
          </cell>
          <cell r="V26">
            <v>3.64</v>
          </cell>
          <cell r="W26">
            <v>3.64</v>
          </cell>
          <cell r="X26">
            <v>3.64</v>
          </cell>
          <cell r="Y26">
            <v>3.64</v>
          </cell>
          <cell r="Z26">
            <v>3.64</v>
          </cell>
          <cell r="AA26">
            <v>3.64</v>
          </cell>
          <cell r="AB26">
            <v>3.64</v>
          </cell>
          <cell r="AC26">
            <v>3.64</v>
          </cell>
          <cell r="AD26">
            <v>3.64</v>
          </cell>
          <cell r="AE26">
            <v>3.64</v>
          </cell>
          <cell r="AF26">
            <v>3.64</v>
          </cell>
          <cell r="AG26">
            <v>3.64</v>
          </cell>
          <cell r="AH26">
            <v>3.64</v>
          </cell>
          <cell r="AI26">
            <v>3.64</v>
          </cell>
          <cell r="AJ26">
            <v>3.64</v>
          </cell>
          <cell r="AK26">
            <v>3.64</v>
          </cell>
          <cell r="AL26">
            <v>3.64</v>
          </cell>
          <cell r="AM26">
            <v>3.64</v>
          </cell>
          <cell r="AN26">
            <v>3.64</v>
          </cell>
          <cell r="AO26">
            <v>3.64</v>
          </cell>
          <cell r="AP26">
            <v>3.64</v>
          </cell>
          <cell r="AQ26">
            <v>3.64</v>
          </cell>
          <cell r="AR26">
            <v>3.64</v>
          </cell>
          <cell r="AS26">
            <v>3.64</v>
          </cell>
          <cell r="AT26">
            <v>3.64</v>
          </cell>
          <cell r="AU26">
            <v>3.64</v>
          </cell>
        </row>
        <row r="27">
          <cell r="B27" t="str">
            <v>mill. QR</v>
          </cell>
          <cell r="C27">
            <v>10615.75736494</v>
          </cell>
          <cell r="D27">
            <v>9584.0496588200003</v>
          </cell>
          <cell r="L27">
            <v>30416.50611334377</v>
          </cell>
          <cell r="M27">
            <v>38052.068628612542</v>
          </cell>
          <cell r="N27">
            <v>36103.946883136843</v>
          </cell>
          <cell r="O27">
            <v>38235.817265099999</v>
          </cell>
          <cell r="P27">
            <v>47966.691545500005</v>
          </cell>
          <cell r="Q27">
            <v>65182.249122900008</v>
          </cell>
          <cell r="AB27">
            <v>329510.53608197119</v>
          </cell>
        </row>
        <row r="28">
          <cell r="Q28">
            <v>39336.752</v>
          </cell>
          <cell r="AB28">
            <v>108835.28248298558</v>
          </cell>
        </row>
        <row r="29">
          <cell r="Q29">
            <v>25845.4971229</v>
          </cell>
          <cell r="AB29">
            <v>223951.02816914645</v>
          </cell>
        </row>
        <row r="30">
          <cell r="B30" t="str">
            <v>mill. US$</v>
          </cell>
          <cell r="C30">
            <v>1065.5308691308692</v>
          </cell>
          <cell r="D30">
            <v>1017.1482517482515</v>
          </cell>
          <cell r="L30">
            <v>3465.131785753721</v>
          </cell>
          <cell r="M30">
            <v>3043.6813186813188</v>
          </cell>
          <cell r="N30">
            <v>3451.8543956043954</v>
          </cell>
          <cell r="O30">
            <v>3827.4560439560441</v>
          </cell>
          <cell r="P30">
            <v>4621.75</v>
          </cell>
          <cell r="Q30">
            <v>6323.434065934066</v>
          </cell>
          <cell r="AB30">
            <v>44286.329876444011</v>
          </cell>
        </row>
        <row r="31">
          <cell r="B31" t="str">
            <v>mill. QR</v>
          </cell>
          <cell r="C31">
            <v>26358</v>
          </cell>
          <cell r="D31">
            <v>25750</v>
          </cell>
          <cell r="L31">
            <v>49994.75</v>
          </cell>
          <cell r="M31">
            <v>64444.25</v>
          </cell>
          <cell r="N31">
            <v>65500</v>
          </cell>
          <cell r="O31">
            <v>74278</v>
          </cell>
          <cell r="P31">
            <v>93125.25</v>
          </cell>
          <cell r="Q31">
            <v>127156.75</v>
          </cell>
          <cell r="AB31">
            <v>777407.50215820968</v>
          </cell>
        </row>
        <row r="32">
          <cell r="B32" t="str">
            <v>mill. QR</v>
          </cell>
          <cell r="C32">
            <v>16679.25</v>
          </cell>
          <cell r="D32">
            <v>17142.25</v>
          </cell>
          <cell r="L32">
            <v>24745.5</v>
          </cell>
          <cell r="M32">
            <v>25942.5</v>
          </cell>
          <cell r="N32">
            <v>27711.75</v>
          </cell>
          <cell r="O32">
            <v>31102.5</v>
          </cell>
          <cell r="P32">
            <v>39793</v>
          </cell>
          <cell r="Q32">
            <v>57277.5</v>
          </cell>
          <cell r="AB32">
            <v>403678.05669401377</v>
          </cell>
        </row>
        <row r="33">
          <cell r="B33" t="str">
            <v>percent</v>
          </cell>
          <cell r="C33">
            <v>0</v>
          </cell>
          <cell r="D33">
            <v>4.078046432462795</v>
          </cell>
          <cell r="L33">
            <v>2.0416319665572669</v>
          </cell>
          <cell r="M33">
            <v>1.6180616324584507</v>
          </cell>
          <cell r="N33">
            <v>1.1378099846015788</v>
          </cell>
          <cell r="O33">
            <v>0.74877951356237538</v>
          </cell>
          <cell r="P33">
            <v>3.3965635837158503</v>
          </cell>
          <cell r="Q33">
            <v>7.3011439866382419</v>
          </cell>
          <cell r="AB33">
            <v>4.2661980000000002</v>
          </cell>
        </row>
        <row r="35">
          <cell r="Q35">
            <v>43.938632422787926</v>
          </cell>
        </row>
        <row r="36">
          <cell r="Q36" t="str">
            <v xml:space="preserve"> </v>
          </cell>
        </row>
        <row r="37">
          <cell r="A37" t="str">
            <v>2/ Include dividends received from QP (70%) and dividends received from other Government owned enterpries (30%), including QNB, QASCO and Q-Tel. Note that the investment income in the fiscal file does not fully reflect the investment income in the BOP because the government does not transfer the full amount earned on its foreign assets to the budget.</v>
          </cell>
          <cell r="AT37">
            <v>39.933687649324682</v>
          </cell>
        </row>
        <row r="38">
          <cell r="AT38">
            <v>20509</v>
          </cell>
        </row>
        <row r="39">
          <cell r="C39">
            <v>20.952500000000001</v>
          </cell>
          <cell r="D39">
            <v>18.28</v>
          </cell>
          <cell r="L39">
            <v>19.967500000000001</v>
          </cell>
          <cell r="M39">
            <v>26.225000000000001</v>
          </cell>
          <cell r="N39">
            <v>23.830000000000002</v>
          </cell>
          <cell r="O39">
            <v>25.377500000000001</v>
          </cell>
          <cell r="P39">
            <v>29.759999999999998</v>
          </cell>
          <cell r="Q39">
            <v>39.314999999999998</v>
          </cell>
          <cell r="AB39">
            <v>93.539930347335897</v>
          </cell>
        </row>
        <row r="40">
          <cell r="C40">
            <v>1.5198125</v>
          </cell>
          <cell r="D40">
            <v>5.5347083333333327</v>
          </cell>
          <cell r="L40">
            <v>5.8086513085416662</v>
          </cell>
          <cell r="M40">
            <v>5.9190452181249995</v>
          </cell>
          <cell r="N40">
            <v>3.2644797916666666</v>
          </cell>
          <cell r="O40">
            <v>1.7134889583333335</v>
          </cell>
          <cell r="P40">
            <v>1.3702368750000002</v>
          </cell>
          <cell r="Q40">
            <v>2.2846500000000001</v>
          </cell>
          <cell r="AB40">
            <v>1.65625</v>
          </cell>
        </row>
        <row r="41">
          <cell r="B41" t="str">
            <v>in percent of GDP</v>
          </cell>
          <cell r="L41">
            <v>31.471304486971132</v>
          </cell>
          <cell r="M41">
            <v>38.723392699891768</v>
          </cell>
          <cell r="N41">
            <v>34.740458015267173</v>
          </cell>
          <cell r="O41">
            <v>39.652386978647783</v>
          </cell>
          <cell r="P41">
            <v>32.98552218651762</v>
          </cell>
          <cell r="Q41">
            <v>43.304661372675852</v>
          </cell>
          <cell r="AB41">
            <v>36.386573211350409</v>
          </cell>
        </row>
        <row r="43">
          <cell r="B43" t="str">
            <v>in percent of oil export receipts</v>
          </cell>
          <cell r="L43">
            <v>37.302114706141388</v>
          </cell>
          <cell r="M43">
            <v>52.809218326937263</v>
          </cell>
          <cell r="N43">
            <v>43.089471769819838</v>
          </cell>
          <cell r="O43">
            <v>49.845933376703918</v>
          </cell>
          <cell r="P43">
            <v>41.194043957058632</v>
          </cell>
          <cell r="Q43">
            <v>55.719771086021282</v>
          </cell>
          <cell r="AB43">
            <v>39.556618668213297</v>
          </cell>
        </row>
        <row r="45">
          <cell r="B45" t="str">
            <v>in percent of total revenue</v>
          </cell>
          <cell r="L45">
            <v>72.111351213931613</v>
          </cell>
          <cell r="M45">
            <v>80.524944900821481</v>
          </cell>
          <cell r="N45">
            <v>68.367391782025933</v>
          </cell>
          <cell r="O45">
            <v>64.709876752792582</v>
          </cell>
          <cell r="P45">
            <v>64.325530595402995</v>
          </cell>
          <cell r="Q45">
            <v>65.957562726097251</v>
          </cell>
          <cell r="AB45">
            <v>46.07852643744291</v>
          </cell>
        </row>
        <row r="46">
          <cell r="B46" t="str">
            <v>in percent of total revenue</v>
          </cell>
          <cell r="L46">
            <v>0</v>
          </cell>
          <cell r="M46">
            <v>0</v>
          </cell>
          <cell r="N46">
            <v>0</v>
          </cell>
          <cell r="O46">
            <v>0</v>
          </cell>
          <cell r="P46">
            <v>0</v>
          </cell>
          <cell r="Q46">
            <v>5.6787639290435994</v>
          </cell>
          <cell r="AB46">
            <v>24.322815660865569</v>
          </cell>
        </row>
        <row r="47">
          <cell r="B47" t="str">
            <v>in percent of total revenue</v>
          </cell>
          <cell r="L47">
            <v>27.888648786068387</v>
          </cell>
          <cell r="M47">
            <v>19.475055099178523</v>
          </cell>
          <cell r="N47">
            <v>31.63260821797407</v>
          </cell>
          <cell r="O47">
            <v>35.290123247207418</v>
          </cell>
          <cell r="P47">
            <v>35.674469404597005</v>
          </cell>
          <cell r="Q47">
            <v>34.042437273902749</v>
          </cell>
          <cell r="AB47">
            <v>53.921473562557097</v>
          </cell>
        </row>
        <row r="48">
          <cell r="B48" t="str">
            <v>in percent of total revenue</v>
          </cell>
          <cell r="L48">
            <v>1.8876318800050846</v>
          </cell>
          <cell r="M48">
            <v>1.3624524143458225</v>
          </cell>
          <cell r="N48">
            <v>1.6523840914084817</v>
          </cell>
          <cell r="O48">
            <v>1.8062676128068449</v>
          </cell>
          <cell r="P48">
            <v>2.2346290511868507</v>
          </cell>
          <cell r="Q48">
            <v>2.19268934055876</v>
          </cell>
          <cell r="AB48">
            <v>1.3568372459551929</v>
          </cell>
        </row>
        <row r="49">
          <cell r="B49" t="str">
            <v>in percent of total revenue</v>
          </cell>
          <cell r="L49">
            <v>0.94699377145036223</v>
          </cell>
          <cell r="M49">
            <v>0.36064916850330597</v>
          </cell>
          <cell r="N49">
            <v>5.8185014282575258</v>
          </cell>
          <cell r="O49">
            <v>0.60774793739177668</v>
          </cell>
          <cell r="P49">
            <v>3.4637840864513629</v>
          </cell>
          <cell r="Q49">
            <v>2.8221295637140242</v>
          </cell>
          <cell r="AB49">
            <v>22.987440138325468</v>
          </cell>
        </row>
        <row r="50">
          <cell r="B50" t="str">
            <v>in percent of total revenue</v>
          </cell>
          <cell r="L50">
            <v>3.8769543663404091</v>
          </cell>
          <cell r="M50">
            <v>3.8268883991184133</v>
          </cell>
          <cell r="N50">
            <v>0.86574379257306089</v>
          </cell>
          <cell r="O50">
            <v>0.50928598105456147</v>
          </cell>
          <cell r="P50">
            <v>0.61853287258060052</v>
          </cell>
          <cell r="Q50">
            <v>1.3238947567229882</v>
          </cell>
          <cell r="AB50">
            <v>9.4709748185743139E-2</v>
          </cell>
        </row>
        <row r="51">
          <cell r="B51" t="str">
            <v>in percent of total revenue</v>
          </cell>
          <cell r="L51">
            <v>4.2138044998093305</v>
          </cell>
          <cell r="M51">
            <v>3.0094169505109196</v>
          </cell>
          <cell r="N51">
            <v>4.6451329378158643</v>
          </cell>
          <cell r="O51">
            <v>3.1066444844328251</v>
          </cell>
          <cell r="P51">
            <v>3.1121969799318641</v>
          </cell>
          <cell r="Q51">
            <v>2.8039691418111024</v>
          </cell>
          <cell r="AB51">
            <v>2.3050560321403846</v>
          </cell>
        </row>
        <row r="52">
          <cell r="B52" t="str">
            <v>in percent of total revenue</v>
          </cell>
          <cell r="L52">
            <v>16.963264268463202</v>
          </cell>
          <cell r="M52">
            <v>10.915648166700061</v>
          </cell>
          <cell r="N52">
            <v>18.650845967919139</v>
          </cell>
          <cell r="O52">
            <v>29.260177231521407</v>
          </cell>
          <cell r="P52">
            <v>26.245326414446325</v>
          </cell>
          <cell r="Q52">
            <v>24.899754471095871</v>
          </cell>
          <cell r="AB52">
            <v>27.132533758310203</v>
          </cell>
        </row>
        <row r="56">
          <cell r="B56" t="str">
            <v>Annual percentage change</v>
          </cell>
          <cell r="L56">
            <v>3.9096552635054813</v>
          </cell>
          <cell r="M56">
            <v>58.605567560696578</v>
          </cell>
          <cell r="N56">
            <v>-8.8158685634141456</v>
          </cell>
          <cell r="O56">
            <v>29.435288947484068</v>
          </cell>
          <cell r="P56">
            <v>4.2944691542457427</v>
          </cell>
          <cell r="Q56">
            <v>79.259941695138181</v>
          </cell>
          <cell r="AB56">
            <v>-2.0619241011406961</v>
          </cell>
        </row>
        <row r="57">
          <cell r="L57">
            <v>-9.2904892190433088</v>
          </cell>
          <cell r="M57">
            <v>41.571647460091064</v>
          </cell>
          <cell r="N57">
            <v>-18.405397514016059</v>
          </cell>
          <cell r="O57">
            <v>15.680075269839698</v>
          </cell>
          <cell r="P57">
            <v>-17.357262335243686</v>
          </cell>
          <cell r="Q57">
            <v>104.83573740702256</v>
          </cell>
          <cell r="AB57">
            <v>0</v>
          </cell>
        </row>
        <row r="58">
          <cell r="B58" t="str">
            <v>Annual percentage change</v>
          </cell>
          <cell r="L58">
            <v>50.119079121460707</v>
          </cell>
          <cell r="M58">
            <v>77.110876079675663</v>
          </cell>
          <cell r="N58">
            <v>-22.582732022891268</v>
          </cell>
          <cell r="O58">
            <v>22.510766857363244</v>
          </cell>
          <cell r="P58">
            <v>3.6750091820137376</v>
          </cell>
          <cell r="Q58">
            <v>83.808026753821736</v>
          </cell>
          <cell r="AB58">
            <v>-5.1661163350468788</v>
          </cell>
        </row>
        <row r="59">
          <cell r="B59" t="str">
            <v>Annual percentage change</v>
          </cell>
          <cell r="L59" t="str">
            <v>...</v>
          </cell>
          <cell r="M59" t="str">
            <v>...</v>
          </cell>
          <cell r="N59" t="str">
            <v>...</v>
          </cell>
          <cell r="O59" t="str">
            <v>...</v>
          </cell>
          <cell r="P59" t="str">
            <v>...</v>
          </cell>
          <cell r="Q59" t="str">
            <v>...</v>
          </cell>
          <cell r="AB59" t="str">
            <v>...</v>
          </cell>
        </row>
        <row r="60">
          <cell r="B60" t="str">
            <v>Annual percentage change</v>
          </cell>
          <cell r="L60">
            <v>-42.141350210970465</v>
          </cell>
          <cell r="M60">
            <v>10.756608933454878</v>
          </cell>
          <cell r="N60">
            <v>48.10699588477366</v>
          </cell>
          <cell r="O60">
            <v>44.401222561822728</v>
          </cell>
          <cell r="P60">
            <v>5.4303444294785477</v>
          </cell>
          <cell r="Q60">
            <v>71.059175447577815</v>
          </cell>
          <cell r="AB60">
            <v>0.7564240957286722</v>
          </cell>
        </row>
        <row r="61">
          <cell r="B61" t="str">
            <v>Annual percentage change</v>
          </cell>
          <cell r="L61">
            <v>-13.662790697674419</v>
          </cell>
          <cell r="M61">
            <v>14.478114478114477</v>
          </cell>
          <cell r="N61">
            <v>10.588235294117647</v>
          </cell>
          <cell r="O61">
            <v>41.48936170212766</v>
          </cell>
          <cell r="P61">
            <v>29.028195488721796</v>
          </cell>
          <cell r="Q61">
            <v>75.895575659572017</v>
          </cell>
          <cell r="AB61">
            <v>3.7972172071371157</v>
          </cell>
        </row>
        <row r="62">
          <cell r="B62" t="str">
            <v>Annual percentage change</v>
          </cell>
          <cell r="L62">
            <v>55.208333333333336</v>
          </cell>
          <cell r="M62">
            <v>-39.597315436241608</v>
          </cell>
          <cell r="N62">
            <v>1371.1111111111111</v>
          </cell>
          <cell r="O62">
            <v>-86.48036253776435</v>
          </cell>
          <cell r="P62">
            <v>494.41340782122904</v>
          </cell>
          <cell r="Q62">
            <v>46.05263157894737</v>
          </cell>
          <cell r="AB62">
            <v>5.9985741377126462</v>
          </cell>
        </row>
        <row r="63">
          <cell r="B63" t="str">
            <v>Annual percentage change</v>
          </cell>
          <cell r="L63">
            <v>48.058252427184463</v>
          </cell>
          <cell r="M63">
            <v>56.557377049180324</v>
          </cell>
          <cell r="N63">
            <v>-79.3717277486911</v>
          </cell>
          <cell r="O63">
            <v>-23.857868020304569</v>
          </cell>
          <cell r="P63">
            <v>26.666666666666668</v>
          </cell>
          <cell r="Q63">
            <v>283.68421052631578</v>
          </cell>
          <cell r="AB63">
            <v>6.1627959547845457</v>
          </cell>
        </row>
        <row r="64">
          <cell r="B64" t="str">
            <v>Annual percentage change</v>
          </cell>
          <cell r="L64">
            <v>11.055276381909549</v>
          </cell>
          <cell r="M64">
            <v>13.273001508295627</v>
          </cell>
          <cell r="N64">
            <v>40.745672436751001</v>
          </cell>
          <cell r="O64">
            <v>-13.434247871333964</v>
          </cell>
          <cell r="P64">
            <v>4.4808743169398904</v>
          </cell>
          <cell r="Q64">
            <v>61.506276150627613</v>
          </cell>
          <cell r="AB64">
            <v>12.273933401712053</v>
          </cell>
        </row>
        <row r="65">
          <cell r="B65" t="str">
            <v>Annual percentage change</v>
          </cell>
          <cell r="L65">
            <v>-56.495517522412385</v>
          </cell>
          <cell r="M65">
            <v>2.0606968902210565</v>
          </cell>
          <cell r="N65">
            <v>55.800293685756237</v>
          </cell>
          <cell r="O65">
            <v>103.0631479736098</v>
          </cell>
          <cell r="P65">
            <v>-6.4516129032258061</v>
          </cell>
          <cell r="Q65">
            <v>70.069461672041683</v>
          </cell>
          <cell r="AB65">
            <v>-4.2462221799658311</v>
          </cell>
        </row>
        <row r="67">
          <cell r="P67">
            <v>53332.25</v>
          </cell>
          <cell r="Q67">
            <v>69879.25</v>
          </cell>
          <cell r="AB67">
            <v>373729.44546419592</v>
          </cell>
        </row>
        <row r="68">
          <cell r="L68">
            <v>0</v>
          </cell>
          <cell r="M68">
            <v>0</v>
          </cell>
          <cell r="N68">
            <v>0</v>
          </cell>
          <cell r="O68">
            <v>0</v>
          </cell>
          <cell r="P68">
            <v>0</v>
          </cell>
          <cell r="Q68">
            <v>0</v>
          </cell>
          <cell r="AB68">
            <v>0</v>
          </cell>
        </row>
        <row r="69">
          <cell r="L69">
            <v>0</v>
          </cell>
          <cell r="M69">
            <v>0</v>
          </cell>
          <cell r="N69">
            <v>0</v>
          </cell>
          <cell r="O69">
            <v>0</v>
          </cell>
          <cell r="P69">
            <v>0</v>
          </cell>
          <cell r="Q69">
            <v>0</v>
          </cell>
          <cell r="AB69">
            <v>127</v>
          </cell>
        </row>
        <row r="70">
          <cell r="O70" t="str">
            <v>in percent of non-oil GDP</v>
          </cell>
          <cell r="P70">
            <v>37.049665071321755</v>
          </cell>
          <cell r="Q70">
            <v>51.974513178089353</v>
          </cell>
          <cell r="AB70">
            <v>34.876359840374924</v>
          </cell>
        </row>
        <row r="71">
          <cell r="P71" t="str">
            <v>2003/04</v>
          </cell>
          <cell r="Q71" t="str">
            <v>2004/05</v>
          </cell>
        </row>
        <row r="72">
          <cell r="N72">
            <v>82.113183036076748</v>
          </cell>
          <cell r="O72">
            <v>94.696567800016069</v>
          </cell>
          <cell r="P72">
            <v>77.194104490739576</v>
          </cell>
          <cell r="Q72">
            <v>96.136877482432027</v>
          </cell>
        </row>
        <row r="73">
          <cell r="N73">
            <v>1.5549170214735569E-3</v>
          </cell>
          <cell r="O73">
            <v>1.6026343019597757E-3</v>
          </cell>
          <cell r="P73">
            <v>1.0352083018887401E-3</v>
          </cell>
          <cell r="Q73">
            <v>1.473180982186968E-3</v>
          </cell>
        </row>
        <row r="74">
          <cell r="N74">
            <v>0</v>
          </cell>
          <cell r="O74">
            <v>0</v>
          </cell>
          <cell r="P74">
            <v>0</v>
          </cell>
          <cell r="Q74">
            <v>2.1123162363721702E-4</v>
          </cell>
        </row>
        <row r="75">
          <cell r="N75">
            <v>0</v>
          </cell>
          <cell r="O75">
            <v>0</v>
          </cell>
          <cell r="P75">
            <v>0</v>
          </cell>
          <cell r="Q75">
            <v>2.1123162363721702E-4</v>
          </cell>
        </row>
        <row r="76">
          <cell r="N76">
            <v>0</v>
          </cell>
          <cell r="O76">
            <v>0</v>
          </cell>
          <cell r="P76">
            <v>0</v>
          </cell>
          <cell r="Q76">
            <v>0</v>
          </cell>
        </row>
        <row r="77">
          <cell r="N77">
            <v>56.138641550966653</v>
          </cell>
          <cell r="O77">
            <v>61.278032312515073</v>
          </cell>
          <cell r="P77">
            <v>49.655517302038042</v>
          </cell>
          <cell r="Q77">
            <v>63.40954126838637</v>
          </cell>
        </row>
        <row r="78">
          <cell r="N78">
            <v>0</v>
          </cell>
          <cell r="O78">
            <v>0</v>
          </cell>
          <cell r="P78">
            <v>0</v>
          </cell>
          <cell r="Q78">
            <v>57.950154947405174</v>
          </cell>
        </row>
        <row r="79">
          <cell r="N79">
            <v>0</v>
          </cell>
          <cell r="O79">
            <v>0</v>
          </cell>
          <cell r="P79">
            <v>0</v>
          </cell>
          <cell r="Q79">
            <v>5.4593863209811886</v>
          </cell>
        </row>
        <row r="80">
          <cell r="N80">
            <v>0</v>
          </cell>
          <cell r="O80">
            <v>0</v>
          </cell>
          <cell r="P80">
            <v>0</v>
          </cell>
          <cell r="Q80">
            <v>0</v>
          </cell>
        </row>
        <row r="81">
          <cell r="N81">
            <v>0</v>
          </cell>
          <cell r="O81">
            <v>0</v>
          </cell>
          <cell r="P81">
            <v>0</v>
          </cell>
          <cell r="Q81">
            <v>0</v>
          </cell>
        </row>
        <row r="82">
          <cell r="N82">
            <v>25.974541485110109</v>
          </cell>
          <cell r="O82">
            <v>33.418535487501003</v>
          </cell>
          <cell r="P82">
            <v>27.538587188701531</v>
          </cell>
          <cell r="Q82">
            <v>32.727336214045657</v>
          </cell>
        </row>
        <row r="83">
          <cell r="N83">
            <v>1.3568251734372605</v>
          </cell>
          <cell r="O83">
            <v>1.7104734346113655</v>
          </cell>
          <cell r="P83">
            <v>1.7250018847535999</v>
          </cell>
          <cell r="Q83">
            <v>2.1079830649033218</v>
          </cell>
        </row>
        <row r="84">
          <cell r="N84">
            <v>4.777756727741842</v>
          </cell>
          <cell r="O84">
            <v>0.57551643758540316</v>
          </cell>
          <cell r="P84">
            <v>2.6738371070288744</v>
          </cell>
          <cell r="Q84">
            <v>2.7131072410632449</v>
          </cell>
        </row>
        <row r="85">
          <cell r="N85">
            <v>0.71088978501899014</v>
          </cell>
          <cell r="O85">
            <v>0.48227634434530986</v>
          </cell>
          <cell r="P85">
            <v>0.47747091196944186</v>
          </cell>
          <cell r="Q85">
            <v>1.2727510802671207</v>
          </cell>
        </row>
        <row r="86">
          <cell r="N86">
            <v>3.8142665114978302</v>
          </cell>
          <cell r="O86">
            <v>2.9418857005063899</v>
          </cell>
          <cell r="P86">
            <v>2.4024325886462443</v>
          </cell>
          <cell r="Q86">
            <v>2.6956483785081402</v>
          </cell>
        </row>
        <row r="87">
          <cell r="N87">
            <v>15.314803287414183</v>
          </cell>
          <cell r="O87">
            <v>27.70838357045254</v>
          </cell>
          <cell r="P87">
            <v>20.259844696303368</v>
          </cell>
          <cell r="Q87">
            <v>23.93784644930383</v>
          </cell>
        </row>
        <row r="92">
          <cell r="C92">
            <v>3167</v>
          </cell>
          <cell r="D92">
            <v>3885</v>
          </cell>
          <cell r="L92">
            <v>4388</v>
          </cell>
          <cell r="M92">
            <v>4860</v>
          </cell>
          <cell r="N92">
            <v>7198</v>
          </cell>
          <cell r="O92">
            <v>10394</v>
          </cell>
          <cell r="P92">
            <v>10958.43</v>
          </cell>
          <cell r="Q92">
            <v>18745.400000000001</v>
          </cell>
          <cell r="AB92">
            <v>152528.72369379678</v>
          </cell>
        </row>
        <row r="93">
          <cell r="C93">
            <v>701</v>
          </cell>
          <cell r="D93">
            <v>958</v>
          </cell>
          <cell r="L93">
            <v>1719</v>
          </cell>
          <cell r="M93">
            <v>2136</v>
          </cell>
          <cell r="N93">
            <v>2954</v>
          </cell>
          <cell r="O93">
            <v>1776</v>
          </cell>
          <cell r="P93">
            <v>2896.4300000000003</v>
          </cell>
          <cell r="Q93">
            <v>5034.4000000000015</v>
          </cell>
          <cell r="AB93">
            <v>75778.396388059613</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МОБ-49 Тип I"/>
      <sheetName val="Структура Услуг"/>
      <sheetName val="Лист2"/>
      <sheetName val="Лист3"/>
    </sheetNames>
    <sheetDataSet>
      <sheetData sheetId="0"/>
      <sheetData sheetId="1" refreshError="1"/>
      <sheetData sheetId="2" refreshError="1"/>
      <sheetData sheetId="3"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ТЗВ-2014"/>
      <sheetName val="Т налогов"/>
      <sheetName val="Т использ импорт прод"/>
      <sheetName val="Т использ отечеств прод"/>
      <sheetName val="БАЗА КИК"/>
      <sheetName val="Отрасли 68-49"/>
      <sheetName val="Код 68-15"/>
      <sheetName val="СТ по регионам"/>
      <sheetName val="Данные по 15 ВЭД"/>
      <sheetName val="Ценовая МОБ"/>
      <sheetName val="МОБ-49 Тип I"/>
      <sheetName val="Эффекты МОБ Тип I"/>
      <sheetName val="Результат Тип I"/>
      <sheetName val="МОБ-49 Тип II"/>
      <sheetName val="Эффекты МОБ Тип II"/>
      <sheetName val="Результат Тип II"/>
      <sheetName val="Эффекты КС"/>
      <sheetName val="Выпуск-КС"/>
      <sheetName val="МОБ-15 Тип I"/>
      <sheetName val="Эффекты МОБ-15 Тип I"/>
      <sheetName val="Эффект занятости МОБ-15 Тип I"/>
      <sheetName val="Результат МОБ-15 Тип I"/>
      <sheetName val="Эффект дохода"/>
      <sheetName val="Эффект занятости"/>
      <sheetName val="Эффект капитала"/>
      <sheetName val="Мультипликаторы типа I"/>
      <sheetName val="Мультипликаторы типа II"/>
      <sheetName val="Эффекты МОБ-49-Тип 1"/>
    </sheetNames>
    <sheetDataSet>
      <sheetData sheetId="0">
        <row r="89">
          <cell r="E89">
            <v>0.61636715009040488</v>
          </cell>
          <cell r="F89">
            <v>0.60789494258003041</v>
          </cell>
          <cell r="G89">
            <v>0.73515540191784756</v>
          </cell>
          <cell r="H89">
            <v>0.58935716541587135</v>
          </cell>
          <cell r="I89">
            <v>0.66824267023611472</v>
          </cell>
          <cell r="J89">
            <v>0.71224663248258824</v>
          </cell>
          <cell r="K89">
            <v>0.52407678059176066</v>
          </cell>
          <cell r="L89">
            <v>0.52303648495107624</v>
          </cell>
          <cell r="M89">
            <v>0.51555823422243252</v>
          </cell>
          <cell r="N89">
            <v>0.58376401347531437</v>
          </cell>
          <cell r="O89">
            <v>0.53646687189434583</v>
          </cell>
          <cell r="P89">
            <v>0.71444258663951477</v>
          </cell>
          <cell r="Q89">
            <v>0.57184281629288036</v>
          </cell>
          <cell r="R89">
            <v>0.72630055196919585</v>
          </cell>
          <cell r="S89">
            <v>0.85008985242261981</v>
          </cell>
          <cell r="T89">
            <v>0.65947399418853936</v>
          </cell>
          <cell r="U89">
            <v>0.58055642183906009</v>
          </cell>
          <cell r="V89">
            <v>0.53746428250942047</v>
          </cell>
          <cell r="W89">
            <v>0.41705747939694143</v>
          </cell>
          <cell r="X89">
            <v>0.48432272321719316</v>
          </cell>
          <cell r="Y89">
            <v>0.48290144361203557</v>
          </cell>
          <cell r="Z89">
            <v>0.70388668608468463</v>
          </cell>
          <cell r="AA89">
            <v>0.50724318176412553</v>
          </cell>
          <cell r="AB89">
            <v>0.48926349979107392</v>
          </cell>
          <cell r="AC89">
            <v>0.47378026235941784</v>
          </cell>
          <cell r="AD89">
            <v>0.53553717295796044</v>
          </cell>
          <cell r="AE89">
            <v>0.47946201425100926</v>
          </cell>
          <cell r="AF89">
            <v>0.46062123634494934</v>
          </cell>
          <cell r="AG89">
            <v>0.46152536919416304</v>
          </cell>
          <cell r="AH89">
            <v>0.53439411244578794</v>
          </cell>
          <cell r="AI89">
            <v>0.75538943974398898</v>
          </cell>
          <cell r="AJ89">
            <v>0.62619601789242141</v>
          </cell>
          <cell r="AK89">
            <v>0.67706195987960383</v>
          </cell>
          <cell r="AL89">
            <v>0.60786863199563035</v>
          </cell>
          <cell r="AM89">
            <v>0.5505281395397702</v>
          </cell>
          <cell r="AN89">
            <v>0.58530132397160073</v>
          </cell>
          <cell r="AO89">
            <v>0.7157510156365805</v>
          </cell>
          <cell r="AP89">
            <v>0.50976726239791526</v>
          </cell>
          <cell r="AQ89">
            <v>0.49757699378182046</v>
          </cell>
          <cell r="AR89">
            <v>0.53913043959091778</v>
          </cell>
          <cell r="AS89">
            <v>0.5422514340698632</v>
          </cell>
          <cell r="AT89">
            <v>0.51285497082586862</v>
          </cell>
          <cell r="AU89">
            <v>0.46631311937488623</v>
          </cell>
          <cell r="AV89">
            <v>0.67257983103681973</v>
          </cell>
          <cell r="AW89">
            <v>0.7084185003911545</v>
          </cell>
          <cell r="AX89">
            <v>0.70404886452363136</v>
          </cell>
          <cell r="AY89">
            <v>0.58749564449023672</v>
          </cell>
          <cell r="AZ89">
            <v>0.45123031984128092</v>
          </cell>
          <cell r="BA89">
            <v>0.5216713558049314</v>
          </cell>
          <cell r="BB89">
            <v>0.69247394955118935</v>
          </cell>
          <cell r="BC89">
            <v>0.67013603723465898</v>
          </cell>
          <cell r="BD89">
            <v>0.63506028475755771</v>
          </cell>
          <cell r="BE89">
            <v>0.58820842137156149</v>
          </cell>
          <cell r="BF89">
            <v>0.57466033111646631</v>
          </cell>
          <cell r="BG89">
            <v>0.71341142922690026</v>
          </cell>
          <cell r="BH89">
            <v>0.70914140473262088</v>
          </cell>
          <cell r="BI89">
            <v>0.73750162394090735</v>
          </cell>
          <cell r="BJ89">
            <v>0.71677451652296875</v>
          </cell>
          <cell r="BK89">
            <v>0.81180527902258148</v>
          </cell>
          <cell r="BL89">
            <v>0.60611692305205322</v>
          </cell>
          <cell r="BM89">
            <v>0.62178708879944478</v>
          </cell>
          <cell r="BN89">
            <v>0.4415854081658408</v>
          </cell>
          <cell r="BO89">
            <v>0.58495417998960464</v>
          </cell>
          <cell r="BP89">
            <v>0.41524932419206595</v>
          </cell>
          <cell r="BQ89">
            <v>0.42270333538007232</v>
          </cell>
          <cell r="BR89">
            <v>0.48960219081045236</v>
          </cell>
          <cell r="BS89">
            <v>0.71318004162236426</v>
          </cell>
          <cell r="BT89">
            <v>1</v>
          </cell>
        </row>
      </sheetData>
      <sheetData sheetId="1"/>
      <sheetData sheetId="2"/>
      <sheetData sheetId="3"/>
      <sheetData sheetId="4"/>
      <sheetData sheetId="5"/>
      <sheetData sheetId="6"/>
      <sheetData sheetId="7"/>
      <sheetData sheetId="8"/>
      <sheetData sheetId="9"/>
      <sheetData sheetId="10"/>
      <sheetData sheetId="11">
        <row r="53">
          <cell r="E53">
            <v>1.6299075192012469</v>
          </cell>
          <cell r="F53">
            <v>1.7320656100965184</v>
          </cell>
          <cell r="G53">
            <v>1.4454734125501245</v>
          </cell>
          <cell r="H53">
            <v>1.706325907169107</v>
          </cell>
          <cell r="I53">
            <v>1.5425060723630111</v>
          </cell>
          <cell r="J53">
            <v>1.4785529794845902</v>
          </cell>
          <cell r="K53">
            <v>1.8475493739776523</v>
          </cell>
          <cell r="L53">
            <v>1.8510171716574251</v>
          </cell>
          <cell r="M53">
            <v>1.838167905980306</v>
          </cell>
          <cell r="N53">
            <v>1.7102494000068742</v>
          </cell>
          <cell r="O53">
            <v>1.7683801416656182</v>
          </cell>
          <cell r="P53">
            <v>1.4917717078023394</v>
          </cell>
          <cell r="Q53">
            <v>1.7056895495874538</v>
          </cell>
          <cell r="R53">
            <v>1.452631848374464</v>
          </cell>
          <cell r="S53">
            <v>1.2307789120639794</v>
          </cell>
          <cell r="T53">
            <v>1.5867944933826124</v>
          </cell>
          <cell r="U53">
            <v>1.7672613609260566</v>
          </cell>
          <cell r="V53">
            <v>1.8124172366517746</v>
          </cell>
          <cell r="W53">
            <v>1.8052175112759621</v>
          </cell>
          <cell r="X53">
            <v>1.8877707941808022</v>
          </cell>
          <cell r="Y53">
            <v>1.5349608788347995</v>
          </cell>
          <cell r="Z53">
            <v>1.8330954600020588</v>
          </cell>
          <cell r="AA53">
            <v>1.8982335045251892</v>
          </cell>
          <cell r="AB53">
            <v>1.9261943996293591</v>
          </cell>
          <cell r="AC53">
            <v>1.9550536258622004</v>
          </cell>
          <cell r="AD53">
            <v>1.9723023456157294</v>
          </cell>
          <cell r="AE53">
            <v>1.8480791433647772</v>
          </cell>
          <cell r="AF53">
            <v>1.7240620183069315</v>
          </cell>
          <cell r="AG53">
            <v>1.6572471707770766</v>
          </cell>
          <cell r="AH53">
            <v>1.5130399676491926</v>
          </cell>
          <cell r="AI53">
            <v>1.8795772355741569</v>
          </cell>
          <cell r="AJ53">
            <v>1.8071870703173869</v>
          </cell>
          <cell r="AK53">
            <v>1.8096840191335222</v>
          </cell>
          <cell r="AL53">
            <v>1.8884924605419462</v>
          </cell>
          <cell r="AM53">
            <v>1.9533303301755878</v>
          </cell>
          <cell r="AN53">
            <v>1.4916671194640219</v>
          </cell>
          <cell r="AO53">
            <v>1.6708291180677548</v>
          </cell>
          <cell r="AP53">
            <v>1.6627520213602311</v>
          </cell>
          <cell r="AQ53">
            <v>1.5397109620684619</v>
          </cell>
          <cell r="AR53">
            <v>1.4474922246918629</v>
          </cell>
          <cell r="AS53">
            <v>1.3255315619003281</v>
          </cell>
          <cell r="AT53">
            <v>1.6854918117560287</v>
          </cell>
          <cell r="AU53">
            <v>1.6325279112108344</v>
          </cell>
          <cell r="AV53">
            <v>1.9293963046475533</v>
          </cell>
          <cell r="AW53">
            <v>1.7409521911909136</v>
          </cell>
          <cell r="AX53">
            <v>1.9639347276018218</v>
          </cell>
          <cell r="AY53">
            <v>1.8424161316342726</v>
          </cell>
          <cell r="AZ53">
            <v>1.4537970012711328</v>
          </cell>
          <cell r="BA53">
            <v>1</v>
          </cell>
        </row>
      </sheetData>
      <sheetData sheetId="12"/>
      <sheetData sheetId="13">
        <row r="380">
          <cell r="BC380">
            <v>0.83208547722727944</v>
          </cell>
        </row>
        <row r="381">
          <cell r="BC381">
            <v>0.94088501066544139</v>
          </cell>
        </row>
        <row r="382">
          <cell r="BC382">
            <v>0.99999005072337144</v>
          </cell>
        </row>
        <row r="383">
          <cell r="BC383">
            <v>0.99157306060575368</v>
          </cell>
        </row>
        <row r="384">
          <cell r="BC384">
            <v>0.8752540054922674</v>
          </cell>
        </row>
        <row r="385">
          <cell r="BC385">
            <v>1</v>
          </cell>
        </row>
        <row r="386">
          <cell r="BC386">
            <v>0.99354516364371726</v>
          </cell>
        </row>
        <row r="387">
          <cell r="BC387">
            <v>0.88457825518979971</v>
          </cell>
        </row>
        <row r="388">
          <cell r="BC388">
            <v>0.99587160736106206</v>
          </cell>
        </row>
        <row r="389">
          <cell r="BC389">
            <v>1</v>
          </cell>
        </row>
        <row r="390">
          <cell r="BC390">
            <v>0.93015266646795802</v>
          </cell>
        </row>
        <row r="391">
          <cell r="BC391">
            <v>0.98358056752537759</v>
          </cell>
        </row>
        <row r="392">
          <cell r="BC392">
            <v>0.89043727903465641</v>
          </cell>
        </row>
        <row r="393">
          <cell r="BC393">
            <v>0.99876568054527703</v>
          </cell>
        </row>
        <row r="394">
          <cell r="BC394">
            <v>0.95161756127290931</v>
          </cell>
        </row>
        <row r="395">
          <cell r="BC395">
            <v>0.99400842961017488</v>
          </cell>
        </row>
        <row r="396">
          <cell r="BC396">
            <v>0.96797802871509109</v>
          </cell>
        </row>
        <row r="397">
          <cell r="BC397">
            <v>0.99740568048484779</v>
          </cell>
        </row>
        <row r="398">
          <cell r="BC398">
            <v>0.99984429590781154</v>
          </cell>
        </row>
        <row r="399">
          <cell r="BC399">
            <v>0.99938906394352844</v>
          </cell>
        </row>
        <row r="400">
          <cell r="BC400">
            <v>0.99902713836862711</v>
          </cell>
        </row>
        <row r="401">
          <cell r="BC401">
            <v>0.9940808975550427</v>
          </cell>
        </row>
        <row r="402">
          <cell r="BC402">
            <v>0.92399111950316293</v>
          </cell>
        </row>
        <row r="403">
          <cell r="BC403">
            <v>0.93596762237380804</v>
          </cell>
        </row>
        <row r="404">
          <cell r="BC404">
            <v>0.98294248923493999</v>
          </cell>
        </row>
        <row r="405">
          <cell r="BC405">
            <v>0.9999983667287401</v>
          </cell>
        </row>
        <row r="406">
          <cell r="BC406">
            <v>0.98837486736563085</v>
          </cell>
        </row>
        <row r="407">
          <cell r="BC407">
            <v>0.94224850845638808</v>
          </cell>
        </row>
        <row r="408">
          <cell r="BC408">
            <v>0.99971138122513914</v>
          </cell>
        </row>
        <row r="409">
          <cell r="BC409">
            <v>1</v>
          </cell>
        </row>
        <row r="410">
          <cell r="BC410">
            <v>0.93846152594168508</v>
          </cell>
        </row>
        <row r="411">
          <cell r="BC411">
            <v>0.99999987140568602</v>
          </cell>
        </row>
        <row r="412">
          <cell r="BC412">
            <v>0.99838640622267971</v>
          </cell>
        </row>
        <row r="413">
          <cell r="BC413">
            <v>0.98404526888739652</v>
          </cell>
        </row>
        <row r="414">
          <cell r="BC414">
            <v>0.95848757730884815</v>
          </cell>
        </row>
        <row r="415">
          <cell r="BC415">
            <v>0.9869898546697905</v>
          </cell>
        </row>
        <row r="416">
          <cell r="BC416">
            <v>0.96570406007407961</v>
          </cell>
        </row>
        <row r="417">
          <cell r="BC417">
            <v>0.99872699325485703</v>
          </cell>
        </row>
        <row r="418">
          <cell r="BC418">
            <v>0.94579248694285845</v>
          </cell>
        </row>
        <row r="419">
          <cell r="BC419">
            <v>0.89404966705067501</v>
          </cell>
        </row>
        <row r="420">
          <cell r="BC420">
            <v>0.99893166191736449</v>
          </cell>
        </row>
        <row r="421">
          <cell r="BC421">
            <v>0.91867893801274747</v>
          </cell>
        </row>
        <row r="422">
          <cell r="BC422">
            <v>0.96416738042749117</v>
          </cell>
        </row>
        <row r="423">
          <cell r="BC423">
            <v>0.99999821627021934</v>
          </cell>
        </row>
        <row r="424">
          <cell r="BC424">
            <v>0.99999941040533857</v>
          </cell>
        </row>
        <row r="425">
          <cell r="BC425">
            <v>0.99223823984598536</v>
          </cell>
        </row>
        <row r="426">
          <cell r="BC426">
            <v>0.9954021657401515</v>
          </cell>
        </row>
        <row r="427">
          <cell r="BC427">
            <v>0.99986913505136366</v>
          </cell>
        </row>
        <row r="428">
          <cell r="BC428">
            <v>1</v>
          </cell>
        </row>
      </sheetData>
      <sheetData sheetId="14">
        <row r="53">
          <cell r="E53">
            <v>1.8810158895957714</v>
          </cell>
          <cell r="F53">
            <v>2.2092409676235785</v>
          </cell>
          <cell r="G53">
            <v>1.7529431743657375</v>
          </cell>
          <cell r="H53">
            <v>2.1263730895439421</v>
          </cell>
          <cell r="I53">
            <v>1.7129080957537757</v>
          </cell>
          <cell r="J53">
            <v>1.6113834686926094</v>
          </cell>
          <cell r="K53">
            <v>2.274520150530297</v>
          </cell>
          <cell r="L53">
            <v>2.2286013826811049</v>
          </cell>
          <cell r="M53">
            <v>2.1993325448535632</v>
          </cell>
          <cell r="N53">
            <v>2.1780329882088596</v>
          </cell>
          <cell r="O53">
            <v>2.0070412218979956</v>
          </cell>
          <cell r="P53">
            <v>1.6630758226651081</v>
          </cell>
          <cell r="Q53">
            <v>2.1413815531566911</v>
          </cell>
          <cell r="R53">
            <v>1.7316720108352632</v>
          </cell>
          <cell r="S53">
            <v>1.3346051217113333</v>
          </cell>
          <cell r="T53">
            <v>1.9348641367378632</v>
          </cell>
          <cell r="U53">
            <v>2.1009450802399501</v>
          </cell>
          <cell r="V53">
            <v>2.3304451387602048</v>
          </cell>
          <cell r="W53">
            <v>1.9621718602589873</v>
          </cell>
          <cell r="X53">
            <v>2.1832765129110254</v>
          </cell>
          <cell r="Y53">
            <v>1.7207184431398663</v>
          </cell>
          <cell r="Z53">
            <v>2.1602555520013587</v>
          </cell>
          <cell r="AA53">
            <v>2.234911640519964</v>
          </cell>
          <cell r="AB53">
            <v>2.2575217177881286</v>
          </cell>
          <cell r="AC53">
            <v>2.3282833481189984</v>
          </cell>
          <cell r="AD53">
            <v>2.3391478797757266</v>
          </cell>
          <cell r="AE53">
            <v>2.1696297093030532</v>
          </cell>
          <cell r="AF53">
            <v>2.110811419873218</v>
          </cell>
          <cell r="AG53">
            <v>1.9232462232947554</v>
          </cell>
          <cell r="AH53">
            <v>1.7501485375008075</v>
          </cell>
          <cell r="AI53">
            <v>2.3284833544699537</v>
          </cell>
          <cell r="AJ53">
            <v>2.1881556880004274</v>
          </cell>
          <cell r="AK53">
            <v>2.2428018059359638</v>
          </cell>
          <cell r="AL53">
            <v>2.4981413117786104</v>
          </cell>
          <cell r="AM53">
            <v>2.3844720049879724</v>
          </cell>
          <cell r="AN53">
            <v>1.8350829764284569</v>
          </cell>
          <cell r="AO53">
            <v>1.9750407197790456</v>
          </cell>
          <cell r="AP53">
            <v>1.9806975350587226</v>
          </cell>
          <cell r="AQ53">
            <v>1.9150452321626616</v>
          </cell>
          <cell r="AR53">
            <v>1.816406766258009</v>
          </cell>
          <cell r="AS53">
            <v>1.4430474610700232</v>
          </cell>
          <cell r="AT53">
            <v>2.1928246193565841</v>
          </cell>
          <cell r="AU53">
            <v>2.0723014021805453</v>
          </cell>
          <cell r="AV53">
            <v>2.5125725587875722</v>
          </cell>
          <cell r="AW53">
            <v>2.3634353211732635</v>
          </cell>
          <cell r="AX53">
            <v>2.5217457923831064</v>
          </cell>
          <cell r="AY53">
            <v>2.3218282743628658</v>
          </cell>
          <cell r="AZ53">
            <v>1.757840751266768</v>
          </cell>
          <cell r="BA53">
            <v>2.0539676447636892</v>
          </cell>
        </row>
      </sheetData>
      <sheetData sheetId="15"/>
      <sheetData sheetId="16"/>
      <sheetData sheetId="17"/>
      <sheetData sheetId="18">
        <row r="30">
          <cell r="E30">
            <v>0.62566994527507069</v>
          </cell>
          <cell r="F30">
            <v>0.61406291840126848</v>
          </cell>
          <cell r="G30">
            <v>0.5216713558049314</v>
          </cell>
          <cell r="H30">
            <v>0.53646687189434583</v>
          </cell>
          <cell r="I30">
            <v>0.68665553944850444</v>
          </cell>
          <cell r="J30">
            <v>0.59378646689026515</v>
          </cell>
          <cell r="K30">
            <v>0.48128341244320139</v>
          </cell>
          <cell r="L30">
            <v>0.6883486491967532</v>
          </cell>
          <cell r="M30">
            <v>0.47054786290298589</v>
          </cell>
          <cell r="N30">
            <v>0.62324319732119871</v>
          </cell>
          <cell r="O30">
            <v>0.55699300684624464</v>
          </cell>
          <cell r="P30">
            <v>0.70388668608468463</v>
          </cell>
          <cell r="Q30">
            <v>0.49219318344218793</v>
          </cell>
          <cell r="R30">
            <v>0.50929627686368284</v>
          </cell>
          <cell r="S30">
            <v>0.41612659882020198</v>
          </cell>
        </row>
        <row r="135">
          <cell r="T135">
            <v>0.8444784956419471</v>
          </cell>
        </row>
        <row r="136">
          <cell r="T136">
            <v>0.7869567682320503</v>
          </cell>
        </row>
        <row r="137">
          <cell r="T137">
            <v>0.99947162873234507</v>
          </cell>
        </row>
        <row r="138">
          <cell r="T138">
            <v>0.93015266646795802</v>
          </cell>
        </row>
        <row r="139">
          <cell r="T139">
            <v>0.86435659043039925</v>
          </cell>
        </row>
        <row r="140">
          <cell r="T140">
            <v>0.94224850845638808</v>
          </cell>
        </row>
        <row r="141">
          <cell r="T141">
            <v>0.99984429590781154</v>
          </cell>
        </row>
        <row r="142">
          <cell r="T142">
            <v>0.85897287931329336</v>
          </cell>
        </row>
        <row r="143">
          <cell r="T143">
            <v>0.87100448721065449</v>
          </cell>
        </row>
        <row r="144">
          <cell r="T144">
            <v>0.95590283295639522</v>
          </cell>
        </row>
        <row r="145">
          <cell r="T145">
            <v>0.99355019223856911</v>
          </cell>
        </row>
        <row r="146">
          <cell r="T146">
            <v>0.99902713836862711</v>
          </cell>
        </row>
        <row r="147">
          <cell r="T147">
            <v>0.93230573971747255</v>
          </cell>
        </row>
        <row r="148">
          <cell r="T148">
            <v>0.92631057295716113</v>
          </cell>
        </row>
        <row r="149">
          <cell r="T149">
            <v>0.99223823984598536</v>
          </cell>
        </row>
      </sheetData>
      <sheetData sheetId="19"/>
      <sheetData sheetId="20">
        <row r="25">
          <cell r="E25">
            <v>1.2816726129811076</v>
          </cell>
          <cell r="F25">
            <v>3.0198970306529054</v>
          </cell>
          <cell r="G25">
            <v>2.1825028425959907</v>
          </cell>
          <cell r="H25">
            <v>4.4754994128377321</v>
          </cell>
          <cell r="I25">
            <v>1.5980707975094484</v>
          </cell>
          <cell r="J25">
            <v>1.4848035450178962</v>
          </cell>
          <cell r="K25">
            <v>5.7052290143691335</v>
          </cell>
          <cell r="L25">
            <v>1.4075139750898782</v>
          </cell>
          <cell r="M25">
            <v>1.6547459371953377</v>
          </cell>
          <cell r="N25">
            <v>1.5116064192410825</v>
          </cell>
          <cell r="O25">
            <v>1.3327973530071908</v>
          </cell>
          <cell r="P25">
            <v>2.5667400664602091</v>
          </cell>
          <cell r="Q25">
            <v>1.8556257211054521</v>
          </cell>
          <cell r="R25">
            <v>1.4891876753730799</v>
          </cell>
          <cell r="S25">
            <v>1.2459515756027686</v>
          </cell>
        </row>
      </sheetData>
      <sheetData sheetId="21"/>
      <sheetData sheetId="22"/>
      <sheetData sheetId="23">
        <row r="4">
          <cell r="BJ4">
            <v>1.2842850242094592</v>
          </cell>
        </row>
        <row r="5">
          <cell r="BJ5">
            <v>1.1289954837046441</v>
          </cell>
        </row>
        <row r="6">
          <cell r="BJ6">
            <v>1.2247531758904198</v>
          </cell>
        </row>
        <row r="7">
          <cell r="BJ7">
            <v>1.6844145623910514</v>
          </cell>
        </row>
        <row r="8">
          <cell r="BJ8">
            <v>8.7407560255631136</v>
          </cell>
        </row>
        <row r="9">
          <cell r="BJ9">
            <v>4.3846121536571845</v>
          </cell>
        </row>
        <row r="10">
          <cell r="BJ10">
            <v>2.0385227614937453</v>
          </cell>
        </row>
        <row r="11">
          <cell r="BJ11">
            <v>2.2337146338520015</v>
          </cell>
        </row>
        <row r="12">
          <cell r="BJ12">
            <v>1.7462595056668446</v>
          </cell>
        </row>
        <row r="13">
          <cell r="BJ13">
            <v>1.9543355294039499</v>
          </cell>
        </row>
        <row r="14">
          <cell r="BJ14">
            <v>4.6531522291512308</v>
          </cell>
        </row>
        <row r="15">
          <cell r="BJ15">
            <v>7.2057555098671697</v>
          </cell>
        </row>
        <row r="16">
          <cell r="BJ16">
            <v>1.8349129090793113</v>
          </cell>
        </row>
        <row r="17">
          <cell r="BJ17">
            <v>1.5767059806399077</v>
          </cell>
        </row>
        <row r="18">
          <cell r="BJ18">
            <v>1.3153987237775109</v>
          </cell>
        </row>
        <row r="19">
          <cell r="BJ19">
            <v>3.374797525775044</v>
          </cell>
        </row>
        <row r="20">
          <cell r="BJ20">
            <v>3.5841073013585274</v>
          </cell>
        </row>
        <row r="21">
          <cell r="BJ21">
            <v>1.8617513333408546</v>
          </cell>
        </row>
        <row r="22">
          <cell r="BJ22">
            <v>4.5918094237291571</v>
          </cell>
        </row>
        <row r="23">
          <cell r="BJ23">
            <v>1.7639655462112109</v>
          </cell>
        </row>
        <row r="24">
          <cell r="BJ24">
            <v>2.6415086487088897</v>
          </cell>
        </row>
        <row r="25">
          <cell r="BJ25">
            <v>2.3555957763056758</v>
          </cell>
        </row>
        <row r="26">
          <cell r="BJ26">
            <v>1.8282224019723863</v>
          </cell>
        </row>
        <row r="27">
          <cell r="BJ27">
            <v>2.7723293385770984</v>
          </cell>
        </row>
        <row r="28">
          <cell r="BJ28">
            <v>2.6981682382101826</v>
          </cell>
        </row>
        <row r="29">
          <cell r="BJ29">
            <v>1.2699266855068967</v>
          </cell>
        </row>
        <row r="30">
          <cell r="BJ30">
            <v>1.5802216967913669</v>
          </cell>
        </row>
        <row r="31">
          <cell r="BJ31">
            <v>1.5447504461243209</v>
          </cell>
        </row>
        <row r="32">
          <cell r="BJ32">
            <v>2.1587364666059385</v>
          </cell>
        </row>
        <row r="33">
          <cell r="BJ33">
            <v>1.4062944877882264</v>
          </cell>
        </row>
        <row r="34">
          <cell r="BJ34">
            <v>1.6968297750191534</v>
          </cell>
        </row>
        <row r="35">
          <cell r="BJ35">
            <v>1.6680963283747714</v>
          </cell>
        </row>
        <row r="36">
          <cell r="BJ36">
            <v>1.6190479185540516</v>
          </cell>
        </row>
        <row r="37">
          <cell r="BJ37">
            <v>1.2114672476165893</v>
          </cell>
        </row>
        <row r="38">
          <cell r="BJ38">
            <v>1.6560802438497713</v>
          </cell>
        </row>
        <row r="39">
          <cell r="BJ39">
            <v>1.4163156332570916</v>
          </cell>
        </row>
        <row r="40">
          <cell r="BJ40">
            <v>1.4945481360091013</v>
          </cell>
        </row>
        <row r="41">
          <cell r="BJ41">
            <v>1.36167906095978</v>
          </cell>
        </row>
        <row r="42">
          <cell r="BJ42">
            <v>1.505412626057121</v>
          </cell>
        </row>
        <row r="43">
          <cell r="BJ43">
            <v>1.419673258975007</v>
          </cell>
        </row>
        <row r="44">
          <cell r="BJ44">
            <v>2.6797846482258496</v>
          </cell>
        </row>
        <row r="45">
          <cell r="BJ45">
            <v>1.8276777154503818</v>
          </cell>
        </row>
        <row r="46">
          <cell r="BJ46">
            <v>1.383217947005118</v>
          </cell>
        </row>
        <row r="47">
          <cell r="BJ47">
            <v>1.4016301183534774</v>
          </cell>
        </row>
        <row r="48">
          <cell r="BJ48">
            <v>1.1230029294174699</v>
          </cell>
        </row>
        <row r="49">
          <cell r="BJ49">
            <v>1.2332584322717264</v>
          </cell>
        </row>
        <row r="50">
          <cell r="BJ50">
            <v>1.309406553334254</v>
          </cell>
        </row>
        <row r="51">
          <cell r="BJ51">
            <v>1.2258732217724797</v>
          </cell>
        </row>
        <row r="52">
          <cell r="BJ52">
            <v>1</v>
          </cell>
        </row>
      </sheetData>
      <sheetData sheetId="24"/>
      <sheetData sheetId="25"/>
      <sheetData sheetId="26"/>
      <sheetData sheetId="27"/>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2 (2)"/>
      <sheetName val="Contents"/>
      <sheetName val="Input"/>
      <sheetName val="Output"/>
      <sheetName val="Sheet2"/>
      <sheetName val="Sheet1"/>
      <sheetName val="Work1"/>
      <sheetName val="Work2"/>
      <sheetName val="Report1"/>
      <sheetName val="Report2"/>
      <sheetName val="WORK 2"/>
      <sheetName val="D"/>
      <sheetName val="DS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45">
          <cell r="B45" t="str">
            <v xml:space="preserve">         Other</v>
          </cell>
        </row>
        <row r="227">
          <cell r="G227" t="str">
            <v>--</v>
          </cell>
        </row>
        <row r="228">
          <cell r="G228">
            <v>-6.3419999999999996</v>
          </cell>
        </row>
        <row r="231">
          <cell r="G231">
            <v>1241.548</v>
          </cell>
        </row>
        <row r="236">
          <cell r="G236">
            <v>3250</v>
          </cell>
        </row>
      </sheetData>
      <sheetData sheetId="9" refreshError="1"/>
      <sheetData sheetId="10" refreshError="1"/>
      <sheetData sheetId="11" refreshError="1"/>
      <sheetData sheetId="12"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Данные"/>
      <sheetName val="Панель управления"/>
      <sheetName val="X01_X05"/>
      <sheetName val="X02_X05"/>
      <sheetName val="X03_X05"/>
      <sheetName val="X04_X05"/>
      <sheetName val="X06_X05"/>
      <sheetName val="X07_X08"/>
      <sheetName val="X13_X15"/>
    </sheetNames>
    <sheetDataSet>
      <sheetData sheetId="0">
        <row r="2">
          <cell r="B2" t="str">
            <v>X01</v>
          </cell>
        </row>
      </sheetData>
      <sheetData sheetId="1">
        <row r="1">
          <cell r="P1">
            <v>99</v>
          </cell>
        </row>
      </sheetData>
      <sheetData sheetId="2"/>
      <sheetData sheetId="3"/>
      <sheetData sheetId="4"/>
      <sheetData sheetId="5"/>
      <sheetData sheetId="6"/>
      <sheetData sheetId="7"/>
      <sheetData sheetId="8"/>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ТЗВ-2012"/>
      <sheetName val="Ценовая МОБ"/>
      <sheetName val="Отрасли 68-49"/>
      <sheetName val="МОБ-49"/>
      <sheetName val="Эффекты МОБ"/>
      <sheetName val="Эффекты КС"/>
      <sheetName val="Выпуск-КС"/>
      <sheetName val="Эффект дохода"/>
      <sheetName val="Эффект занятости"/>
    </sheetNames>
    <sheetDataSet>
      <sheetData sheetId="0"/>
      <sheetData sheetId="1"/>
      <sheetData sheetId="2"/>
      <sheetData sheetId="3">
        <row r="4">
          <cell r="BN4">
            <v>2209483.5409999997</v>
          </cell>
        </row>
      </sheetData>
      <sheetData sheetId="4"/>
      <sheetData sheetId="5"/>
      <sheetData sheetId="6"/>
      <sheetData sheetId="7">
        <row r="55">
          <cell r="E55">
            <v>1.9489640910685733</v>
          </cell>
          <cell r="F55">
            <v>1.6355175980470888</v>
          </cell>
          <cell r="G55">
            <v>1.7597216398927837</v>
          </cell>
          <cell r="H55">
            <v>1.6534521326149243</v>
          </cell>
          <cell r="I55">
            <v>2.8273727914192839</v>
          </cell>
          <cell r="J55">
            <v>3.5593831996951697</v>
          </cell>
          <cell r="K55">
            <v>1.9099776205382881</v>
          </cell>
          <cell r="L55">
            <v>1.9082217365623559</v>
          </cell>
          <cell r="M55">
            <v>1.8521278728958457</v>
          </cell>
          <cell r="N55">
            <v>1.4711238472186392</v>
          </cell>
          <cell r="O55">
            <v>2.1614537979723685</v>
          </cell>
          <cell r="P55">
            <v>2.1495977244441251</v>
          </cell>
          <cell r="Q55">
            <v>1.6633178637270538</v>
          </cell>
          <cell r="R55">
            <v>1.6738309218050422</v>
          </cell>
          <cell r="S55">
            <v>1.7641577832231543</v>
          </cell>
          <cell r="T55">
            <v>1.5829086659205709</v>
          </cell>
          <cell r="U55">
            <v>2.5706751951683686</v>
          </cell>
          <cell r="V55">
            <v>1.6839748953210765</v>
          </cell>
          <cell r="W55">
            <v>4.5157200900301513</v>
          </cell>
          <cell r="X55">
            <v>2.5746730803385312</v>
          </cell>
          <cell r="Y55">
            <v>1.992480968466267</v>
          </cell>
          <cell r="Z55">
            <v>2.2777921695509762</v>
          </cell>
          <cell r="AA55">
            <v>2.1087812608604803</v>
          </cell>
          <cell r="AB55">
            <v>2.5371540039216942</v>
          </cell>
          <cell r="AC55">
            <v>2.6343827566719034</v>
          </cell>
          <cell r="AD55">
            <v>2.7896652646484563</v>
          </cell>
          <cell r="AE55">
            <v>2.1101374685432699</v>
          </cell>
          <cell r="AF55">
            <v>1.6876195148562445</v>
          </cell>
          <cell r="AG55">
            <v>2.6681349806893095</v>
          </cell>
          <cell r="AH55">
            <v>2.0213632718293937</v>
          </cell>
          <cell r="AI55">
            <v>1.6987806155519993</v>
          </cell>
          <cell r="AJ55">
            <v>1.6173760873617942</v>
          </cell>
          <cell r="AK55">
            <v>1.6798195079464364</v>
          </cell>
          <cell r="AL55">
            <v>1.5269818300376166</v>
          </cell>
          <cell r="AM55">
            <v>1.925092447057291</v>
          </cell>
          <cell r="AN55">
            <v>1.4722384464472127</v>
          </cell>
          <cell r="AO55">
            <v>1.5790692947296761</v>
          </cell>
          <cell r="AP55">
            <v>1.7520858676015159</v>
          </cell>
          <cell r="AQ55">
            <v>1.5105175445825574</v>
          </cell>
          <cell r="AR55">
            <v>1.3644004915596144</v>
          </cell>
          <cell r="AS55">
            <v>5.3093044594407823</v>
          </cell>
          <cell r="AT55">
            <v>1.4239687510686896</v>
          </cell>
          <cell r="AU55">
            <v>1.4731730243654009</v>
          </cell>
          <cell r="AV55">
            <v>1.4904939217886373</v>
          </cell>
          <cell r="AW55">
            <v>1.2738446291317389</v>
          </cell>
          <cell r="AX55">
            <v>1.5701116443547223</v>
          </cell>
          <cell r="AY55">
            <v>1.5762006497968204</v>
          </cell>
          <cell r="AZ55">
            <v>1.3810174746556645</v>
          </cell>
          <cell r="BA55">
            <v>1</v>
          </cell>
        </row>
      </sheetData>
      <sheetData sheetId="8"/>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ТранспНац"/>
      <sheetName val="ТоргНац"/>
      <sheetName val="NDS"/>
      <sheetName val="Лист2"/>
      <sheetName val="Лист1"/>
      <sheetName val="tri2000(3)"/>
      <sheetName val="NDS_akziz"/>
    </sheetNames>
    <sheetDataSet>
      <sheetData sheetId="0" refreshError="1"/>
      <sheetData sheetId="1" refreshError="1"/>
      <sheetData sheetId="2" refreshError="1"/>
      <sheetData sheetId="3" refreshError="1"/>
      <sheetData sheetId="4" refreshError="1"/>
      <sheetData sheetId="5">
        <row r="9">
          <cell r="FI9">
            <v>229600833</v>
          </cell>
        </row>
        <row r="10">
          <cell r="FI10">
            <v>67856190</v>
          </cell>
        </row>
        <row r="11">
          <cell r="FI11">
            <v>295449</v>
          </cell>
        </row>
        <row r="12">
          <cell r="FI12">
            <v>-1956389</v>
          </cell>
        </row>
        <row r="13">
          <cell r="FI13">
            <v>128499606</v>
          </cell>
        </row>
        <row r="14">
          <cell r="FI14">
            <v>19331507</v>
          </cell>
        </row>
        <row r="15">
          <cell r="FI15">
            <v>12729568</v>
          </cell>
        </row>
        <row r="16">
          <cell r="FI16">
            <v>7161714</v>
          </cell>
        </row>
        <row r="17">
          <cell r="FI17">
            <v>-783111</v>
          </cell>
        </row>
        <row r="18">
          <cell r="FI18">
            <v>106539</v>
          </cell>
        </row>
        <row r="19">
          <cell r="FI19">
            <v>-3140418</v>
          </cell>
        </row>
        <row r="20">
          <cell r="FI20">
            <v>-703187</v>
          </cell>
        </row>
        <row r="21">
          <cell r="FI21">
            <v>203365</v>
          </cell>
        </row>
        <row r="22">
          <cell r="FI22">
            <v>-10828</v>
          </cell>
        </row>
        <row r="23">
          <cell r="FI23">
            <v>13775873</v>
          </cell>
        </row>
        <row r="24">
          <cell r="FI24">
            <v>0</v>
          </cell>
        </row>
        <row r="25">
          <cell r="FI25">
            <v>5710173</v>
          </cell>
        </row>
        <row r="26">
          <cell r="FI26">
            <v>5710173</v>
          </cell>
        </row>
        <row r="27">
          <cell r="FI27">
            <v>-90748</v>
          </cell>
        </row>
        <row r="28">
          <cell r="FI28">
            <v>-53838268</v>
          </cell>
        </row>
        <row r="29">
          <cell r="FI29">
            <v>-721234</v>
          </cell>
        </row>
        <row r="30">
          <cell r="FI30">
            <v>0</v>
          </cell>
        </row>
        <row r="31">
          <cell r="FI31">
            <v>1310243</v>
          </cell>
        </row>
        <row r="32">
          <cell r="FI32">
            <v>-88957034</v>
          </cell>
        </row>
        <row r="33">
          <cell r="FI33">
            <v>354</v>
          </cell>
        </row>
        <row r="34">
          <cell r="FI34">
            <v>0</v>
          </cell>
        </row>
        <row r="35">
          <cell r="FI35">
            <v>4473100</v>
          </cell>
        </row>
        <row r="36">
          <cell r="FI36">
            <v>-2737</v>
          </cell>
        </row>
        <row r="37">
          <cell r="FI37">
            <v>-32806947</v>
          </cell>
        </row>
        <row r="38">
          <cell r="FI38">
            <v>-17555121</v>
          </cell>
        </row>
        <row r="39">
          <cell r="FI39">
            <v>299277</v>
          </cell>
        </row>
        <row r="40">
          <cell r="FI40">
            <v>730331</v>
          </cell>
        </row>
        <row r="41">
          <cell r="FI41">
            <v>4399205</v>
          </cell>
        </row>
        <row r="42">
          <cell r="FI42">
            <v>-23673</v>
          </cell>
        </row>
        <row r="43">
          <cell r="FI43">
            <v>-640004</v>
          </cell>
        </row>
        <row r="44">
          <cell r="FI44">
            <v>-956246</v>
          </cell>
        </row>
        <row r="45">
          <cell r="FI45">
            <v>2114021</v>
          </cell>
        </row>
        <row r="46">
          <cell r="FI46">
            <v>-73814</v>
          </cell>
        </row>
        <row r="47">
          <cell r="FI47">
            <v>-3746413</v>
          </cell>
        </row>
        <row r="48">
          <cell r="FI48">
            <v>2403738</v>
          </cell>
        </row>
        <row r="49">
          <cell r="FI49">
            <v>-7171317</v>
          </cell>
        </row>
        <row r="50">
          <cell r="FI50">
            <v>-24315030</v>
          </cell>
        </row>
        <row r="51">
          <cell r="FI51">
            <v>-17473881</v>
          </cell>
        </row>
        <row r="52">
          <cell r="FI52">
            <v>709463</v>
          </cell>
        </row>
        <row r="53">
          <cell r="FI53">
            <v>4259135</v>
          </cell>
        </row>
        <row r="54">
          <cell r="FI54">
            <v>-1921701</v>
          </cell>
        </row>
        <row r="55">
          <cell r="FI55">
            <v>-7212907</v>
          </cell>
        </row>
        <row r="56">
          <cell r="FI56">
            <v>10579042</v>
          </cell>
        </row>
        <row r="57">
          <cell r="FI57">
            <v>-28204775</v>
          </cell>
        </row>
        <row r="58">
          <cell r="FI58">
            <v>-4959482</v>
          </cell>
        </row>
        <row r="59">
          <cell r="FI59">
            <v>-6666763</v>
          </cell>
        </row>
        <row r="60">
          <cell r="FI60">
            <v>-2655401</v>
          </cell>
        </row>
        <row r="61">
          <cell r="FI61">
            <v>-21233077</v>
          </cell>
        </row>
        <row r="62">
          <cell r="FI62">
            <v>-2550051</v>
          </cell>
        </row>
        <row r="63">
          <cell r="FI63">
            <v>-14433189</v>
          </cell>
        </row>
        <row r="64">
          <cell r="FI64">
            <v>-1889865</v>
          </cell>
        </row>
        <row r="65">
          <cell r="FI65">
            <v>-7527376</v>
          </cell>
        </row>
        <row r="66">
          <cell r="FI66">
            <v>-5430589</v>
          </cell>
        </row>
        <row r="67">
          <cell r="FI67">
            <v>-7273293</v>
          </cell>
        </row>
        <row r="68">
          <cell r="FI68">
            <v>-35069713</v>
          </cell>
        </row>
        <row r="69">
          <cell r="FI69">
            <v>-18783156</v>
          </cell>
        </row>
        <row r="70">
          <cell r="FI70">
            <v>-11124765</v>
          </cell>
        </row>
        <row r="71">
          <cell r="FI71">
            <v>237288</v>
          </cell>
        </row>
        <row r="72">
          <cell r="FI72">
            <v>-589455</v>
          </cell>
        </row>
        <row r="73">
          <cell r="FI73">
            <v>-15661643</v>
          </cell>
        </row>
        <row r="74">
          <cell r="FI74">
            <v>-11491731</v>
          </cell>
        </row>
        <row r="75">
          <cell r="FI75">
            <v>-4988740</v>
          </cell>
        </row>
        <row r="76">
          <cell r="FI76">
            <v>-1098407</v>
          </cell>
        </row>
        <row r="77">
          <cell r="FI77">
            <v>-1454398</v>
          </cell>
        </row>
        <row r="78">
          <cell r="FI78">
            <v>-368</v>
          </cell>
        </row>
        <row r="79">
          <cell r="FI79">
            <v>-10187269</v>
          </cell>
        </row>
        <row r="80">
          <cell r="FI80">
            <v>663164</v>
          </cell>
        </row>
        <row r="81">
          <cell r="FI81">
            <v>6765559</v>
          </cell>
        </row>
        <row r="82">
          <cell r="FI82">
            <v>-81527</v>
          </cell>
        </row>
        <row r="83">
          <cell r="FI83">
            <v>64134911</v>
          </cell>
        </row>
        <row r="84">
          <cell r="FI84">
            <v>32687</v>
          </cell>
        </row>
        <row r="85">
          <cell r="FI85">
            <v>2765312</v>
          </cell>
        </row>
        <row r="86">
          <cell r="FI86">
            <v>4120</v>
          </cell>
        </row>
        <row r="87">
          <cell r="FI87">
            <v>-3801860</v>
          </cell>
        </row>
        <row r="88">
          <cell r="FI88">
            <v>-2744</v>
          </cell>
        </row>
        <row r="89">
          <cell r="FI89">
            <v>-19749778</v>
          </cell>
        </row>
        <row r="90">
          <cell r="FI90">
            <v>2617973</v>
          </cell>
        </row>
        <row r="91">
          <cell r="FI91">
            <v>-32245</v>
          </cell>
        </row>
        <row r="92">
          <cell r="FI92">
            <v>188158</v>
          </cell>
        </row>
        <row r="93">
          <cell r="FI93">
            <v>-698577</v>
          </cell>
        </row>
        <row r="94">
          <cell r="FI94">
            <v>950958</v>
          </cell>
        </row>
        <row r="95">
          <cell r="FI95">
            <v>386539</v>
          </cell>
        </row>
        <row r="96">
          <cell r="FI96">
            <v>-80848</v>
          </cell>
        </row>
        <row r="97">
          <cell r="FI97">
            <v>431058</v>
          </cell>
        </row>
        <row r="98">
          <cell r="FI98">
            <v>27395667</v>
          </cell>
        </row>
        <row r="99">
          <cell r="FI99">
            <v>-20334931</v>
          </cell>
        </row>
        <row r="100">
          <cell r="FI100">
            <v>-19848754</v>
          </cell>
        </row>
        <row r="101">
          <cell r="FI101">
            <v>-1848144</v>
          </cell>
        </row>
        <row r="102">
          <cell r="FI102">
            <v>-12428911</v>
          </cell>
        </row>
        <row r="103">
          <cell r="FI103">
            <v>634924</v>
          </cell>
        </row>
        <row r="104">
          <cell r="FI104">
            <v>11024</v>
          </cell>
        </row>
        <row r="105">
          <cell r="FI105">
            <v>-142911</v>
          </cell>
        </row>
        <row r="106">
          <cell r="FI106">
            <v>-6383713</v>
          </cell>
        </row>
        <row r="107">
          <cell r="FI107">
            <v>-23304930</v>
          </cell>
        </row>
        <row r="108">
          <cell r="FI108">
            <v>150771</v>
          </cell>
        </row>
        <row r="109">
          <cell r="FI109">
            <v>-799180</v>
          </cell>
        </row>
        <row r="110">
          <cell r="FI110">
            <v>9578684</v>
          </cell>
        </row>
        <row r="111">
          <cell r="FI111">
            <v>21494185</v>
          </cell>
        </row>
        <row r="112">
          <cell r="FI112">
            <v>-236124</v>
          </cell>
        </row>
        <row r="113">
          <cell r="FI113">
            <v>1620025</v>
          </cell>
        </row>
        <row r="114">
          <cell r="FI114">
            <v>-648101</v>
          </cell>
        </row>
        <row r="115">
          <cell r="FI115">
            <v>1048015</v>
          </cell>
        </row>
        <row r="116">
          <cell r="FI116">
            <v>-65979</v>
          </cell>
        </row>
        <row r="117">
          <cell r="FI117">
            <v>-5561572</v>
          </cell>
        </row>
        <row r="118">
          <cell r="FI118">
            <v>5092786</v>
          </cell>
        </row>
        <row r="119">
          <cell r="FI119">
            <v>2281941</v>
          </cell>
        </row>
        <row r="120">
          <cell r="FI120">
            <v>-6339879</v>
          </cell>
        </row>
        <row r="121">
          <cell r="FI121">
            <v>2084945</v>
          </cell>
        </row>
        <row r="122">
          <cell r="FI122">
            <v>-3021510</v>
          </cell>
        </row>
        <row r="123">
          <cell r="FI123">
            <v>71035</v>
          </cell>
        </row>
        <row r="124">
          <cell r="FI124">
            <v>-6119884</v>
          </cell>
        </row>
        <row r="125">
          <cell r="FI125">
            <v>636619</v>
          </cell>
        </row>
        <row r="126">
          <cell r="FI126">
            <v>-1228627</v>
          </cell>
        </row>
        <row r="127">
          <cell r="FI127">
            <v>250533</v>
          </cell>
        </row>
        <row r="128">
          <cell r="FI128">
            <v>1069540</v>
          </cell>
        </row>
        <row r="129">
          <cell r="FI129">
            <v>5512996</v>
          </cell>
        </row>
        <row r="130">
          <cell r="FI130">
            <v>-85516</v>
          </cell>
        </row>
        <row r="131">
          <cell r="FI131">
            <v>230374</v>
          </cell>
        </row>
        <row r="132">
          <cell r="FI132">
            <v>-794387</v>
          </cell>
        </row>
        <row r="133">
          <cell r="FI133">
            <v>-407760</v>
          </cell>
        </row>
        <row r="134">
          <cell r="FI134">
            <v>-470451</v>
          </cell>
        </row>
        <row r="135">
          <cell r="FI135">
            <v>-399092</v>
          </cell>
        </row>
        <row r="136">
          <cell r="FI136">
            <v>5415002</v>
          </cell>
        </row>
        <row r="137">
          <cell r="FI137">
            <v>32800755</v>
          </cell>
        </row>
        <row r="138">
          <cell r="FI138">
            <v>-71056759</v>
          </cell>
        </row>
        <row r="139">
          <cell r="FI139">
            <v>13727877</v>
          </cell>
        </row>
        <row r="140">
          <cell r="FI140">
            <v>2046839</v>
          </cell>
        </row>
        <row r="141">
          <cell r="FI141">
            <v>-4354901</v>
          </cell>
        </row>
        <row r="142">
          <cell r="FI142">
            <v>-2404077</v>
          </cell>
        </row>
        <row r="143">
          <cell r="FI143">
            <v>-24507855</v>
          </cell>
        </row>
        <row r="144">
          <cell r="FI144">
            <v>-2160962</v>
          </cell>
        </row>
        <row r="145">
          <cell r="FI145">
            <v>-2162029</v>
          </cell>
        </row>
        <row r="146">
          <cell r="FI146">
            <v>375689</v>
          </cell>
        </row>
        <row r="147">
          <cell r="FI147">
            <v>-1194443</v>
          </cell>
        </row>
        <row r="148">
          <cell r="FI148">
            <v>-2450318</v>
          </cell>
        </row>
        <row r="149">
          <cell r="FI149">
            <v>-557603</v>
          </cell>
        </row>
        <row r="150">
          <cell r="FI150">
            <v>-4315575</v>
          </cell>
        </row>
        <row r="151">
          <cell r="FI151">
            <v>-12919668</v>
          </cell>
        </row>
        <row r="152">
          <cell r="FI152">
            <v>-4222977</v>
          </cell>
        </row>
        <row r="153">
          <cell r="FI153">
            <v>76034301</v>
          </cell>
        </row>
        <row r="154">
          <cell r="FI154">
            <v>-6819445</v>
          </cell>
        </row>
        <row r="155">
          <cell r="FI155">
            <v>36460</v>
          </cell>
        </row>
        <row r="156">
          <cell r="FI156">
            <v>710881</v>
          </cell>
        </row>
        <row r="157">
          <cell r="FI157">
            <v>-1463708</v>
          </cell>
        </row>
        <row r="158">
          <cell r="FI158">
            <v>3268</v>
          </cell>
        </row>
        <row r="159">
          <cell r="FI159">
            <v>6427701</v>
          </cell>
        </row>
        <row r="160">
          <cell r="FI160">
            <v>-1509290</v>
          </cell>
        </row>
        <row r="161">
          <cell r="FI161">
            <v>3331116</v>
          </cell>
        </row>
        <row r="162">
          <cell r="FI162">
            <v>5154810</v>
          </cell>
        </row>
        <row r="163">
          <cell r="FI163">
            <v>-2803824</v>
          </cell>
        </row>
        <row r="164">
          <cell r="FI164">
            <v>2851435</v>
          </cell>
        </row>
        <row r="165">
          <cell r="FI165">
            <v>8739682</v>
          </cell>
        </row>
        <row r="166">
          <cell r="FI166">
            <v>1826800</v>
          </cell>
        </row>
        <row r="167">
          <cell r="FI167">
            <v>-1906822</v>
          </cell>
        </row>
        <row r="168">
          <cell r="FI168">
            <v>3054615</v>
          </cell>
        </row>
        <row r="169">
          <cell r="FI169">
            <v>1544533</v>
          </cell>
        </row>
        <row r="170">
          <cell r="FI170">
            <v>376036</v>
          </cell>
        </row>
        <row r="171">
          <cell r="FI171">
            <v>-705452</v>
          </cell>
        </row>
        <row r="172">
          <cell r="FI172">
            <v>-2942930</v>
          </cell>
        </row>
        <row r="173">
          <cell r="FI173">
            <v>-680992</v>
          </cell>
        </row>
        <row r="174">
          <cell r="FI174">
            <v>344854</v>
          </cell>
        </row>
        <row r="175">
          <cell r="FI175">
            <v>-892807</v>
          </cell>
        </row>
        <row r="176">
          <cell r="FI176">
            <v>283203</v>
          </cell>
        </row>
        <row r="177">
          <cell r="FI177">
            <v>-222957</v>
          </cell>
        </row>
        <row r="178">
          <cell r="FI178">
            <v>-59736</v>
          </cell>
        </row>
        <row r="179">
          <cell r="FI179">
            <v>179555</v>
          </cell>
        </row>
        <row r="180">
          <cell r="FI180">
            <v>6716788</v>
          </cell>
        </row>
        <row r="181">
          <cell r="FI181">
            <v>17639460</v>
          </cell>
        </row>
        <row r="182">
          <cell r="FI182">
            <v>4139043</v>
          </cell>
        </row>
        <row r="183">
          <cell r="FI183">
            <v>2100444</v>
          </cell>
        </row>
        <row r="184">
          <cell r="FI184">
            <v>-75335</v>
          </cell>
        </row>
        <row r="185">
          <cell r="FI185">
            <v>-332498</v>
          </cell>
        </row>
        <row r="186">
          <cell r="FI186">
            <v>-16176025</v>
          </cell>
        </row>
        <row r="187">
          <cell r="FI187">
            <v>-929113</v>
          </cell>
        </row>
        <row r="188">
          <cell r="FI188">
            <v>-916553</v>
          </cell>
        </row>
        <row r="189">
          <cell r="FI189">
            <v>-1366107</v>
          </cell>
        </row>
        <row r="190">
          <cell r="FI190">
            <v>1830393</v>
          </cell>
        </row>
        <row r="191">
          <cell r="FI191">
            <v>-241953</v>
          </cell>
        </row>
        <row r="192">
          <cell r="FI192">
            <v>-1193229</v>
          </cell>
        </row>
        <row r="193">
          <cell r="FI193">
            <v>249955</v>
          </cell>
        </row>
        <row r="194">
          <cell r="FI194">
            <v>579024</v>
          </cell>
        </row>
        <row r="195">
          <cell r="FI195">
            <v>1019976</v>
          </cell>
        </row>
        <row r="196">
          <cell r="FI196">
            <v>-81060554</v>
          </cell>
        </row>
        <row r="197">
          <cell r="FI197">
            <v>-12070154</v>
          </cell>
        </row>
        <row r="198">
          <cell r="FI198">
            <v>-4111040</v>
          </cell>
        </row>
        <row r="199">
          <cell r="FI199">
            <v>-2203388</v>
          </cell>
        </row>
        <row r="200">
          <cell r="FI200">
            <v>640635</v>
          </cell>
        </row>
        <row r="201">
          <cell r="FI201">
            <v>1189448</v>
          </cell>
        </row>
        <row r="202">
          <cell r="FI202">
            <v>-2236711</v>
          </cell>
        </row>
        <row r="203">
          <cell r="FI203">
            <v>33968416</v>
          </cell>
        </row>
        <row r="204">
          <cell r="FI204">
            <v>-18211464</v>
          </cell>
        </row>
        <row r="205">
          <cell r="FI205">
            <v>25331674</v>
          </cell>
        </row>
        <row r="206">
          <cell r="FI206">
            <v>39520206</v>
          </cell>
        </row>
        <row r="207">
          <cell r="FI207">
            <v>-26014216</v>
          </cell>
        </row>
        <row r="208">
          <cell r="FI208">
            <v>5904382</v>
          </cell>
        </row>
        <row r="209">
          <cell r="FI209">
            <v>-1231128</v>
          </cell>
        </row>
        <row r="210">
          <cell r="FI210">
            <v>-303752</v>
          </cell>
        </row>
        <row r="211">
          <cell r="FI211">
            <v>-467667</v>
          </cell>
        </row>
        <row r="212">
          <cell r="FI212">
            <v>-453604</v>
          </cell>
        </row>
        <row r="213">
          <cell r="FI213">
            <v>-14949362</v>
          </cell>
        </row>
        <row r="214">
          <cell r="FI214">
            <v>-6694982</v>
          </cell>
        </row>
        <row r="215">
          <cell r="FI215">
            <v>-97327</v>
          </cell>
        </row>
        <row r="216">
          <cell r="FI216">
            <v>2174841</v>
          </cell>
        </row>
        <row r="217">
          <cell r="FI217">
            <v>-7709691</v>
          </cell>
        </row>
        <row r="218">
          <cell r="FI218">
            <v>1398959</v>
          </cell>
        </row>
        <row r="219">
          <cell r="FI219">
            <v>-1628034</v>
          </cell>
        </row>
        <row r="220">
          <cell r="FI220">
            <v>-1545143</v>
          </cell>
        </row>
        <row r="221">
          <cell r="FI221">
            <v>-1451888</v>
          </cell>
        </row>
        <row r="222">
          <cell r="FI222">
            <v>-1672842</v>
          </cell>
        </row>
        <row r="223">
          <cell r="FI223">
            <v>-5091388</v>
          </cell>
        </row>
        <row r="224">
          <cell r="FI224">
            <v>-2304768</v>
          </cell>
        </row>
        <row r="225">
          <cell r="FI225">
            <v>24795</v>
          </cell>
        </row>
        <row r="226">
          <cell r="FI226">
            <v>1111232</v>
          </cell>
        </row>
        <row r="227">
          <cell r="FI227">
            <v>-9057685</v>
          </cell>
        </row>
        <row r="228">
          <cell r="FI228">
            <v>-12459434</v>
          </cell>
        </row>
        <row r="229">
          <cell r="FI229">
            <v>-835214</v>
          </cell>
        </row>
        <row r="230">
          <cell r="FI230">
            <v>4634024</v>
          </cell>
        </row>
        <row r="231">
          <cell r="FI231">
            <v>4900465</v>
          </cell>
        </row>
        <row r="232">
          <cell r="FI232">
            <v>6206167</v>
          </cell>
        </row>
        <row r="233">
          <cell r="FI233">
            <v>7298561</v>
          </cell>
        </row>
        <row r="234">
          <cell r="FI234">
            <v>3684267</v>
          </cell>
        </row>
        <row r="235">
          <cell r="FI235">
            <v>-1046697</v>
          </cell>
        </row>
        <row r="236">
          <cell r="FI236">
            <v>12148743</v>
          </cell>
        </row>
        <row r="237">
          <cell r="FI237">
            <v>22012451</v>
          </cell>
        </row>
        <row r="238">
          <cell r="FI238">
            <v>3880109</v>
          </cell>
        </row>
        <row r="239">
          <cell r="FI239">
            <v>-10251921</v>
          </cell>
        </row>
        <row r="240">
          <cell r="FI240">
            <v>-3315778</v>
          </cell>
        </row>
        <row r="241">
          <cell r="FI241">
            <v>-25048248</v>
          </cell>
        </row>
        <row r="242">
          <cell r="FI242">
            <v>-17356575</v>
          </cell>
        </row>
        <row r="243">
          <cell r="FI243">
            <v>-5520160</v>
          </cell>
        </row>
        <row r="244">
          <cell r="FI244">
            <v>-1526066</v>
          </cell>
        </row>
        <row r="245">
          <cell r="FI245">
            <v>1510120</v>
          </cell>
        </row>
        <row r="246">
          <cell r="FI246">
            <v>263404</v>
          </cell>
        </row>
        <row r="247">
          <cell r="FI247">
            <v>16194318</v>
          </cell>
        </row>
        <row r="248">
          <cell r="FI248">
            <v>290848</v>
          </cell>
        </row>
        <row r="249">
          <cell r="FI249">
            <v>-1665635</v>
          </cell>
        </row>
        <row r="250">
          <cell r="FI250">
            <v>-1477038</v>
          </cell>
        </row>
        <row r="251">
          <cell r="FI251">
            <v>1284085</v>
          </cell>
        </row>
        <row r="252">
          <cell r="FI252">
            <v>317329</v>
          </cell>
        </row>
        <row r="253">
          <cell r="FI253">
            <v>2484452</v>
          </cell>
        </row>
        <row r="254">
          <cell r="FI254">
            <v>931601</v>
          </cell>
        </row>
        <row r="255">
          <cell r="FI255">
            <v>10373423</v>
          </cell>
        </row>
        <row r="256">
          <cell r="FI256">
            <v>10863221</v>
          </cell>
        </row>
        <row r="257">
          <cell r="FI257">
            <v>5692197</v>
          </cell>
        </row>
        <row r="258">
          <cell r="FI258">
            <v>3731552</v>
          </cell>
        </row>
        <row r="259">
          <cell r="FI259">
            <v>-6140915</v>
          </cell>
        </row>
        <row r="260">
          <cell r="FI260">
            <v>103064521</v>
          </cell>
        </row>
        <row r="261">
          <cell r="FI261">
            <v>501215</v>
          </cell>
        </row>
        <row r="262">
          <cell r="FI262">
            <v>871125</v>
          </cell>
        </row>
        <row r="263">
          <cell r="FI263">
            <v>-77979</v>
          </cell>
        </row>
        <row r="264">
          <cell r="FI264">
            <v>356302</v>
          </cell>
        </row>
        <row r="265">
          <cell r="FI265">
            <v>-9305601</v>
          </cell>
        </row>
        <row r="266">
          <cell r="FI266">
            <v>798115</v>
          </cell>
        </row>
        <row r="267">
          <cell r="FI267">
            <v>807701</v>
          </cell>
        </row>
        <row r="268">
          <cell r="FI268">
            <v>10987240</v>
          </cell>
        </row>
        <row r="269">
          <cell r="FI269">
            <v>410738</v>
          </cell>
        </row>
        <row r="270">
          <cell r="FI270">
            <v>54996</v>
          </cell>
        </row>
        <row r="271">
          <cell r="FI271">
            <v>-289505</v>
          </cell>
        </row>
        <row r="272">
          <cell r="FI272">
            <v>822688</v>
          </cell>
        </row>
        <row r="273">
          <cell r="FI273">
            <v>49320323</v>
          </cell>
        </row>
        <row r="274">
          <cell r="FI274">
            <v>-90824</v>
          </cell>
        </row>
        <row r="275">
          <cell r="FI275">
            <v>-22367547</v>
          </cell>
        </row>
        <row r="276">
          <cell r="FI276">
            <v>554272</v>
          </cell>
        </row>
        <row r="277">
          <cell r="FI277">
            <v>215261</v>
          </cell>
        </row>
        <row r="278">
          <cell r="FI278">
            <v>55920</v>
          </cell>
        </row>
        <row r="279">
          <cell r="FI279">
            <v>5109847</v>
          </cell>
        </row>
        <row r="280">
          <cell r="FI280">
            <v>-1666716</v>
          </cell>
        </row>
        <row r="281">
          <cell r="FI281">
            <v>6331</v>
          </cell>
        </row>
        <row r="282">
          <cell r="FI282">
            <v>-295337</v>
          </cell>
        </row>
        <row r="283">
          <cell r="FI283">
            <v>-216750</v>
          </cell>
        </row>
        <row r="284">
          <cell r="FI284">
            <v>-386533</v>
          </cell>
        </row>
        <row r="285">
          <cell r="FI285">
            <v>248550</v>
          </cell>
        </row>
        <row r="286">
          <cell r="FI286">
            <v>1310248</v>
          </cell>
        </row>
        <row r="287">
          <cell r="FI287">
            <v>6297148</v>
          </cell>
        </row>
        <row r="288">
          <cell r="FI288">
            <v>-177765</v>
          </cell>
        </row>
        <row r="289">
          <cell r="FI289">
            <v>19739687</v>
          </cell>
        </row>
        <row r="290">
          <cell r="FI290">
            <v>-554019</v>
          </cell>
        </row>
        <row r="291">
          <cell r="FI291">
            <v>511214</v>
          </cell>
        </row>
        <row r="292">
          <cell r="FI292">
            <v>-19242</v>
          </cell>
        </row>
        <row r="293">
          <cell r="FI293">
            <v>-433689</v>
          </cell>
        </row>
        <row r="294">
          <cell r="FI294">
            <v>-3034768</v>
          </cell>
        </row>
        <row r="295">
          <cell r="FI295">
            <v>-1929908</v>
          </cell>
        </row>
        <row r="296">
          <cell r="FI296">
            <v>-973757</v>
          </cell>
        </row>
        <row r="297">
          <cell r="FI297">
            <v>-195579</v>
          </cell>
        </row>
        <row r="298">
          <cell r="FI298">
            <v>76040538</v>
          </cell>
        </row>
        <row r="299">
          <cell r="FI299">
            <v>-5127</v>
          </cell>
        </row>
        <row r="300">
          <cell r="FI300">
            <v>7063119</v>
          </cell>
        </row>
        <row r="301">
          <cell r="FI301">
            <v>-4315590</v>
          </cell>
        </row>
        <row r="302">
          <cell r="FI302">
            <v>-8149</v>
          </cell>
        </row>
        <row r="303">
          <cell r="FI303">
            <v>0</v>
          </cell>
        </row>
        <row r="304">
          <cell r="FI304">
            <v>-5099653</v>
          </cell>
        </row>
        <row r="305">
          <cell r="FI305">
            <v>0</v>
          </cell>
        </row>
        <row r="306">
          <cell r="FI306">
            <v>0</v>
          </cell>
        </row>
        <row r="307">
          <cell r="FI307">
            <v>0</v>
          </cell>
        </row>
        <row r="308">
          <cell r="FI308">
            <v>0</v>
          </cell>
        </row>
        <row r="309">
          <cell r="FI309">
            <v>0</v>
          </cell>
        </row>
        <row r="310">
          <cell r="FI310">
            <v>0</v>
          </cell>
        </row>
        <row r="311">
          <cell r="FI311">
            <v>0</v>
          </cell>
        </row>
        <row r="312">
          <cell r="FI312">
            <v>0</v>
          </cell>
        </row>
        <row r="313">
          <cell r="FI313">
            <v>0</v>
          </cell>
        </row>
        <row r="314">
          <cell r="FI314">
            <v>0</v>
          </cell>
        </row>
        <row r="315">
          <cell r="FI315">
            <v>0</v>
          </cell>
        </row>
        <row r="316">
          <cell r="FI316">
            <v>0</v>
          </cell>
        </row>
        <row r="317">
          <cell r="FI317">
            <v>0</v>
          </cell>
        </row>
        <row r="318">
          <cell r="FI318">
            <v>0</v>
          </cell>
        </row>
        <row r="319">
          <cell r="FI319">
            <v>0</v>
          </cell>
        </row>
        <row r="320">
          <cell r="FI320">
            <v>0</v>
          </cell>
        </row>
        <row r="321">
          <cell r="FI321">
            <v>0</v>
          </cell>
        </row>
        <row r="322">
          <cell r="FI322">
            <v>0</v>
          </cell>
        </row>
        <row r="323">
          <cell r="FI323">
            <v>0</v>
          </cell>
        </row>
        <row r="324">
          <cell r="FI324">
            <v>0</v>
          </cell>
        </row>
        <row r="325">
          <cell r="FI325">
            <v>0</v>
          </cell>
        </row>
        <row r="326">
          <cell r="FI326">
            <v>0</v>
          </cell>
        </row>
        <row r="327">
          <cell r="FI327">
            <v>0</v>
          </cell>
        </row>
        <row r="328">
          <cell r="FI328">
            <v>0</v>
          </cell>
        </row>
        <row r="329">
          <cell r="FI329">
            <v>0</v>
          </cell>
        </row>
        <row r="330">
          <cell r="FI330">
            <v>0</v>
          </cell>
        </row>
        <row r="331">
          <cell r="FI331">
            <v>0</v>
          </cell>
        </row>
        <row r="332">
          <cell r="FI332">
            <v>0</v>
          </cell>
        </row>
        <row r="333">
          <cell r="FI333">
            <v>0</v>
          </cell>
        </row>
        <row r="334">
          <cell r="FI334">
            <v>0</v>
          </cell>
        </row>
        <row r="335">
          <cell r="FI335">
            <v>0</v>
          </cell>
        </row>
        <row r="336">
          <cell r="FI336">
            <v>0</v>
          </cell>
        </row>
        <row r="337">
          <cell r="FI337">
            <v>0</v>
          </cell>
        </row>
        <row r="338">
          <cell r="FI338">
            <v>0</v>
          </cell>
        </row>
        <row r="339">
          <cell r="FI339">
            <v>0</v>
          </cell>
        </row>
        <row r="340">
          <cell r="FI340">
            <v>0</v>
          </cell>
        </row>
        <row r="341">
          <cell r="FI341">
            <v>0</v>
          </cell>
        </row>
        <row r="342">
          <cell r="FI342">
            <v>0</v>
          </cell>
        </row>
        <row r="343">
          <cell r="FI343">
            <v>0</v>
          </cell>
        </row>
        <row r="344">
          <cell r="FI344">
            <v>0</v>
          </cell>
        </row>
        <row r="345">
          <cell r="FI345">
            <v>0</v>
          </cell>
        </row>
        <row r="346">
          <cell r="FI346">
            <v>0</v>
          </cell>
        </row>
        <row r="347">
          <cell r="FI347">
            <v>0</v>
          </cell>
        </row>
        <row r="348">
          <cell r="FI348">
            <v>0</v>
          </cell>
        </row>
        <row r="349">
          <cell r="FI349">
            <v>0</v>
          </cell>
        </row>
        <row r="350">
          <cell r="FI350">
            <v>0</v>
          </cell>
        </row>
        <row r="351">
          <cell r="FI351">
            <v>0</v>
          </cell>
        </row>
        <row r="352">
          <cell r="FI352">
            <v>0</v>
          </cell>
        </row>
        <row r="353">
          <cell r="FI353">
            <v>0</v>
          </cell>
        </row>
        <row r="354">
          <cell r="FI354">
            <v>0</v>
          </cell>
        </row>
        <row r="355">
          <cell r="FI355">
            <v>0</v>
          </cell>
        </row>
        <row r="356">
          <cell r="FI356">
            <v>0</v>
          </cell>
        </row>
        <row r="357">
          <cell r="FI357">
            <v>0</v>
          </cell>
        </row>
        <row r="358">
          <cell r="FI358">
            <v>0</v>
          </cell>
        </row>
      </sheetData>
      <sheetData sheetId="6"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K99"/>
    </sheetNames>
    <sheetDataSet>
      <sheetData sheetId="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Q1"/>
      <sheetName val="Q2"/>
      <sheetName val="Q3"/>
      <sheetName val="Assump"/>
      <sheetName val="Last"/>
      <sheetName val="wage growth"/>
      <sheetName val="Scratch_pad"/>
      <sheetName val="Sel__Ind_-MacroframeworkI"/>
      <sheetName val="Annual_Meetings_Selec_Indicator"/>
      <sheetName val="GDP_Prod__-_Input"/>
      <sheetName val="National_Accounts"/>
      <sheetName val="Chart_real_growth_rates"/>
      <sheetName val="Figure_3"/>
      <sheetName val="INE_PIBprod"/>
      <sheetName val="PIN_Selected_Indicators_"/>
      <sheetName val="weekly-monthly_Rep_"/>
      <sheetName val="RED_TABLES"/>
      <sheetName val="Basic_Data"/>
      <sheetName val="Excel_macros"/>
      <sheetName val="moz_macroframework_Brief_Feb200"/>
      <sheetName val="wage_growth"/>
      <sheetName val="Gin"/>
      <sheetName val="Din"/>
      <sheetName val="Gasoline"/>
      <sheetName val="M"/>
      <sheetName val="PIV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10.HIPC Ratios"/>
      <sheetName val="IDA-tab7"/>
      <sheetName val="T9.Assistance"/>
      <sheetName val="T1 BoP OUT Long"/>
      <sheetName val="T3 Key Ratios"/>
      <sheetName val="T3B New Key Ratios"/>
      <sheetName val="T6 IMF Assistance"/>
      <sheetName val="T6 IMF Assistance old"/>
      <sheetName val="Chart4"/>
      <sheetName val="Debt Serv 2"/>
      <sheetName val="Tx. NPV&amp;DS"/>
      <sheetName val="Stress Chart 4 old"/>
      <sheetName val="DebtService Long"/>
      <sheetName val="SUMMARY"/>
    </sheetNames>
    <sheetDataSet>
      <sheetData sheetId="0"/>
      <sheetData sheetId="1" refreshError="1">
        <row r="7">
          <cell r="K7">
            <v>2006</v>
          </cell>
          <cell r="L7">
            <v>2007</v>
          </cell>
          <cell r="M7">
            <v>2008</v>
          </cell>
          <cell r="N7">
            <v>2009</v>
          </cell>
          <cell r="O7">
            <v>2010</v>
          </cell>
          <cell r="P7">
            <v>2011</v>
          </cell>
          <cell r="Q7">
            <v>2012</v>
          </cell>
          <cell r="R7">
            <v>2013</v>
          </cell>
          <cell r="S7">
            <v>2014</v>
          </cell>
          <cell r="T7">
            <v>2015</v>
          </cell>
          <cell r="V7">
            <v>2016</v>
          </cell>
          <cell r="W7">
            <v>2017</v>
          </cell>
          <cell r="X7">
            <v>2018</v>
          </cell>
          <cell r="Y7">
            <v>2019</v>
          </cell>
          <cell r="Z7">
            <v>2020</v>
          </cell>
          <cell r="AA7">
            <v>2021</v>
          </cell>
          <cell r="AB7">
            <v>2022</v>
          </cell>
          <cell r="AC7">
            <v>2023</v>
          </cell>
          <cell r="AD7">
            <v>2024</v>
          </cell>
          <cell r="AE7">
            <v>2025</v>
          </cell>
          <cell r="AG7">
            <v>2026</v>
          </cell>
          <cell r="AH7">
            <v>2027</v>
          </cell>
          <cell r="AI7">
            <v>2028</v>
          </cell>
          <cell r="AJ7">
            <v>2029</v>
          </cell>
          <cell r="AK7">
            <v>2030</v>
          </cell>
          <cell r="AL7">
            <v>2031</v>
          </cell>
          <cell r="AM7">
            <v>2032</v>
          </cell>
          <cell r="AN7">
            <v>2033</v>
          </cell>
          <cell r="AO7">
            <v>2034</v>
          </cell>
          <cell r="AP7">
            <v>2035</v>
          </cell>
        </row>
        <row r="9">
          <cell r="K9">
            <v>30.930637973268755</v>
          </cell>
          <cell r="L9">
            <v>32.903048732688859</v>
          </cell>
          <cell r="M9">
            <v>36.12669280541639</v>
          </cell>
          <cell r="N9">
            <v>37.707819330624304</v>
          </cell>
          <cell r="O9">
            <v>40.577921623302139</v>
          </cell>
          <cell r="P9">
            <v>41.066077165354962</v>
          </cell>
          <cell r="Q9">
            <v>43.137792329705853</v>
          </cell>
          <cell r="R9">
            <v>45.710894436789545</v>
          </cell>
          <cell r="S9">
            <v>48.238526828678943</v>
          </cell>
          <cell r="T9">
            <v>50.61375221412915</v>
          </cell>
          <cell r="V9">
            <v>50.54146115122893</v>
          </cell>
          <cell r="W9">
            <v>51.185053236416685</v>
          </cell>
          <cell r="X9">
            <v>51.841771428948796</v>
          </cell>
          <cell r="Y9">
            <v>51.519914592962429</v>
          </cell>
          <cell r="Z9">
            <v>51.177481072244483</v>
          </cell>
          <cell r="AA9">
            <v>50.835047551526515</v>
          </cell>
          <cell r="AB9">
            <v>50.492614030808546</v>
          </cell>
          <cell r="AC9">
            <v>50.150180510090614</v>
          </cell>
          <cell r="AD9">
            <v>49.80774698937266</v>
          </cell>
          <cell r="AE9">
            <v>49.465313468654692</v>
          </cell>
          <cell r="AG9">
            <v>49.122879947936745</v>
          </cell>
          <cell r="AH9">
            <v>47.253349714340047</v>
          </cell>
          <cell r="AI9">
            <v>42.900695551088518</v>
          </cell>
          <cell r="AJ9">
            <v>39.039524236637568</v>
          </cell>
          <cell r="AK9">
            <v>32.316316888063696</v>
          </cell>
          <cell r="AL9">
            <v>30.502634991774411</v>
          </cell>
          <cell r="AM9">
            <v>25.651077456621984</v>
          </cell>
          <cell r="AN9">
            <v>19.368423516473822</v>
          </cell>
          <cell r="AO9">
            <v>13.540369690053312</v>
          </cell>
          <cell r="AP9">
            <v>6.7321142914467229</v>
          </cell>
        </row>
        <row r="10">
          <cell r="A10" t="str">
            <v>Of which</v>
          </cell>
        </row>
        <row r="11">
          <cell r="A11" t="str">
            <v>IDA</v>
          </cell>
          <cell r="B11">
            <v>15.608934481471259</v>
          </cell>
          <cell r="C11">
            <v>18.654135526984085</v>
          </cell>
          <cell r="D11">
            <v>19.317389821871917</v>
          </cell>
          <cell r="E11">
            <v>21.564202333667854</v>
          </cell>
          <cell r="F11">
            <v>24.312401798756834</v>
          </cell>
          <cell r="G11">
            <v>27.015132964601673</v>
          </cell>
          <cell r="H11">
            <v>30.199024032151677</v>
          </cell>
          <cell r="J11">
            <v>407.01316343995893</v>
          </cell>
          <cell r="K11">
            <v>30.930637973268755</v>
          </cell>
          <cell r="L11">
            <v>32.903048732688859</v>
          </cell>
          <cell r="M11">
            <v>36.12669280541639</v>
          </cell>
          <cell r="N11">
            <v>37.707819330624304</v>
          </cell>
          <cell r="O11">
            <v>40.577921623302139</v>
          </cell>
          <cell r="P11">
            <v>41.066077165354962</v>
          </cell>
          <cell r="Q11">
            <v>43.137792329705853</v>
          </cell>
          <cell r="R11">
            <v>45.710894436789545</v>
          </cell>
          <cell r="S11">
            <v>48.238526828678943</v>
          </cell>
          <cell r="T11">
            <v>50.61375221412915</v>
          </cell>
          <cell r="U11">
            <v>507.0165840322544</v>
          </cell>
          <cell r="V11">
            <v>50.54146115122893</v>
          </cell>
          <cell r="W11">
            <v>51.185053236416685</v>
          </cell>
          <cell r="X11">
            <v>51.841771428948796</v>
          </cell>
          <cell r="Y11">
            <v>51.519914592962429</v>
          </cell>
          <cell r="Z11">
            <v>51.177481072244483</v>
          </cell>
          <cell r="AA11">
            <v>50.835047551526515</v>
          </cell>
          <cell r="AB11">
            <v>50.492614030808546</v>
          </cell>
          <cell r="AC11">
            <v>50.150180510090614</v>
          </cell>
          <cell r="AD11">
            <v>49.80774698937266</v>
          </cell>
          <cell r="AE11">
            <v>49.465313468654692</v>
          </cell>
          <cell r="AF11">
            <v>306.42738628443681</v>
          </cell>
          <cell r="AG11">
            <v>49.122879947936745</v>
          </cell>
          <cell r="AH11">
            <v>47.253349714340047</v>
          </cell>
          <cell r="AI11">
            <v>42.900695551088518</v>
          </cell>
          <cell r="AJ11">
            <v>39.039524236637568</v>
          </cell>
          <cell r="AK11">
            <v>32.316316888063696</v>
          </cell>
          <cell r="AL11">
            <v>30.502634991774411</v>
          </cell>
          <cell r="AM11">
            <v>25.651077456621984</v>
          </cell>
          <cell r="AN11">
            <v>19.368423516473822</v>
          </cell>
          <cell r="AO11">
            <v>13.540369690053312</v>
          </cell>
          <cell r="AP11">
            <v>6.7321142914467229</v>
          </cell>
          <cell r="AQ11">
            <v>1377.1283547161554</v>
          </cell>
        </row>
        <row r="13">
          <cell r="K13">
            <v>15.545529445526629</v>
          </cell>
          <cell r="L13">
            <v>16.84194682761488</v>
          </cell>
          <cell r="M13">
            <v>18.311919785616151</v>
          </cell>
          <cell r="N13">
            <v>18.533580070370459</v>
          </cell>
          <cell r="O13">
            <v>19.590642754595301</v>
          </cell>
          <cell r="P13">
            <v>20.211500772084634</v>
          </cell>
          <cell r="Q13">
            <v>20.56109881801023</v>
          </cell>
          <cell r="R13">
            <v>21.409325053489649</v>
          </cell>
          <cell r="S13">
            <v>24.080963902462297</v>
          </cell>
          <cell r="T13">
            <v>26.617017233000489</v>
          </cell>
          <cell r="V13">
            <v>26.705554115188317</v>
          </cell>
          <cell r="W13">
            <v>27.509974145464067</v>
          </cell>
          <cell r="X13">
            <v>28.32752028308418</v>
          </cell>
          <cell r="Y13">
            <v>28.166491392185822</v>
          </cell>
          <cell r="Z13">
            <v>27.984885816555895</v>
          </cell>
          <cell r="AA13">
            <v>27.803280240925925</v>
          </cell>
          <cell r="AB13">
            <v>27.621674665295998</v>
          </cell>
          <cell r="AC13">
            <v>27.440069089666068</v>
          </cell>
          <cell r="AD13">
            <v>27.258463514036137</v>
          </cell>
          <cell r="AE13">
            <v>27.076857938406189</v>
          </cell>
          <cell r="AG13">
            <v>26.895252362776215</v>
          </cell>
          <cell r="AH13">
            <v>26.713646787146299</v>
          </cell>
          <cell r="AI13">
            <v>26.205175618398968</v>
          </cell>
          <cell r="AJ13">
            <v>25.430587665936145</v>
          </cell>
          <cell r="AK13">
            <v>22.692217709119497</v>
          </cell>
          <cell r="AL13">
            <v>20.949068765260222</v>
          </cell>
          <cell r="AM13">
            <v>19.877651538179158</v>
          </cell>
          <cell r="AN13">
            <v>17.380716505034126</v>
          </cell>
          <cell r="AO13">
            <v>11.617495603235161</v>
          </cell>
          <cell r="AP13">
            <v>5.7738726010925676</v>
          </cell>
        </row>
        <row r="15">
          <cell r="K15">
            <v>11.519095423327286</v>
          </cell>
          <cell r="L15">
            <v>12.837695614050535</v>
          </cell>
          <cell r="M15">
            <v>14.329851380686804</v>
          </cell>
          <cell r="N15">
            <v>15.094222801442239</v>
          </cell>
          <cell r="O15">
            <v>16.701117636591139</v>
          </cell>
          <cell r="P15">
            <v>17.275048240627914</v>
          </cell>
          <cell r="Q15">
            <v>17.639383502950007</v>
          </cell>
          <cell r="R15">
            <v>18.519042987357679</v>
          </cell>
          <cell r="S15">
            <v>19.23377042246301</v>
          </cell>
          <cell r="T15">
            <v>19.811030507038897</v>
          </cell>
          <cell r="V15">
            <v>19.943933006496721</v>
          </cell>
          <cell r="W15">
            <v>20.792718654042471</v>
          </cell>
          <cell r="X15">
            <v>21.654630408932587</v>
          </cell>
          <cell r="Y15">
            <v>21.537967135304228</v>
          </cell>
          <cell r="Z15">
            <v>21.400727176944308</v>
          </cell>
          <cell r="AA15">
            <v>21.263487218584331</v>
          </cell>
          <cell r="AB15">
            <v>21.1262472602244</v>
          </cell>
          <cell r="AC15">
            <v>20.989007301864472</v>
          </cell>
          <cell r="AD15">
            <v>20.851767343504537</v>
          </cell>
          <cell r="AE15">
            <v>20.714527385144596</v>
          </cell>
          <cell r="AG15">
            <v>20.577287426784622</v>
          </cell>
          <cell r="AH15">
            <v>20.440047468424702</v>
          </cell>
          <cell r="AI15">
            <v>19.975941916947374</v>
          </cell>
          <cell r="AJ15">
            <v>18.178564570494014</v>
          </cell>
          <cell r="AK15">
            <v>14.429326398294997</v>
          </cell>
          <cell r="AL15">
            <v>12.869565060930061</v>
          </cell>
          <cell r="AM15">
            <v>11.857404635595996</v>
          </cell>
          <cell r="AN15">
            <v>9.3863343391344625</v>
          </cell>
          <cell r="AO15">
            <v>7.6087595852455401</v>
          </cell>
          <cell r="AP15">
            <v>5.7738726010925676</v>
          </cell>
        </row>
        <row r="17">
          <cell r="K17">
            <v>15.385108527742126</v>
          </cell>
          <cell r="L17">
            <v>16.061101905073979</v>
          </cell>
          <cell r="M17">
            <v>17.814773019800239</v>
          </cell>
          <cell r="N17">
            <v>19.174239260253845</v>
          </cell>
          <cell r="O17">
            <v>20.987278868706838</v>
          </cell>
          <cell r="P17">
            <v>20.854576393270328</v>
          </cell>
          <cell r="Q17">
            <v>22.576693511695623</v>
          </cell>
          <cell r="R17">
            <v>24.301569383299896</v>
          </cell>
          <cell r="S17">
            <v>24.157562926216645</v>
          </cell>
          <cell r="T17">
            <v>23.996734981128661</v>
          </cell>
          <cell r="V17">
            <v>23.835907036040613</v>
          </cell>
          <cell r="W17">
            <v>23.675079090952618</v>
          </cell>
          <cell r="X17">
            <v>23.514251145864616</v>
          </cell>
          <cell r="Y17">
            <v>23.353423200776607</v>
          </cell>
          <cell r="Z17">
            <v>23.192595255688587</v>
          </cell>
          <cell r="AA17">
            <v>23.031767310600589</v>
          </cell>
          <cell r="AB17">
            <v>22.870939365512548</v>
          </cell>
          <cell r="AC17">
            <v>22.710111420424546</v>
          </cell>
          <cell r="AD17">
            <v>22.549283475336523</v>
          </cell>
          <cell r="AE17">
            <v>22.388455530248503</v>
          </cell>
          <cell r="AG17">
            <v>22.22762758516053</v>
          </cell>
          <cell r="AH17">
            <v>20.539702927193748</v>
          </cell>
          <cell r="AI17">
            <v>16.69551993268955</v>
          </cell>
          <cell r="AJ17">
            <v>13.608936570701424</v>
          </cell>
          <cell r="AK17">
            <v>9.6240991789441992</v>
          </cell>
          <cell r="AL17">
            <v>9.5535662265141887</v>
          </cell>
          <cell r="AM17">
            <v>5.7734259184428254</v>
          </cell>
          <cell r="AN17">
            <v>1.9877070114396957</v>
          </cell>
          <cell r="AO17">
            <v>1.9228740868181511</v>
          </cell>
          <cell r="AP17">
            <v>0.9582416903541553</v>
          </cell>
        </row>
        <row r="18">
          <cell r="A18" t="str">
            <v>Of which</v>
          </cell>
        </row>
        <row r="19">
          <cell r="K19">
            <v>19.411542549941469</v>
          </cell>
          <cell r="L19">
            <v>20.065353118638324</v>
          </cell>
          <cell r="M19">
            <v>21.796841424729585</v>
          </cell>
          <cell r="N19">
            <v>22.613596529182065</v>
          </cell>
          <cell r="O19">
            <v>23.876803986711</v>
          </cell>
          <cell r="P19">
            <v>23.791028924727048</v>
          </cell>
          <cell r="Q19">
            <v>25.498408826755846</v>
          </cell>
          <cell r="R19">
            <v>27.191851449431866</v>
          </cell>
          <cell r="S19">
            <v>29.004756406215932</v>
          </cell>
          <cell r="T19">
            <v>30.802721707090253</v>
          </cell>
          <cell r="V19">
            <v>30.597528144732209</v>
          </cell>
          <cell r="W19">
            <v>30.392334582374215</v>
          </cell>
          <cell r="X19">
            <v>30.18714102001621</v>
          </cell>
          <cell r="Y19">
            <v>29.981947457658201</v>
          </cell>
          <cell r="Z19">
            <v>29.776753895300175</v>
          </cell>
          <cell r="AA19">
            <v>29.571560332942184</v>
          </cell>
          <cell r="AB19">
            <v>29.366366770584147</v>
          </cell>
          <cell r="AC19">
            <v>29.161173208226142</v>
          </cell>
          <cell r="AD19">
            <v>28.955979645868123</v>
          </cell>
          <cell r="AE19">
            <v>28.750786083510096</v>
          </cell>
          <cell r="AG19">
            <v>28.545592521152123</v>
          </cell>
          <cell r="AH19">
            <v>26.813302245915345</v>
          </cell>
          <cell r="AI19">
            <v>22.924753634141144</v>
          </cell>
          <cell r="AJ19">
            <v>20.860959666143554</v>
          </cell>
          <cell r="AK19">
            <v>17.886990489768699</v>
          </cell>
          <cell r="AL19">
            <v>17.63306993084435</v>
          </cell>
          <cell r="AM19">
            <v>13.793672821025988</v>
          </cell>
          <cell r="AN19">
            <v>9.9820891773393594</v>
          </cell>
          <cell r="AO19">
            <v>5.9316101048077723</v>
          </cell>
          <cell r="AP19">
            <v>0.9582416903541553</v>
          </cell>
        </row>
        <row r="24">
          <cell r="K24">
            <v>49.740676351514082</v>
          </cell>
          <cell r="L24">
            <v>48.813415545646478</v>
          </cell>
          <cell r="M24">
            <v>49.311939832835492</v>
          </cell>
          <cell r="N24">
            <v>50.849504428068428</v>
          </cell>
          <cell r="O24">
            <v>51.720931060832733</v>
          </cell>
          <cell r="P24">
            <v>50.782976687298756</v>
          </cell>
          <cell r="Q24">
            <v>52.33622837983922</v>
          </cell>
          <cell r="R24">
            <v>53.163626926847527</v>
          </cell>
          <cell r="S24">
            <v>50.079396105965671</v>
          </cell>
          <cell r="T24">
            <v>47.411491800897984</v>
          </cell>
          <cell r="V24">
            <v>47.161096044927135</v>
          </cell>
          <cell r="W24">
            <v>46.253891700767994</v>
          </cell>
          <cell r="X24">
            <v>45.357730836979272</v>
          </cell>
          <cell r="Y24">
            <v>45.328924524200708</v>
          </cell>
          <cell r="Z24">
            <v>45.317969485346211</v>
          </cell>
          <cell r="AA24">
            <v>45.306866856484277</v>
          </cell>
          <cell r="AB24">
            <v>45.295613634813257</v>
          </cell>
          <cell r="AC24">
            <v>45.284206735517316</v>
          </cell>
          <cell r="AD24">
            <v>45.272642988946679</v>
          </cell>
          <cell r="AE24">
            <v>45.260919137681555</v>
          </cell>
          <cell r="AG24">
            <v>45.249031833472806</v>
          </cell>
          <cell r="AH24">
            <v>43.467189207457466</v>
          </cell>
          <cell r="AI24">
            <v>38.916664912361625</v>
          </cell>
          <cell r="AJ24">
            <v>34.859381195864557</v>
          </cell>
          <cell r="AK24">
            <v>29.78092835356167</v>
          </cell>
          <cell r="AL24">
            <v>31.320462081687307</v>
          </cell>
          <cell r="AM24">
            <v>22.507537658822123</v>
          </cell>
          <cell r="AN24">
            <v>10.262616416607425</v>
          </cell>
          <cell r="AO24">
            <v>14.201045693978982</v>
          </cell>
          <cell r="AP24">
            <v>14.233889219195511</v>
          </cell>
        </row>
        <row r="26">
          <cell r="K26">
            <v>62.758299931341675</v>
          </cell>
          <cell r="L26">
            <v>60.983264139604152</v>
          </cell>
          <cell r="M26">
            <v>60.334450048141782</v>
          </cell>
          <cell r="N26">
            <v>59.970576211010155</v>
          </cell>
          <cell r="O26">
            <v>58.841860380053546</v>
          </cell>
          <cell r="P26">
            <v>57.933531924491056</v>
          </cell>
          <cell r="Q26">
            <v>59.109211319553204</v>
          </cell>
          <cell r="R26">
            <v>59.486588010290653</v>
          </cell>
          <cell r="S26">
            <v>60.127782320607515</v>
          </cell>
          <cell r="T26">
            <v>60.858403812415787</v>
          </cell>
          <cell r="V26">
            <v>60.53946096488788</v>
          </cell>
          <cell r="W26">
            <v>59.377362453832419</v>
          </cell>
          <cell r="X26">
            <v>58.229377947450899</v>
          </cell>
          <cell r="Y26">
            <v>58.194870264310772</v>
          </cell>
          <cell r="Z26">
            <v>58.183312799756479</v>
          </cell>
          <cell r="AA26">
            <v>58.171599629110972</v>
          </cell>
          <cell r="AB26">
            <v>58.159727584446273</v>
          </cell>
          <cell r="AC26">
            <v>58.147693411310222</v>
          </cell>
          <cell r="AD26">
            <v>58.135493765751697</v>
          </cell>
          <cell r="AE26">
            <v>58.123125211222948</v>
          </cell>
          <cell r="AG26">
            <v>58.110584215352169</v>
          </cell>
          <cell r="AH26">
            <v>56.743706865247425</v>
          </cell>
          <cell r="AI26">
            <v>53.436787771520123</v>
          </cell>
          <cell r="AJ26">
            <v>53.435486405252064</v>
          </cell>
          <cell r="AK26">
            <v>55.349718693888072</v>
          </cell>
          <cell r="AL26">
            <v>57.808349788795056</v>
          </cell>
          <cell r="AM26">
            <v>53.774243379648233</v>
          </cell>
          <cell r="AN26">
            <v>51.537953870376121</v>
          </cell>
          <cell r="AO26">
            <v>43.806854913016913</v>
          </cell>
          <cell r="AP26">
            <v>14.233889219195511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 2"/>
      <sheetName val="SAM_2017_IO bal"/>
      <sheetName val="Variable description"/>
      <sheetName val="HH_CGE_map"/>
    </sheetNames>
    <sheetDataSet>
      <sheetData sheetId="0"/>
      <sheetData sheetId="1">
        <row r="73">
          <cell r="BS73">
            <v>33548018.54499612</v>
          </cell>
          <cell r="BT73">
            <v>16610443.300000001</v>
          </cell>
          <cell r="BV73">
            <v>7348612.3595522102</v>
          </cell>
          <cell r="CC73">
            <v>997867.23940529174</v>
          </cell>
        </row>
        <row r="74">
          <cell r="BU74">
            <v>7233672.9018192384</v>
          </cell>
        </row>
        <row r="79">
          <cell r="BU79">
            <v>3190491.6123329266</v>
          </cell>
        </row>
        <row r="81">
          <cell r="BU81">
            <v>6943417.378553533</v>
          </cell>
        </row>
      </sheetData>
      <sheetData sheetId="2"/>
      <sheetData sheetId="3">
        <row r="41">
          <cell r="U41">
            <v>550111.3960723487</v>
          </cell>
          <cell r="V41">
            <v>1779639.0467496545</v>
          </cell>
          <cell r="W41">
            <v>178150.11741389663</v>
          </cell>
          <cell r="X41">
            <v>537000.02171314287</v>
          </cell>
        </row>
        <row r="42">
          <cell r="U42">
            <v>75751.768589576648</v>
          </cell>
          <cell r="V42">
            <v>134831.9881891945</v>
          </cell>
          <cell r="W42">
            <v>11674.756840545628</v>
          </cell>
          <cell r="X42">
            <v>21685.352667025647</v>
          </cell>
        </row>
        <row r="43">
          <cell r="U43">
            <v>0</v>
          </cell>
          <cell r="V43">
            <v>0</v>
          </cell>
          <cell r="W43">
            <v>0</v>
          </cell>
          <cell r="X43">
            <v>0</v>
          </cell>
        </row>
        <row r="44">
          <cell r="U44">
            <v>0</v>
          </cell>
          <cell r="V44">
            <v>0</v>
          </cell>
          <cell r="W44">
            <v>0</v>
          </cell>
          <cell r="X44">
            <v>0</v>
          </cell>
        </row>
        <row r="45">
          <cell r="U45">
            <v>343.28105497236413</v>
          </cell>
          <cell r="V45">
            <v>585.72238041272067</v>
          </cell>
          <cell r="W45">
            <v>216.06455573037672</v>
          </cell>
          <cell r="X45">
            <v>826.67387398692324</v>
          </cell>
        </row>
        <row r="46">
          <cell r="U46">
            <v>1683.2083214274876</v>
          </cell>
          <cell r="V46">
            <v>2871.9696891993567</v>
          </cell>
          <cell r="W46">
            <v>1059.4282815874635</v>
          </cell>
          <cell r="X46">
            <v>4053.425971653191</v>
          </cell>
        </row>
        <row r="47">
          <cell r="U47">
            <v>0</v>
          </cell>
          <cell r="V47">
            <v>0</v>
          </cell>
          <cell r="W47">
            <v>13443.054667372879</v>
          </cell>
          <cell r="X47">
            <v>1894.6587115089294</v>
          </cell>
        </row>
        <row r="48">
          <cell r="U48">
            <v>762110.6903095023</v>
          </cell>
          <cell r="V48">
            <v>964290.69745345542</v>
          </cell>
          <cell r="W48">
            <v>431148.23470442195</v>
          </cell>
          <cell r="X48">
            <v>1226267.5608979089</v>
          </cell>
        </row>
        <row r="49">
          <cell r="U49">
            <v>20912.473735709482</v>
          </cell>
          <cell r="V49">
            <v>21864.867971920114</v>
          </cell>
          <cell r="W49">
            <v>11508.462545406594</v>
          </cell>
          <cell r="X49">
            <v>24097.331165015803</v>
          </cell>
        </row>
        <row r="50">
          <cell r="U50">
            <v>120961.26449848842</v>
          </cell>
          <cell r="V50">
            <v>195506.72626486403</v>
          </cell>
          <cell r="W50">
            <v>75452.339389819419</v>
          </cell>
          <cell r="X50">
            <v>317005.34704238299</v>
          </cell>
        </row>
        <row r="51">
          <cell r="U51">
            <v>4611.7618486705305</v>
          </cell>
          <cell r="V51">
            <v>7868.8062995999999</v>
          </cell>
          <cell r="W51">
            <v>2902.6893868277048</v>
          </cell>
          <cell r="X51">
            <v>11105.835810404633</v>
          </cell>
        </row>
        <row r="52">
          <cell r="U52">
            <v>7290.299379188069</v>
          </cell>
          <cell r="V52">
            <v>12439.0537853689</v>
          </cell>
          <cell r="W52">
            <v>4588.5879039626034</v>
          </cell>
          <cell r="X52">
            <v>17556.168460281162</v>
          </cell>
        </row>
        <row r="53">
          <cell r="U53">
            <v>20152.91003282095</v>
          </cell>
          <cell r="V53">
            <v>45266.378255596661</v>
          </cell>
          <cell r="W53">
            <v>8200.7538283839986</v>
          </cell>
          <cell r="X53">
            <v>47901.766662134054</v>
          </cell>
        </row>
        <row r="54">
          <cell r="U54">
            <v>56190.961054146515</v>
          </cell>
          <cell r="V54">
            <v>121694.88667155137</v>
          </cell>
          <cell r="W54">
            <v>30749.135318650107</v>
          </cell>
          <cell r="X54">
            <v>185915.56148917254</v>
          </cell>
        </row>
        <row r="55">
          <cell r="U55">
            <v>109928.16934187557</v>
          </cell>
          <cell r="V55">
            <v>189161.39395065504</v>
          </cell>
          <cell r="W55">
            <v>69823.24101352453</v>
          </cell>
          <cell r="X55">
            <v>330978.60190605093</v>
          </cell>
        </row>
        <row r="56">
          <cell r="U56">
            <v>15650.350950395488</v>
          </cell>
          <cell r="V56">
            <v>41309.456698122856</v>
          </cell>
          <cell r="W56">
            <v>6054.070300181219</v>
          </cell>
          <cell r="X56">
            <v>40623.489088844253</v>
          </cell>
        </row>
        <row r="57">
          <cell r="U57">
            <v>84334.884259406026</v>
          </cell>
          <cell r="V57">
            <v>309075.5349257043</v>
          </cell>
          <cell r="W57">
            <v>48794.682891050696</v>
          </cell>
          <cell r="X57">
            <v>407786.74087913864</v>
          </cell>
        </row>
        <row r="58">
          <cell r="U58">
            <v>10561.267415998349</v>
          </cell>
          <cell r="V58">
            <v>19953.567043899464</v>
          </cell>
          <cell r="W58">
            <v>7407.9580855560189</v>
          </cell>
          <cell r="X58">
            <v>42808.652014587096</v>
          </cell>
        </row>
        <row r="59">
          <cell r="U59">
            <v>96321.54700309872</v>
          </cell>
          <cell r="V59">
            <v>119435.14870987102</v>
          </cell>
          <cell r="W59">
            <v>62991.110167683393</v>
          </cell>
          <cell r="X59">
            <v>154172.40328125894</v>
          </cell>
        </row>
        <row r="60">
          <cell r="U60">
            <v>36358.239107915557</v>
          </cell>
          <cell r="V60">
            <v>33065.944819679215</v>
          </cell>
          <cell r="W60">
            <v>13134.504154232496</v>
          </cell>
          <cell r="X60">
            <v>28119.539404640647</v>
          </cell>
        </row>
        <row r="61">
          <cell r="U61">
            <v>3954.125577889974</v>
          </cell>
          <cell r="V61">
            <v>6198.5013579401821</v>
          </cell>
          <cell r="W61">
            <v>76237.662018858799</v>
          </cell>
          <cell r="X61">
            <v>232883.51471514945</v>
          </cell>
        </row>
        <row r="62">
          <cell r="U62">
            <v>12969.746416733347</v>
          </cell>
          <cell r="V62">
            <v>13930.153500350259</v>
          </cell>
          <cell r="W62">
            <v>19390.558852832648</v>
          </cell>
          <cell r="X62">
            <v>53903.658656310203</v>
          </cell>
        </row>
        <row r="63">
          <cell r="U63">
            <v>290060.50513222959</v>
          </cell>
          <cell r="V63">
            <v>383356.8234789868</v>
          </cell>
          <cell r="W63">
            <v>240037.11202700506</v>
          </cell>
          <cell r="X63">
            <v>837208.88823775842</v>
          </cell>
        </row>
        <row r="64">
          <cell r="U64">
            <v>0</v>
          </cell>
          <cell r="V64">
            <v>0</v>
          </cell>
          <cell r="W64">
            <v>0</v>
          </cell>
          <cell r="X64">
            <v>2583.9060989913269</v>
          </cell>
        </row>
        <row r="65">
          <cell r="U65">
            <v>2000.5750243546265</v>
          </cell>
          <cell r="V65">
            <v>24273.903106790007</v>
          </cell>
          <cell r="W65">
            <v>2963.4977111743433</v>
          </cell>
          <cell r="X65">
            <v>147161.77334866975</v>
          </cell>
        </row>
        <row r="66">
          <cell r="U66">
            <v>16925.711759599722</v>
          </cell>
          <cell r="V66">
            <v>64439.974892842663</v>
          </cell>
          <cell r="W66">
            <v>6643.6782880223782</v>
          </cell>
          <cell r="X66">
            <v>60116.381722165679</v>
          </cell>
        </row>
        <row r="67">
          <cell r="U67">
            <v>368294.49493729131</v>
          </cell>
          <cell r="V67">
            <v>1178040.5216314432</v>
          </cell>
          <cell r="W67">
            <v>162756.23597888314</v>
          </cell>
          <cell r="X67">
            <v>2008718.9426312</v>
          </cell>
        </row>
        <row r="68">
          <cell r="U68">
            <v>122947.42150522509</v>
          </cell>
          <cell r="V68">
            <v>188293.15119638172</v>
          </cell>
          <cell r="W68">
            <v>115259.84446444843</v>
          </cell>
          <cell r="X68">
            <v>377660.39035629173</v>
          </cell>
        </row>
        <row r="69">
          <cell r="U69">
            <v>44298.105816004791</v>
          </cell>
          <cell r="V69">
            <v>172380.52416704534</v>
          </cell>
          <cell r="W69">
            <v>47820.345864627016</v>
          </cell>
          <cell r="X69">
            <v>395751.76902975276</v>
          </cell>
        </row>
        <row r="70">
          <cell r="U70">
            <v>431827.79780383001</v>
          </cell>
          <cell r="V70">
            <v>966258.41173787392</v>
          </cell>
          <cell r="W70">
            <v>483725.10074179166</v>
          </cell>
          <cell r="X70">
            <v>3909535.8970279465</v>
          </cell>
        </row>
        <row r="71">
          <cell r="U71">
            <v>74808.615509495416</v>
          </cell>
          <cell r="V71">
            <v>98536.725663614794</v>
          </cell>
          <cell r="W71">
            <v>50.78518947855823</v>
          </cell>
          <cell r="X71">
            <v>10563.319411540113</v>
          </cell>
        </row>
        <row r="72">
          <cell r="U72">
            <v>109368.46733820175</v>
          </cell>
          <cell r="V72">
            <v>247146.77044185894</v>
          </cell>
          <cell r="W72">
            <v>90762.434735454415</v>
          </cell>
          <cell r="X72">
            <v>545890.4587385921</v>
          </cell>
        </row>
        <row r="73">
          <cell r="U73">
            <v>37430.515559240623</v>
          </cell>
          <cell r="V73">
            <v>77950.31718729873</v>
          </cell>
          <cell r="W73">
            <v>29988.014002416141</v>
          </cell>
          <cell r="X73">
            <v>220156.94180711411</v>
          </cell>
        </row>
        <row r="74">
          <cell r="U74">
            <v>440683.46148668422</v>
          </cell>
          <cell r="V74">
            <v>657030.61196389212</v>
          </cell>
          <cell r="W74">
            <v>368804.73294205294</v>
          </cell>
          <cell r="X74">
            <v>1665932.1986015623</v>
          </cell>
        </row>
        <row r="87">
          <cell r="U87">
            <v>2.0629032012647607E-2</v>
          </cell>
          <cell r="V87">
            <v>0.35539098067496799</v>
          </cell>
          <cell r="W87">
            <v>1.3765866380918824E-2</v>
          </cell>
          <cell r="X87">
            <v>0.61021412093146532</v>
          </cell>
        </row>
        <row r="90">
          <cell r="U90">
            <v>0.11130212578725755</v>
          </cell>
          <cell r="V90">
            <v>0.29974927106336408</v>
          </cell>
          <cell r="W90">
            <v>7.427251993987101E-2</v>
          </cell>
          <cell r="X90">
            <v>0.5146760832095072</v>
          </cell>
        </row>
        <row r="93">
          <cell r="U93">
            <v>7.9361932691897289E-3</v>
          </cell>
          <cell r="V93">
            <v>0.36317996435369815</v>
          </cell>
          <cell r="W93">
            <v>5.295865363427286E-3</v>
          </cell>
          <cell r="X93">
            <v>0.62358797701368485</v>
          </cell>
        </row>
        <row r="96">
          <cell r="U96">
            <v>2.9765344133989017E-2</v>
          </cell>
          <cell r="V96">
            <v>0.34978446605399005</v>
          </cell>
          <cell r="W96">
            <v>1.9862577646849577E-2</v>
          </cell>
          <cell r="X96">
            <v>0.6005876121651712</v>
          </cell>
        </row>
        <row r="99">
          <cell r="U99">
            <v>0.11208753452036534</v>
          </cell>
          <cell r="V99">
            <v>0.29926730355972253</v>
          </cell>
          <cell r="W99">
            <v>7.4796627501861307E-2</v>
          </cell>
          <cell r="X99">
            <v>0.51384853441805067</v>
          </cell>
        </row>
        <row r="102">
          <cell r="U102">
            <v>0.18176124443171029</v>
          </cell>
          <cell r="V102">
            <v>0.25651190421174364</v>
          </cell>
          <cell r="W102">
            <v>0.12129027685557023</v>
          </cell>
          <cell r="X102">
            <v>0.44043657450097579</v>
          </cell>
        </row>
        <row r="105">
          <cell r="U105">
            <v>2.612587807379621E-2</v>
          </cell>
          <cell r="V105">
            <v>0.35201783104940887</v>
          </cell>
          <cell r="W105">
            <v>1.7433941952659623E-2</v>
          </cell>
          <cell r="X105">
            <v>0.60442234892413527</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_2017_singleHH"/>
      <sheetName val="SAM_2017"/>
      <sheetName val="SAM_2017_user_USD_singleHH"/>
      <sheetName val="SAM_2017_user_USD_WRONG!"/>
      <sheetName val="SAM_2017_user_KZT"/>
      <sheetName val="PRODUCTIVITY"/>
      <sheetName val="INT_PRICES"/>
      <sheetName val="POP_GROWTH"/>
      <sheetName val="ENDOWMENTS"/>
      <sheetName val="EMISSIONS"/>
      <sheetName val="SAM_2017_IO bal_USD_original"/>
      <sheetName val="SAM_2017_with_HH_40-60_endow"/>
      <sheetName val="SAM_2017_with_HH_20-80_capital"/>
      <sheetName val="SAM_2017_with_HH_20-80"/>
      <sheetName val="SAM_2017_with HH_40-60"/>
    </sheetNames>
    <sheetDataSet>
      <sheetData sheetId="0"/>
      <sheetData sheetId="1"/>
      <sheetData sheetId="2"/>
      <sheetData sheetId="3">
        <row r="84">
          <cell r="C84">
            <v>14798.074746586066</v>
          </cell>
          <cell r="D84">
            <v>1564.9923453202732</v>
          </cell>
          <cell r="E84">
            <v>30169.723520073421</v>
          </cell>
          <cell r="F84">
            <v>925.9296752933908</v>
          </cell>
          <cell r="G84">
            <v>1425.9656180074371</v>
          </cell>
          <cell r="H84">
            <v>7952.2981549667038</v>
          </cell>
          <cell r="I84">
            <v>2977.2850828044006</v>
          </cell>
          <cell r="J84">
            <v>8606.0845482370278</v>
          </cell>
          <cell r="K84">
            <v>416.92643975369367</v>
          </cell>
          <cell r="L84">
            <v>1392.8442068686554</v>
          </cell>
          <cell r="M84">
            <v>7758.0171543924134</v>
          </cell>
          <cell r="N84">
            <v>9910.8424811423756</v>
          </cell>
          <cell r="O84">
            <v>882.4000354391568</v>
          </cell>
          <cell r="P84">
            <v>4923.2973076574881</v>
          </cell>
          <cell r="Q84">
            <v>1933.8091742477745</v>
          </cell>
          <cell r="R84">
            <v>1969.2390354415859</v>
          </cell>
          <cell r="S84">
            <v>3275.6876444084119</v>
          </cell>
          <cell r="T84">
            <v>53.846421475040188</v>
          </cell>
          <cell r="U84">
            <v>4060.722745047442</v>
          </cell>
          <cell r="V84">
            <v>748.19889928565749</v>
          </cell>
          <cell r="W84">
            <v>950.97915411131214</v>
          </cell>
          <cell r="X84">
            <v>1172.7137325923095</v>
          </cell>
          <cell r="Y84">
            <v>20171.702015171966</v>
          </cell>
          <cell r="Z84">
            <v>242.7447308522365</v>
          </cell>
          <cell r="AA84">
            <v>1425.9949749263221</v>
          </cell>
          <cell r="AB84">
            <v>18902.329943349567</v>
          </cell>
          <cell r="AC84">
            <v>53456.492617226198</v>
          </cell>
          <cell r="AD84">
            <v>5214.5726272110378</v>
          </cell>
          <cell r="AE84">
            <v>9739.704435574602</v>
          </cell>
          <cell r="AF84">
            <v>20074.299972799708</v>
          </cell>
          <cell r="AG84">
            <v>12746.054315892387</v>
          </cell>
          <cell r="AH84">
            <v>7747.0935461385307</v>
          </cell>
          <cell r="AI84">
            <v>6021.2866198461479</v>
          </cell>
          <cell r="AJ84">
            <v>29064.413288792417</v>
          </cell>
        </row>
      </sheetData>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 2"/>
      <sheetName val="SAM_2017_IO bal"/>
      <sheetName val="Variable description"/>
      <sheetName val="HH_CGE_map"/>
      <sheetName val="SAM_2017_IO_with_HH"/>
      <sheetName val="SAM_2017_IO_with_HH_corr"/>
    </sheetNames>
    <sheetDataSet>
      <sheetData sheetId="0" refreshError="1"/>
      <sheetData sheetId="1">
        <row r="73">
          <cell r="BS73">
            <v>33548018.54499612</v>
          </cell>
          <cell r="BT73">
            <v>16610443.300000001</v>
          </cell>
          <cell r="BV73">
            <v>7348612.3595522102</v>
          </cell>
          <cell r="CC73">
            <v>997867.23940529174</v>
          </cell>
          <cell r="CD73">
            <v>58504941.443953626</v>
          </cell>
        </row>
        <row r="74">
          <cell r="BU74">
            <v>7233672.9018192384</v>
          </cell>
        </row>
        <row r="79">
          <cell r="BU79">
            <v>3190491.6123329266</v>
          </cell>
        </row>
        <row r="80">
          <cell r="BU80">
            <v>12642211.588532411</v>
          </cell>
          <cell r="BV80">
            <v>1145959.1116207819</v>
          </cell>
        </row>
        <row r="81">
          <cell r="BU81">
            <v>6943417.378553533</v>
          </cell>
        </row>
      </sheetData>
      <sheetData sheetId="2" refreshError="1"/>
      <sheetData sheetId="3">
        <row r="41">
          <cell r="U41">
            <v>550111.3960723487</v>
          </cell>
          <cell r="V41">
            <v>1779639.0467496545</v>
          </cell>
          <cell r="W41">
            <v>178150.11741389663</v>
          </cell>
          <cell r="X41">
            <v>537000.02171314287</v>
          </cell>
        </row>
        <row r="42">
          <cell r="U42">
            <v>75751.768589576648</v>
          </cell>
          <cell r="V42">
            <v>134831.9881891945</v>
          </cell>
          <cell r="W42">
            <v>11674.756840545628</v>
          </cell>
          <cell r="X42">
            <v>21685.352667025647</v>
          </cell>
        </row>
        <row r="43">
          <cell r="U43">
            <v>0</v>
          </cell>
          <cell r="V43">
            <v>0</v>
          </cell>
          <cell r="W43">
            <v>0</v>
          </cell>
          <cell r="X43">
            <v>0</v>
          </cell>
        </row>
        <row r="44">
          <cell r="U44">
            <v>0</v>
          </cell>
          <cell r="V44">
            <v>0</v>
          </cell>
          <cell r="W44">
            <v>0</v>
          </cell>
          <cell r="X44">
            <v>0</v>
          </cell>
        </row>
        <row r="45">
          <cell r="U45">
            <v>343.28105497236413</v>
          </cell>
          <cell r="V45">
            <v>585.72238041272067</v>
          </cell>
          <cell r="W45">
            <v>216.06455573037672</v>
          </cell>
          <cell r="X45">
            <v>826.67387398692324</v>
          </cell>
        </row>
        <row r="46">
          <cell r="U46">
            <v>1683.2083214274876</v>
          </cell>
          <cell r="V46">
            <v>2871.9696891993567</v>
          </cell>
          <cell r="W46">
            <v>1059.4282815874635</v>
          </cell>
          <cell r="X46">
            <v>4053.425971653191</v>
          </cell>
        </row>
        <row r="47">
          <cell r="U47">
            <v>0</v>
          </cell>
          <cell r="V47">
            <v>0</v>
          </cell>
          <cell r="W47">
            <v>13443.054667372879</v>
          </cell>
          <cell r="X47">
            <v>1894.6587115089294</v>
          </cell>
        </row>
        <row r="48">
          <cell r="U48">
            <v>762110.6903095023</v>
          </cell>
          <cell r="V48">
            <v>964290.69745345542</v>
          </cell>
          <cell r="W48">
            <v>431148.23470442195</v>
          </cell>
          <cell r="X48">
            <v>1226267.5608979089</v>
          </cell>
        </row>
        <row r="49">
          <cell r="U49">
            <v>20912.473735709482</v>
          </cell>
          <cell r="V49">
            <v>21864.867971920114</v>
          </cell>
          <cell r="W49">
            <v>11508.462545406594</v>
          </cell>
          <cell r="X49">
            <v>24097.331165015803</v>
          </cell>
        </row>
        <row r="50">
          <cell r="U50">
            <v>120961.26449848842</v>
          </cell>
          <cell r="V50">
            <v>195506.72626486403</v>
          </cell>
          <cell r="W50">
            <v>75452.339389819419</v>
          </cell>
          <cell r="X50">
            <v>317005.34704238299</v>
          </cell>
        </row>
        <row r="51">
          <cell r="U51">
            <v>4611.7618486705305</v>
          </cell>
          <cell r="V51">
            <v>7868.8062995999999</v>
          </cell>
          <cell r="W51">
            <v>2902.6893868277048</v>
          </cell>
          <cell r="X51">
            <v>11105.835810404633</v>
          </cell>
        </row>
        <row r="52">
          <cell r="U52">
            <v>7290.299379188069</v>
          </cell>
          <cell r="V52">
            <v>12439.0537853689</v>
          </cell>
          <cell r="W52">
            <v>4588.5879039626034</v>
          </cell>
          <cell r="X52">
            <v>17556.168460281162</v>
          </cell>
        </row>
        <row r="53">
          <cell r="U53">
            <v>20152.91003282095</v>
          </cell>
          <cell r="V53">
            <v>45266.378255596661</v>
          </cell>
          <cell r="W53">
            <v>8200.7538283839986</v>
          </cell>
          <cell r="X53">
            <v>47901.766662134054</v>
          </cell>
        </row>
        <row r="54">
          <cell r="U54">
            <v>56190.961054146515</v>
          </cell>
          <cell r="V54">
            <v>121694.88667155137</v>
          </cell>
          <cell r="W54">
            <v>30749.135318650107</v>
          </cell>
          <cell r="X54">
            <v>185915.56148917254</v>
          </cell>
        </row>
        <row r="55">
          <cell r="U55">
            <v>109928.16934187557</v>
          </cell>
          <cell r="V55">
            <v>189161.39395065504</v>
          </cell>
          <cell r="W55">
            <v>69823.24101352453</v>
          </cell>
          <cell r="X55">
            <v>330978.60190605093</v>
          </cell>
        </row>
        <row r="56">
          <cell r="U56">
            <v>15650.350950395488</v>
          </cell>
          <cell r="V56">
            <v>41309.456698122856</v>
          </cell>
          <cell r="W56">
            <v>6054.070300181219</v>
          </cell>
          <cell r="X56">
            <v>40623.489088844253</v>
          </cell>
        </row>
        <row r="57">
          <cell r="U57">
            <v>84334.884259406026</v>
          </cell>
          <cell r="V57">
            <v>309075.5349257043</v>
          </cell>
          <cell r="W57">
            <v>48794.682891050696</v>
          </cell>
          <cell r="X57">
            <v>407786.74087913864</v>
          </cell>
        </row>
        <row r="58">
          <cell r="U58">
            <v>10561.267415998349</v>
          </cell>
          <cell r="V58">
            <v>19953.567043899464</v>
          </cell>
          <cell r="W58">
            <v>7407.9580855560189</v>
          </cell>
          <cell r="X58">
            <v>42808.652014587096</v>
          </cell>
        </row>
        <row r="59">
          <cell r="U59">
            <v>96321.54700309872</v>
          </cell>
          <cell r="V59">
            <v>119435.14870987102</v>
          </cell>
          <cell r="W59">
            <v>62991.110167683393</v>
          </cell>
          <cell r="X59">
            <v>154172.40328125894</v>
          </cell>
        </row>
        <row r="60">
          <cell r="U60">
            <v>36358.239107915557</v>
          </cell>
          <cell r="V60">
            <v>33065.944819679215</v>
          </cell>
          <cell r="W60">
            <v>13134.504154232496</v>
          </cell>
          <cell r="X60">
            <v>28119.539404640647</v>
          </cell>
        </row>
        <row r="61">
          <cell r="U61">
            <v>3954.125577889974</v>
          </cell>
          <cell r="V61">
            <v>6198.5013579401821</v>
          </cell>
          <cell r="W61">
            <v>76237.662018858799</v>
          </cell>
          <cell r="X61">
            <v>232883.51471514945</v>
          </cell>
        </row>
        <row r="62">
          <cell r="U62">
            <v>12969.746416733347</v>
          </cell>
          <cell r="V62">
            <v>13930.153500350259</v>
          </cell>
          <cell r="W62">
            <v>19390.558852832648</v>
          </cell>
          <cell r="X62">
            <v>53903.658656310203</v>
          </cell>
        </row>
        <row r="63">
          <cell r="U63">
            <v>290060.50513222959</v>
          </cell>
          <cell r="V63">
            <v>383356.8234789868</v>
          </cell>
          <cell r="W63">
            <v>240037.11202700506</v>
          </cell>
          <cell r="X63">
            <v>837208.88823775842</v>
          </cell>
        </row>
        <row r="64">
          <cell r="U64">
            <v>0</v>
          </cell>
          <cell r="V64">
            <v>0</v>
          </cell>
          <cell r="W64">
            <v>0</v>
          </cell>
          <cell r="X64">
            <v>2583.9060989913269</v>
          </cell>
        </row>
        <row r="65">
          <cell r="U65">
            <v>2000.5750243546265</v>
          </cell>
          <cell r="V65">
            <v>24273.903106790007</v>
          </cell>
          <cell r="W65">
            <v>2963.4977111743433</v>
          </cell>
          <cell r="X65">
            <v>147161.77334866975</v>
          </cell>
        </row>
        <row r="66">
          <cell r="U66">
            <v>16925.711759599722</v>
          </cell>
          <cell r="V66">
            <v>64439.974892842663</v>
          </cell>
          <cell r="W66">
            <v>6643.6782880223782</v>
          </cell>
          <cell r="X66">
            <v>60116.381722165679</v>
          </cell>
        </row>
        <row r="67">
          <cell r="U67">
            <v>368294.49493729131</v>
          </cell>
          <cell r="V67">
            <v>1178040.5216314432</v>
          </cell>
          <cell r="W67">
            <v>162756.23597888314</v>
          </cell>
          <cell r="X67">
            <v>2008718.9426312</v>
          </cell>
        </row>
        <row r="68">
          <cell r="U68">
            <v>122947.42150522509</v>
          </cell>
          <cell r="V68">
            <v>188293.15119638172</v>
          </cell>
          <cell r="W68">
            <v>115259.84446444843</v>
          </cell>
          <cell r="X68">
            <v>377660.39035629173</v>
          </cell>
        </row>
        <row r="69">
          <cell r="U69">
            <v>44298.105816004791</v>
          </cell>
          <cell r="V69">
            <v>172380.52416704534</v>
          </cell>
          <cell r="W69">
            <v>47820.345864627016</v>
          </cell>
          <cell r="X69">
            <v>395751.76902975276</v>
          </cell>
        </row>
        <row r="70">
          <cell r="U70">
            <v>431827.79780383001</v>
          </cell>
          <cell r="V70">
            <v>966258.41173787392</v>
          </cell>
          <cell r="W70">
            <v>483725.10074179166</v>
          </cell>
          <cell r="X70">
            <v>3909535.8970279465</v>
          </cell>
        </row>
        <row r="71">
          <cell r="U71">
            <v>74808.615509495416</v>
          </cell>
          <cell r="V71">
            <v>98536.725663614794</v>
          </cell>
          <cell r="W71">
            <v>50.78518947855823</v>
          </cell>
          <cell r="X71">
            <v>10563.319411540113</v>
          </cell>
        </row>
        <row r="72">
          <cell r="U72">
            <v>109368.46733820175</v>
          </cell>
          <cell r="V72">
            <v>247146.77044185894</v>
          </cell>
          <cell r="W72">
            <v>90762.434735454415</v>
          </cell>
          <cell r="X72">
            <v>545890.4587385921</v>
          </cell>
        </row>
        <row r="73">
          <cell r="U73">
            <v>37430.515559240623</v>
          </cell>
          <cell r="V73">
            <v>77950.31718729873</v>
          </cell>
          <cell r="W73">
            <v>29988.014002416141</v>
          </cell>
          <cell r="X73">
            <v>220156.94180711411</v>
          </cell>
        </row>
        <row r="74">
          <cell r="U74">
            <v>440683.46148668422</v>
          </cell>
          <cell r="V74">
            <v>657030.61196389212</v>
          </cell>
          <cell r="W74">
            <v>368804.73294205294</v>
          </cell>
          <cell r="X74">
            <v>1665932.1986015623</v>
          </cell>
        </row>
        <row r="80">
          <cell r="V80">
            <v>0.36805002384900426</v>
          </cell>
          <cell r="X80">
            <v>0.63194997615099568</v>
          </cell>
        </row>
        <row r="87">
          <cell r="U87">
            <v>2.0629032012647607E-2</v>
          </cell>
          <cell r="V87">
            <v>0.35539098067496799</v>
          </cell>
          <cell r="W87">
            <v>1.3765866380918824E-2</v>
          </cell>
          <cell r="X87">
            <v>0.61021412093146532</v>
          </cell>
        </row>
        <row r="99">
          <cell r="U99">
            <v>0.11208753452036534</v>
          </cell>
          <cell r="V99">
            <v>0.29926730355972253</v>
          </cell>
          <cell r="W99">
            <v>7.4796627501861307E-2</v>
          </cell>
          <cell r="X99">
            <v>0.51384853441805067</v>
          </cell>
        </row>
        <row r="102">
          <cell r="U102">
            <v>0.18176124443171029</v>
          </cell>
          <cell r="V102">
            <v>0.25651190421174364</v>
          </cell>
          <cell r="W102">
            <v>0.12129027685557023</v>
          </cell>
          <cell r="X102">
            <v>0.44043657450097579</v>
          </cell>
        </row>
        <row r="105">
          <cell r="U105">
            <v>2.612587807379621E-2</v>
          </cell>
          <cell r="V105">
            <v>0.35201783104940887</v>
          </cell>
          <cell r="W105">
            <v>1.7433941952659623E-2</v>
          </cell>
          <cell r="X105">
            <v>0.60442234892413527</v>
          </cell>
        </row>
      </sheetData>
      <sheetData sheetId="4" refreshError="1"/>
      <sheetData sheetId="5"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 2"/>
      <sheetName val="SAM_2017_IO bal"/>
      <sheetName val="Variable description"/>
      <sheetName val="HH_CGE_map"/>
      <sheetName val="SAM_2017_IO_with_HH"/>
      <sheetName val="SAM_2017_IO_with_HH_corr"/>
      <sheetName val="HH_CGE_map_20-80"/>
      <sheetName val="SAM_2017_IO_with_HH_20-80"/>
    </sheetNames>
    <sheetDataSet>
      <sheetData sheetId="0"/>
      <sheetData sheetId="1">
        <row r="6">
          <cell r="CC6">
            <v>381343.05124846118</v>
          </cell>
        </row>
        <row r="73">
          <cell r="BS73">
            <v>33548018.54499612</v>
          </cell>
          <cell r="BT73">
            <v>16610443.300000001</v>
          </cell>
          <cell r="BV73">
            <v>7348612.3595522102</v>
          </cell>
          <cell r="CC73">
            <v>997867.23940529174</v>
          </cell>
          <cell r="CD73">
            <v>58504941.443953626</v>
          </cell>
        </row>
        <row r="74">
          <cell r="BU74">
            <v>7233672.9018192384</v>
          </cell>
        </row>
        <row r="79">
          <cell r="BU79">
            <v>3190491.6123329266</v>
          </cell>
        </row>
        <row r="80">
          <cell r="BU80">
            <v>12642211.588532411</v>
          </cell>
          <cell r="BV80">
            <v>1145959.1116207819</v>
          </cell>
        </row>
        <row r="81">
          <cell r="AN81">
            <v>118511.00389544932</v>
          </cell>
          <cell r="BU81">
            <v>6943417.378553533</v>
          </cell>
        </row>
      </sheetData>
      <sheetData sheetId="2"/>
      <sheetData sheetId="3"/>
      <sheetData sheetId="4"/>
      <sheetData sheetId="5"/>
      <sheetData sheetId="6">
        <row r="41">
          <cell r="U41">
            <v>236833.84645009492</v>
          </cell>
          <cell r="V41">
            <v>2092916.5963719082</v>
          </cell>
          <cell r="W41">
            <v>68267.02685610512</v>
          </cell>
          <cell r="X41">
            <v>646883.11227093439</v>
          </cell>
        </row>
        <row r="42">
          <cell r="U42">
            <v>35776.65053726422</v>
          </cell>
          <cell r="V42">
            <v>174807.10624150693</v>
          </cell>
          <cell r="W42">
            <v>4420.9280988078253</v>
          </cell>
          <cell r="X42">
            <v>28939.181408763452</v>
          </cell>
        </row>
        <row r="43">
          <cell r="U43">
            <v>0</v>
          </cell>
          <cell r="V43">
            <v>0</v>
          </cell>
          <cell r="W43">
            <v>0</v>
          </cell>
          <cell r="X43">
            <v>0</v>
          </cell>
        </row>
        <row r="44">
          <cell r="U44">
            <v>0</v>
          </cell>
          <cell r="V44">
            <v>0</v>
          </cell>
          <cell r="W44">
            <v>0</v>
          </cell>
          <cell r="X44">
            <v>0</v>
          </cell>
        </row>
        <row r="45">
          <cell r="U45">
            <v>164.58840778696904</v>
          </cell>
          <cell r="V45">
            <v>764.41502759811567</v>
          </cell>
          <cell r="W45">
            <v>84.237763905450905</v>
          </cell>
          <cell r="X45">
            <v>958.5006658118491</v>
          </cell>
        </row>
        <row r="46">
          <cell r="U46">
            <v>807.02553661118839</v>
          </cell>
          <cell r="V46">
            <v>3748.152474015656</v>
          </cell>
          <cell r="W46">
            <v>413.04261662652436</v>
          </cell>
          <cell r="X46">
            <v>4699.8116366141303</v>
          </cell>
        </row>
        <row r="47">
          <cell r="U47">
            <v>0</v>
          </cell>
          <cell r="V47">
            <v>0</v>
          </cell>
          <cell r="W47">
            <v>9473.2935575446463</v>
          </cell>
          <cell r="X47">
            <v>5864.4198213371619</v>
          </cell>
        </row>
        <row r="48">
          <cell r="U48">
            <v>387519.66439636156</v>
          </cell>
          <cell r="V48">
            <v>1338881.723366596</v>
          </cell>
          <cell r="W48">
            <v>175424.14210552283</v>
          </cell>
          <cell r="X48">
            <v>1481991.6534968081</v>
          </cell>
        </row>
        <row r="49">
          <cell r="U49">
            <v>10099.665116525053</v>
          </cell>
          <cell r="V49">
            <v>32677.676591104533</v>
          </cell>
          <cell r="W49">
            <v>4530.8752482426562</v>
          </cell>
          <cell r="X49">
            <v>31074.918462179739</v>
          </cell>
        </row>
        <row r="50">
          <cell r="U50">
            <v>57548.809340305939</v>
          </cell>
          <cell r="V50">
            <v>258919.18142304648</v>
          </cell>
          <cell r="W50">
            <v>28435.312872597104</v>
          </cell>
          <cell r="X50">
            <v>364022.37355960527</v>
          </cell>
        </row>
        <row r="51">
          <cell r="U51">
            <v>2211.1401977207229</v>
          </cell>
          <cell r="V51">
            <v>10269.427950549807</v>
          </cell>
          <cell r="W51">
            <v>1131.680586998164</v>
          </cell>
          <cell r="X51">
            <v>12876.844610234175</v>
          </cell>
        </row>
        <row r="52">
          <cell r="U52">
            <v>3495.383009725052</v>
          </cell>
          <cell r="V52">
            <v>16233.970154831917</v>
          </cell>
          <cell r="W52">
            <v>1788.9671131240832</v>
          </cell>
          <cell r="X52">
            <v>20355.789251119684</v>
          </cell>
        </row>
        <row r="53">
          <cell r="U53">
            <v>7510.762051261444</v>
          </cell>
          <cell r="V53">
            <v>57908.526237156162</v>
          </cell>
          <cell r="W53">
            <v>2673.2159699882632</v>
          </cell>
          <cell r="X53">
            <v>53429.304520529797</v>
          </cell>
        </row>
        <row r="54">
          <cell r="U54">
            <v>27135.049211886628</v>
          </cell>
          <cell r="V54">
            <v>150750.79851381126</v>
          </cell>
          <cell r="W54">
            <v>10407.027012309865</v>
          </cell>
          <cell r="X54">
            <v>206257.66979551277</v>
          </cell>
        </row>
        <row r="55">
          <cell r="U55">
            <v>52093.917707904693</v>
          </cell>
          <cell r="V55">
            <v>246995.64558462595</v>
          </cell>
          <cell r="W55">
            <v>26509.788879944263</v>
          </cell>
          <cell r="X55">
            <v>374292.05403963121</v>
          </cell>
        </row>
        <row r="56">
          <cell r="U56">
            <v>4798.0020853870783</v>
          </cell>
          <cell r="V56">
            <v>52161.805563131267</v>
          </cell>
          <cell r="W56">
            <v>2194.5389671402663</v>
          </cell>
          <cell r="X56">
            <v>44483.020421885209</v>
          </cell>
        </row>
        <row r="57">
          <cell r="U57">
            <v>34193.568783355964</v>
          </cell>
          <cell r="V57">
            <v>359216.85040175432</v>
          </cell>
          <cell r="W57">
            <v>16275.611381753084</v>
          </cell>
          <cell r="X57">
            <v>440305.81238843623</v>
          </cell>
        </row>
        <row r="58">
          <cell r="U58">
            <v>4804.9322806755436</v>
          </cell>
          <cell r="V58">
            <v>25709.902179222267</v>
          </cell>
          <cell r="W58">
            <v>2484.4326517259824</v>
          </cell>
          <cell r="X58">
            <v>47732.177448417133</v>
          </cell>
        </row>
        <row r="59">
          <cell r="U59">
            <v>47839.605577295355</v>
          </cell>
          <cell r="V59">
            <v>167917.0901356744</v>
          </cell>
          <cell r="W59">
            <v>27331.228273740609</v>
          </cell>
          <cell r="X59">
            <v>189832.28517520172</v>
          </cell>
        </row>
        <row r="60">
          <cell r="U60">
            <v>19600.616248186288</v>
          </cell>
          <cell r="V60">
            <v>49823.567679408472</v>
          </cell>
          <cell r="W60">
            <v>6271.5056835653386</v>
          </cell>
          <cell r="X60">
            <v>34982.537875307804</v>
          </cell>
        </row>
        <row r="61">
          <cell r="U61">
            <v>1851.0046114127306</v>
          </cell>
          <cell r="V61">
            <v>8301.6223244174253</v>
          </cell>
          <cell r="W61">
            <v>31206.94017568406</v>
          </cell>
          <cell r="X61">
            <v>277914.23655832419</v>
          </cell>
        </row>
        <row r="62">
          <cell r="U62">
            <v>6673.8309310960803</v>
          </cell>
          <cell r="V62">
            <v>20226.068985987527</v>
          </cell>
          <cell r="W62">
            <v>8097.4022225231893</v>
          </cell>
          <cell r="X62">
            <v>65196.815286619654</v>
          </cell>
        </row>
        <row r="63">
          <cell r="U63">
            <v>139434.83647682393</v>
          </cell>
          <cell r="V63">
            <v>533982.49213439238</v>
          </cell>
          <cell r="W63">
            <v>89969.350276274883</v>
          </cell>
          <cell r="X63">
            <v>987276.64998848864</v>
          </cell>
        </row>
        <row r="64">
          <cell r="U64">
            <v>0</v>
          </cell>
          <cell r="V64">
            <v>0</v>
          </cell>
          <cell r="W64">
            <v>0</v>
          </cell>
          <cell r="X64">
            <v>2583.9060989913269</v>
          </cell>
        </row>
        <row r="65">
          <cell r="U65">
            <v>976.93449632881561</v>
          </cell>
          <cell r="V65">
            <v>25297.543634815822</v>
          </cell>
          <cell r="W65">
            <v>804.51139598074178</v>
          </cell>
          <cell r="X65">
            <v>149320.75966386334</v>
          </cell>
        </row>
        <row r="66">
          <cell r="U66">
            <v>6662.76789960724</v>
          </cell>
          <cell r="V66">
            <v>74702.918752835147</v>
          </cell>
          <cell r="W66">
            <v>2251.5725239884628</v>
          </cell>
          <cell r="X66">
            <v>64508.4874861996</v>
          </cell>
        </row>
        <row r="67">
          <cell r="U67">
            <v>177944.52685990382</v>
          </cell>
          <cell r="V67">
            <v>1368390.4897088306</v>
          </cell>
          <cell r="W67">
            <v>74989.047732528532</v>
          </cell>
          <cell r="X67">
            <v>2096486.1308775544</v>
          </cell>
        </row>
        <row r="68">
          <cell r="U68">
            <v>57387.045790901408</v>
          </cell>
          <cell r="V68">
            <v>253853.5269107054</v>
          </cell>
          <cell r="W68">
            <v>44690.761135555556</v>
          </cell>
          <cell r="X68">
            <v>448229.47368518455</v>
          </cell>
        </row>
        <row r="69">
          <cell r="U69">
            <v>18348.997348851975</v>
          </cell>
          <cell r="V69">
            <v>198329.63263419815</v>
          </cell>
          <cell r="W69">
            <v>13990.420537817807</v>
          </cell>
          <cell r="X69">
            <v>429581.69435656199</v>
          </cell>
        </row>
        <row r="70">
          <cell r="U70">
            <v>175665.18270631228</v>
          </cell>
          <cell r="V70">
            <v>1222421.0268353915</v>
          </cell>
          <cell r="W70">
            <v>202204.84903694448</v>
          </cell>
          <cell r="X70">
            <v>4191056.1487327935</v>
          </cell>
        </row>
        <row r="71">
          <cell r="U71">
            <v>34265.783044972814</v>
          </cell>
          <cell r="V71">
            <v>139079.5581281374</v>
          </cell>
          <cell r="W71">
            <v>0</v>
          </cell>
          <cell r="X71">
            <v>10614.104601018673</v>
          </cell>
        </row>
        <row r="72">
          <cell r="U72">
            <v>45458.588270258908</v>
          </cell>
          <cell r="V72">
            <v>311056.64950980176</v>
          </cell>
          <cell r="W72">
            <v>30507.474665532118</v>
          </cell>
          <cell r="X72">
            <v>606145.41880851437</v>
          </cell>
        </row>
        <row r="73">
          <cell r="U73">
            <v>16412.754315513597</v>
          </cell>
          <cell r="V73">
            <v>98968.078431025759</v>
          </cell>
          <cell r="W73">
            <v>11622.363268792304</v>
          </cell>
          <cell r="X73">
            <v>238522.59254073794</v>
          </cell>
        </row>
        <row r="74">
          <cell r="U74">
            <v>209814.55381392766</v>
          </cell>
          <cell r="V74">
            <v>887899.51963664871</v>
          </cell>
          <cell r="W74">
            <v>137643.7934645561</v>
          </cell>
          <cell r="X74">
            <v>1897093.1380790591</v>
          </cell>
        </row>
        <row r="77">
          <cell r="U77">
            <v>6.3987386059198584E-2</v>
          </cell>
          <cell r="V77">
            <v>0.3573314157500101</v>
          </cell>
          <cell r="W77">
            <v>3.6360412777343767E-2</v>
          </cell>
          <cell r="X77">
            <v>0.54232078541344741</v>
          </cell>
        </row>
        <row r="80">
          <cell r="V80">
            <v>0.39718839712490922</v>
          </cell>
          <cell r="X80">
            <v>0.60281160287509072</v>
          </cell>
        </row>
        <row r="87">
          <cell r="U87">
            <v>9.5736897340637749E-3</v>
          </cell>
          <cell r="V87">
            <v>0.39122505970920946</v>
          </cell>
          <cell r="W87">
            <v>5.4401864487904844E-3</v>
          </cell>
          <cell r="X87">
            <v>0.59376106410793617</v>
          </cell>
        </row>
        <row r="90">
          <cell r="U90">
            <v>5.1653999973224285E-2</v>
          </cell>
          <cell r="V90">
            <v>0.36501373518502089</v>
          </cell>
          <cell r="W90">
            <v>2.935204696265822E-2</v>
          </cell>
          <cell r="X90">
            <v>0.55398021787909646</v>
          </cell>
        </row>
        <row r="96">
          <cell r="U96">
            <v>1.3813744115173955E-2</v>
          </cell>
          <cell r="V96">
            <v>0.38858398028864805</v>
          </cell>
          <cell r="W96">
            <v>7.8495695630330167E-3</v>
          </cell>
          <cell r="X96">
            <v>0.58975270603314489</v>
          </cell>
        </row>
        <row r="99">
          <cell r="U99">
            <v>3.6568173755125839E-2</v>
          </cell>
          <cell r="V99">
            <v>0.37441051682638121</v>
          </cell>
          <cell r="W99">
            <v>2.0779625081416515E-2</v>
          </cell>
          <cell r="X99">
            <v>0.56824168433707634</v>
          </cell>
        </row>
        <row r="102">
          <cell r="U102">
            <v>0.19324265119181783</v>
          </cell>
          <cell r="V102">
            <v>0.27681984913854896</v>
          </cell>
          <cell r="W102">
            <v>0.1098088700954627</v>
          </cell>
          <cell r="X102">
            <v>0.42012862957417046</v>
          </cell>
        </row>
        <row r="105">
          <cell r="U105">
            <v>1.2124710968268216E-2</v>
          </cell>
          <cell r="V105">
            <v>0.38963605893764186</v>
          </cell>
          <cell r="W105">
            <v>6.8897875466323024E-3</v>
          </cell>
          <cell r="X105">
            <v>0.59134944254745747</v>
          </cell>
        </row>
      </sheetData>
      <sheetData sheetId="7"/>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ing - 2"/>
      <sheetName val="SAM_2017_IO bal"/>
      <sheetName val="Variable description"/>
      <sheetName val="HH_CGE_map"/>
      <sheetName val="SAM_2017_IO_with_HH"/>
      <sheetName val="SAM_2017_IO_with_HH_corr"/>
      <sheetName val="HH_CGE_map_20-80"/>
      <sheetName val="SAM_2017_IO_with_HH_20-80"/>
    </sheetNames>
    <sheetDataSet>
      <sheetData sheetId="0"/>
      <sheetData sheetId="1">
        <row r="6">
          <cell r="CC6">
            <v>381343.05124846118</v>
          </cell>
        </row>
        <row r="73">
          <cell r="BS73">
            <v>33548018.54499612</v>
          </cell>
          <cell r="BT73">
            <v>16610443.300000001</v>
          </cell>
          <cell r="BV73">
            <v>7348612.3595522102</v>
          </cell>
          <cell r="CC73">
            <v>997867.23940529174</v>
          </cell>
          <cell r="CD73">
            <v>58504941.443953626</v>
          </cell>
        </row>
        <row r="74">
          <cell r="BU74">
            <v>7233672.9018192384</v>
          </cell>
        </row>
        <row r="79">
          <cell r="BU79">
            <v>3190491.6123329266</v>
          </cell>
        </row>
        <row r="80">
          <cell r="BU80">
            <v>12642211.588532411</v>
          </cell>
          <cell r="BV80">
            <v>1145959.1116207819</v>
          </cell>
        </row>
        <row r="81">
          <cell r="AN81">
            <v>118511.00389544932</v>
          </cell>
          <cell r="BU81">
            <v>6943417.378553533</v>
          </cell>
        </row>
      </sheetData>
      <sheetData sheetId="2"/>
      <sheetData sheetId="3"/>
      <sheetData sheetId="4"/>
      <sheetData sheetId="5"/>
      <sheetData sheetId="6">
        <row r="41">
          <cell r="U41">
            <v>236833.84645009492</v>
          </cell>
          <cell r="V41">
            <v>2092916.5963719082</v>
          </cell>
          <cell r="W41">
            <v>68267.02685610512</v>
          </cell>
          <cell r="X41">
            <v>646883.11227093439</v>
          </cell>
        </row>
        <row r="42">
          <cell r="U42">
            <v>35776.65053726422</v>
          </cell>
          <cell r="V42">
            <v>174807.10624150693</v>
          </cell>
          <cell r="W42">
            <v>4420.9280988078253</v>
          </cell>
          <cell r="X42">
            <v>28939.181408763452</v>
          </cell>
        </row>
        <row r="43">
          <cell r="U43">
            <v>0</v>
          </cell>
          <cell r="V43">
            <v>0</v>
          </cell>
          <cell r="W43">
            <v>0</v>
          </cell>
          <cell r="X43">
            <v>0</v>
          </cell>
        </row>
        <row r="44">
          <cell r="U44">
            <v>0</v>
          </cell>
          <cell r="V44">
            <v>0</v>
          </cell>
          <cell r="W44">
            <v>0</v>
          </cell>
          <cell r="X44">
            <v>0</v>
          </cell>
        </row>
        <row r="45">
          <cell r="U45">
            <v>164.58840778696904</v>
          </cell>
          <cell r="V45">
            <v>764.41502759811567</v>
          </cell>
          <cell r="W45">
            <v>84.237763905450905</v>
          </cell>
          <cell r="X45">
            <v>958.5006658118491</v>
          </cell>
        </row>
        <row r="46">
          <cell r="U46">
            <v>807.02553661118839</v>
          </cell>
          <cell r="V46">
            <v>3748.152474015656</v>
          </cell>
          <cell r="W46">
            <v>413.04261662652436</v>
          </cell>
          <cell r="X46">
            <v>4699.8116366141303</v>
          </cell>
        </row>
        <row r="47">
          <cell r="U47">
            <v>0</v>
          </cell>
          <cell r="V47">
            <v>0</v>
          </cell>
          <cell r="W47">
            <v>9473.2935575446463</v>
          </cell>
          <cell r="X47">
            <v>5864.4198213371619</v>
          </cell>
        </row>
        <row r="48">
          <cell r="U48">
            <v>387519.66439636156</v>
          </cell>
          <cell r="V48">
            <v>1338881.723366596</v>
          </cell>
          <cell r="W48">
            <v>175424.14210552283</v>
          </cell>
          <cell r="X48">
            <v>1481991.6534968081</v>
          </cell>
        </row>
        <row r="49">
          <cell r="U49">
            <v>10099.665116525053</v>
          </cell>
          <cell r="V49">
            <v>32677.676591104533</v>
          </cell>
          <cell r="W49">
            <v>4530.8752482426562</v>
          </cell>
          <cell r="X49">
            <v>31074.918462179739</v>
          </cell>
        </row>
        <row r="50">
          <cell r="U50">
            <v>57548.809340305939</v>
          </cell>
          <cell r="V50">
            <v>258919.18142304648</v>
          </cell>
          <cell r="W50">
            <v>28435.312872597104</v>
          </cell>
          <cell r="X50">
            <v>364022.37355960527</v>
          </cell>
        </row>
        <row r="51">
          <cell r="U51">
            <v>2211.1401977207229</v>
          </cell>
          <cell r="V51">
            <v>10269.427950549807</v>
          </cell>
          <cell r="W51">
            <v>1131.680586998164</v>
          </cell>
          <cell r="X51">
            <v>12876.844610234175</v>
          </cell>
        </row>
        <row r="52">
          <cell r="U52">
            <v>3495.383009725052</v>
          </cell>
          <cell r="V52">
            <v>16233.970154831917</v>
          </cell>
          <cell r="W52">
            <v>1788.9671131240832</v>
          </cell>
          <cell r="X52">
            <v>20355.789251119684</v>
          </cell>
        </row>
        <row r="53">
          <cell r="U53">
            <v>7510.762051261444</v>
          </cell>
          <cell r="V53">
            <v>57908.526237156162</v>
          </cell>
          <cell r="W53">
            <v>2673.2159699882632</v>
          </cell>
          <cell r="X53">
            <v>53429.304520529797</v>
          </cell>
        </row>
        <row r="54">
          <cell r="U54">
            <v>27135.049211886628</v>
          </cell>
          <cell r="V54">
            <v>150750.79851381126</v>
          </cell>
          <cell r="W54">
            <v>10407.027012309865</v>
          </cell>
          <cell r="X54">
            <v>206257.66979551277</v>
          </cell>
        </row>
        <row r="55">
          <cell r="U55">
            <v>52093.917707904693</v>
          </cell>
          <cell r="V55">
            <v>246995.64558462595</v>
          </cell>
          <cell r="W55">
            <v>26509.788879944263</v>
          </cell>
          <cell r="X55">
            <v>374292.05403963121</v>
          </cell>
        </row>
        <row r="56">
          <cell r="U56">
            <v>4798.0020853870783</v>
          </cell>
          <cell r="V56">
            <v>52161.805563131267</v>
          </cell>
          <cell r="W56">
            <v>2194.5389671402663</v>
          </cell>
          <cell r="X56">
            <v>44483.020421885209</v>
          </cell>
        </row>
        <row r="57">
          <cell r="U57">
            <v>34193.568783355964</v>
          </cell>
          <cell r="V57">
            <v>359216.85040175432</v>
          </cell>
          <cell r="W57">
            <v>16275.611381753084</v>
          </cell>
          <cell r="X57">
            <v>440305.81238843623</v>
          </cell>
        </row>
        <row r="58">
          <cell r="U58">
            <v>4804.9322806755436</v>
          </cell>
          <cell r="V58">
            <v>25709.902179222267</v>
          </cell>
          <cell r="W58">
            <v>2484.4326517259824</v>
          </cell>
          <cell r="X58">
            <v>47732.177448417133</v>
          </cell>
        </row>
        <row r="59">
          <cell r="U59">
            <v>47839.605577295355</v>
          </cell>
          <cell r="V59">
            <v>167917.0901356744</v>
          </cell>
          <cell r="W59">
            <v>27331.228273740609</v>
          </cell>
          <cell r="X59">
            <v>189832.28517520172</v>
          </cell>
        </row>
        <row r="60">
          <cell r="U60">
            <v>19600.616248186288</v>
          </cell>
          <cell r="V60">
            <v>49823.567679408472</v>
          </cell>
          <cell r="W60">
            <v>6271.5056835653386</v>
          </cell>
          <cell r="X60">
            <v>34982.537875307804</v>
          </cell>
        </row>
        <row r="61">
          <cell r="U61">
            <v>1851.0046114127306</v>
          </cell>
          <cell r="V61">
            <v>8301.6223244174253</v>
          </cell>
          <cell r="W61">
            <v>31206.94017568406</v>
          </cell>
          <cell r="X61">
            <v>277914.23655832419</v>
          </cell>
        </row>
        <row r="62">
          <cell r="U62">
            <v>6673.8309310960803</v>
          </cell>
          <cell r="V62">
            <v>20226.068985987527</v>
          </cell>
          <cell r="W62">
            <v>8097.4022225231893</v>
          </cell>
          <cell r="X62">
            <v>65196.815286619654</v>
          </cell>
        </row>
        <row r="63">
          <cell r="U63">
            <v>139434.83647682393</v>
          </cell>
          <cell r="V63">
            <v>533982.49213439238</v>
          </cell>
          <cell r="W63">
            <v>89969.350276274883</v>
          </cell>
          <cell r="X63">
            <v>987276.64998848864</v>
          </cell>
        </row>
        <row r="64">
          <cell r="U64">
            <v>0</v>
          </cell>
          <cell r="V64">
            <v>0</v>
          </cell>
          <cell r="W64">
            <v>0</v>
          </cell>
          <cell r="X64">
            <v>2583.9060989913269</v>
          </cell>
        </row>
        <row r="65">
          <cell r="U65">
            <v>976.93449632881561</v>
          </cell>
          <cell r="V65">
            <v>25297.543634815822</v>
          </cell>
          <cell r="W65">
            <v>804.51139598074178</v>
          </cell>
          <cell r="X65">
            <v>149320.75966386334</v>
          </cell>
        </row>
        <row r="66">
          <cell r="U66">
            <v>6662.76789960724</v>
          </cell>
          <cell r="V66">
            <v>74702.918752835147</v>
          </cell>
          <cell r="W66">
            <v>2251.5725239884628</v>
          </cell>
          <cell r="X66">
            <v>64508.4874861996</v>
          </cell>
        </row>
        <row r="67">
          <cell r="U67">
            <v>177944.52685990382</v>
          </cell>
          <cell r="V67">
            <v>1368390.4897088306</v>
          </cell>
          <cell r="W67">
            <v>74989.047732528532</v>
          </cell>
          <cell r="X67">
            <v>2096486.1308775544</v>
          </cell>
        </row>
        <row r="68">
          <cell r="U68">
            <v>57387.045790901408</v>
          </cell>
          <cell r="V68">
            <v>253853.5269107054</v>
          </cell>
          <cell r="W68">
            <v>44690.761135555556</v>
          </cell>
          <cell r="X68">
            <v>448229.47368518455</v>
          </cell>
        </row>
        <row r="69">
          <cell r="U69">
            <v>18348.997348851975</v>
          </cell>
          <cell r="V69">
            <v>198329.63263419815</v>
          </cell>
          <cell r="W69">
            <v>13990.420537817807</v>
          </cell>
          <cell r="X69">
            <v>429581.69435656199</v>
          </cell>
        </row>
        <row r="70">
          <cell r="U70">
            <v>175665.18270631228</v>
          </cell>
          <cell r="V70">
            <v>1222421.0268353915</v>
          </cell>
          <cell r="W70">
            <v>202204.84903694448</v>
          </cell>
          <cell r="X70">
            <v>4191056.1487327935</v>
          </cell>
        </row>
        <row r="71">
          <cell r="U71">
            <v>34265.783044972814</v>
          </cell>
          <cell r="V71">
            <v>139079.5581281374</v>
          </cell>
          <cell r="W71">
            <v>0</v>
          </cell>
          <cell r="X71">
            <v>10614.104601018673</v>
          </cell>
        </row>
        <row r="72">
          <cell r="U72">
            <v>45458.588270258908</v>
          </cell>
          <cell r="V72">
            <v>311056.64950980176</v>
          </cell>
          <cell r="W72">
            <v>30507.474665532118</v>
          </cell>
          <cell r="X72">
            <v>606145.41880851437</v>
          </cell>
        </row>
        <row r="73">
          <cell r="U73">
            <v>16412.754315513597</v>
          </cell>
          <cell r="V73">
            <v>98968.078431025759</v>
          </cell>
          <cell r="W73">
            <v>11622.363268792304</v>
          </cell>
          <cell r="X73">
            <v>238522.59254073794</v>
          </cell>
        </row>
        <row r="74">
          <cell r="U74">
            <v>209814.55381392766</v>
          </cell>
          <cell r="V74">
            <v>887899.51963664871</v>
          </cell>
          <cell r="W74">
            <v>137643.7934645561</v>
          </cell>
          <cell r="X74">
            <v>1897093.1380790591</v>
          </cell>
        </row>
        <row r="80">
          <cell r="V80">
            <v>0.39718839712490922</v>
          </cell>
          <cell r="X80">
            <v>0.60281160287509072</v>
          </cell>
        </row>
        <row r="87">
          <cell r="U87">
            <v>9.5736897340637749E-3</v>
          </cell>
          <cell r="V87">
            <v>0.39122505970920946</v>
          </cell>
          <cell r="W87">
            <v>5.4401864487904844E-3</v>
          </cell>
          <cell r="X87">
            <v>0.59376106410793617</v>
          </cell>
        </row>
        <row r="90">
          <cell r="U90">
            <v>5.1653999973224285E-2</v>
          </cell>
          <cell r="V90">
            <v>0.36501373518502089</v>
          </cell>
          <cell r="W90">
            <v>2.935204696265822E-2</v>
          </cell>
          <cell r="X90">
            <v>0.55398021787909646</v>
          </cell>
        </row>
        <row r="99">
          <cell r="U99">
            <v>3.6568173755125839E-2</v>
          </cell>
          <cell r="V99">
            <v>0.37441051682638121</v>
          </cell>
          <cell r="W99">
            <v>2.0779625081416515E-2</v>
          </cell>
          <cell r="X99">
            <v>0.56824168433707634</v>
          </cell>
        </row>
        <row r="102">
          <cell r="U102">
            <v>0.19324265119181783</v>
          </cell>
          <cell r="V102">
            <v>0.27681984913854896</v>
          </cell>
          <cell r="W102">
            <v>0.1098088700954627</v>
          </cell>
          <cell r="X102">
            <v>0.42012862957417046</v>
          </cell>
        </row>
        <row r="105">
          <cell r="U105">
            <v>1.2124710968268216E-2</v>
          </cell>
          <cell r="V105">
            <v>0.38963605893764186</v>
          </cell>
          <cell r="W105">
            <v>6.8897875466323024E-3</v>
          </cell>
          <cell r="X105">
            <v>0.59134944254745747</v>
          </cell>
        </row>
      </sheetData>
      <sheetData sheetId="7"/>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E92"/>
  <sheetViews>
    <sheetView zoomScale="70" zoomScaleNormal="70" workbookViewId="0">
      <pane xSplit="1" ySplit="1" topLeftCell="BG50" activePane="bottomRight" state="frozen"/>
      <selection pane="topRight" activeCell="C1" sqref="C1"/>
      <selection pane="bottomLeft" activeCell="A3" sqref="A3"/>
      <selection pane="bottomRight" activeCell="BN76" sqref="BN76"/>
    </sheetView>
  </sheetViews>
  <sheetFormatPr defaultColWidth="11.42578125" defaultRowHeight="15" x14ac:dyDescent="0.25"/>
  <cols>
    <col min="1" max="1" width="11.28515625" style="74" customWidth="1"/>
    <col min="2" max="2" width="14.85546875" style="74" bestFit="1" customWidth="1"/>
    <col min="3" max="10" width="10.5703125" style="74" customWidth="1"/>
    <col min="11" max="11" width="11.140625" style="74" customWidth="1"/>
    <col min="12" max="35" width="10.5703125" style="74" customWidth="1"/>
    <col min="36" max="36" width="15.28515625" style="74" bestFit="1" customWidth="1"/>
    <col min="37" max="69" width="10.5703125" style="74" customWidth="1"/>
    <col min="70" max="70" width="12" style="74" customWidth="1"/>
    <col min="71" max="71" width="10.28515625" style="74" customWidth="1"/>
    <col min="72" max="75" width="16" style="74" customWidth="1"/>
    <col min="76" max="76" width="11" style="74" customWidth="1"/>
    <col min="77" max="77" width="10.5703125" style="74" customWidth="1"/>
    <col min="78" max="81" width="9.28515625" style="74" customWidth="1"/>
    <col min="82" max="82" width="15.28515625" style="74" customWidth="1"/>
    <col min="83" max="83" width="15.140625" style="74" customWidth="1"/>
    <col min="84" max="16384" width="11.42578125" style="74"/>
  </cols>
  <sheetData>
    <row r="1" spans="1:83" x14ac:dyDescent="0.25">
      <c r="A1" s="87"/>
      <c r="B1" s="225">
        <v>1</v>
      </c>
      <c r="C1" s="225">
        <v>2</v>
      </c>
      <c r="D1" s="225">
        <v>3</v>
      </c>
      <c r="E1" s="225">
        <v>4</v>
      </c>
      <c r="F1" s="225">
        <v>5</v>
      </c>
      <c r="G1" s="225">
        <v>6</v>
      </c>
      <c r="H1" s="225">
        <v>7</v>
      </c>
      <c r="I1" s="225">
        <v>8</v>
      </c>
      <c r="J1" s="225">
        <v>9</v>
      </c>
      <c r="K1" s="225">
        <v>10</v>
      </c>
      <c r="L1" s="225">
        <v>11</v>
      </c>
      <c r="M1" s="225">
        <v>12</v>
      </c>
      <c r="N1" s="225">
        <v>13</v>
      </c>
      <c r="O1" s="225">
        <v>14</v>
      </c>
      <c r="P1" s="225">
        <v>15</v>
      </c>
      <c r="Q1" s="225">
        <v>16</v>
      </c>
      <c r="R1" s="225">
        <v>17</v>
      </c>
      <c r="S1" s="225">
        <v>18</v>
      </c>
      <c r="T1" s="225">
        <v>19</v>
      </c>
      <c r="U1" s="225">
        <v>20</v>
      </c>
      <c r="V1" s="225">
        <v>21</v>
      </c>
      <c r="W1" s="225">
        <v>22</v>
      </c>
      <c r="X1" s="225">
        <v>23</v>
      </c>
      <c r="Y1" s="225">
        <v>24</v>
      </c>
      <c r="Z1" s="225">
        <v>25</v>
      </c>
      <c r="AA1" s="225">
        <v>26</v>
      </c>
      <c r="AB1" s="225">
        <v>27</v>
      </c>
      <c r="AC1" s="225">
        <v>28</v>
      </c>
      <c r="AD1" s="225">
        <v>29</v>
      </c>
      <c r="AE1" s="225">
        <v>30</v>
      </c>
      <c r="AF1" s="225">
        <v>31</v>
      </c>
      <c r="AG1" s="225">
        <v>32</v>
      </c>
      <c r="AH1" s="225">
        <v>33</v>
      </c>
      <c r="AI1" s="225">
        <v>34</v>
      </c>
      <c r="AJ1" s="225">
        <v>35</v>
      </c>
      <c r="AK1" s="225">
        <v>36</v>
      </c>
      <c r="AL1" s="225">
        <v>37</v>
      </c>
      <c r="AM1" s="225">
        <v>38</v>
      </c>
      <c r="AN1" s="225">
        <v>39</v>
      </c>
      <c r="AO1" s="225">
        <v>40</v>
      </c>
      <c r="AP1" s="225">
        <v>41</v>
      </c>
      <c r="AQ1" s="225">
        <v>42</v>
      </c>
      <c r="AR1" s="225">
        <v>43</v>
      </c>
      <c r="AS1" s="225">
        <v>44</v>
      </c>
      <c r="AT1" s="225">
        <v>45</v>
      </c>
      <c r="AU1" s="225">
        <v>46</v>
      </c>
      <c r="AV1" s="225">
        <v>47</v>
      </c>
      <c r="AW1" s="225">
        <v>48</v>
      </c>
      <c r="AX1" s="225">
        <v>49</v>
      </c>
      <c r="AY1" s="225">
        <v>50</v>
      </c>
      <c r="AZ1" s="225">
        <v>51</v>
      </c>
      <c r="BA1" s="225">
        <v>52</v>
      </c>
      <c r="BB1" s="225">
        <v>53</v>
      </c>
      <c r="BC1" s="225">
        <v>54</v>
      </c>
      <c r="BD1" s="225">
        <v>55</v>
      </c>
      <c r="BE1" s="225">
        <v>56</v>
      </c>
      <c r="BF1" s="225">
        <v>57</v>
      </c>
      <c r="BG1" s="225">
        <v>58</v>
      </c>
      <c r="BH1" s="225">
        <v>59</v>
      </c>
      <c r="BI1" s="225">
        <v>60</v>
      </c>
      <c r="BJ1" s="225">
        <v>61</v>
      </c>
      <c r="BK1" s="225">
        <v>62</v>
      </c>
      <c r="BL1" s="225">
        <v>63</v>
      </c>
      <c r="BM1" s="225">
        <v>64</v>
      </c>
      <c r="BN1" s="225">
        <v>65</v>
      </c>
      <c r="BO1" s="225">
        <v>66</v>
      </c>
      <c r="BP1" s="225">
        <v>67</v>
      </c>
      <c r="BQ1" s="225">
        <v>68</v>
      </c>
      <c r="BR1" s="225">
        <v>69</v>
      </c>
      <c r="BS1" s="225">
        <v>70</v>
      </c>
      <c r="BT1" s="99">
        <v>71</v>
      </c>
      <c r="BU1" s="99">
        <v>72</v>
      </c>
      <c r="BV1" s="99">
        <v>73</v>
      </c>
      <c r="BW1" s="99">
        <v>74</v>
      </c>
      <c r="BX1" s="225">
        <v>75</v>
      </c>
      <c r="BY1" s="225">
        <v>76</v>
      </c>
      <c r="BZ1" s="225">
        <v>77</v>
      </c>
      <c r="CA1" s="225">
        <v>78</v>
      </c>
      <c r="CB1" s="225">
        <v>79</v>
      </c>
      <c r="CC1" s="225">
        <v>80</v>
      </c>
      <c r="CD1" s="225">
        <v>81</v>
      </c>
      <c r="CE1" s="97"/>
    </row>
    <row r="2" spans="1:83" x14ac:dyDescent="0.25">
      <c r="A2" s="225">
        <v>1</v>
      </c>
      <c r="B2" s="223" t="str">
        <f>IF(SAM_2017_user_USD!C3="","",SAM_2017_user_USD!C3)</f>
        <v/>
      </c>
      <c r="C2" s="223" t="str">
        <f>IF(SAM_2017_user_USD!D3="","",SAM_2017_user_USD!D3)</f>
        <v/>
      </c>
      <c r="D2" s="223" t="str">
        <f>IF(SAM_2017_user_USD!E3="","",SAM_2017_user_USD!E3)</f>
        <v/>
      </c>
      <c r="E2" s="223" t="str">
        <f>IF(SAM_2017_user_USD!F3="","",SAM_2017_user_USD!F3)</f>
        <v/>
      </c>
      <c r="F2" s="223" t="str">
        <f>IF(SAM_2017_user_USD!G3="","",SAM_2017_user_USD!G3)</f>
        <v/>
      </c>
      <c r="G2" s="223" t="str">
        <f>IF(SAM_2017_user_USD!H3="","",SAM_2017_user_USD!H3)</f>
        <v/>
      </c>
      <c r="H2" s="223" t="str">
        <f>IF(SAM_2017_user_USD!I3="","",SAM_2017_user_USD!I3)</f>
        <v/>
      </c>
      <c r="I2" s="223" t="str">
        <f>IF(SAM_2017_user_USD!J3="","",SAM_2017_user_USD!J3)</f>
        <v/>
      </c>
      <c r="J2" s="223" t="str">
        <f>IF(SAM_2017_user_USD!K3="","",SAM_2017_user_USD!K3)</f>
        <v/>
      </c>
      <c r="K2" s="223" t="str">
        <f>IF(SAM_2017_user_USD!L3="","",SAM_2017_user_USD!L3)</f>
        <v/>
      </c>
      <c r="L2" s="223" t="str">
        <f>IF(SAM_2017_user_USD!M3="","",SAM_2017_user_USD!M3)</f>
        <v/>
      </c>
      <c r="M2" s="223" t="str">
        <f>IF(SAM_2017_user_USD!N3="","",SAM_2017_user_USD!N3)</f>
        <v/>
      </c>
      <c r="N2" s="223" t="str">
        <f>IF(SAM_2017_user_USD!O3="","",SAM_2017_user_USD!O3)</f>
        <v/>
      </c>
      <c r="O2" s="223" t="str">
        <f>IF(SAM_2017_user_USD!P3="","",SAM_2017_user_USD!P3)</f>
        <v/>
      </c>
      <c r="P2" s="223" t="str">
        <f>IF(SAM_2017_user_USD!Q3="","",SAM_2017_user_USD!Q3)</f>
        <v/>
      </c>
      <c r="Q2" s="223" t="str">
        <f>IF(SAM_2017_user_USD!R3="","",SAM_2017_user_USD!R3)</f>
        <v/>
      </c>
      <c r="R2" s="223" t="str">
        <f>IF(SAM_2017_user_USD!S3="","",SAM_2017_user_USD!S3)</f>
        <v/>
      </c>
      <c r="S2" s="223" t="str">
        <f>IF(SAM_2017_user_USD!T3="","",SAM_2017_user_USD!T3)</f>
        <v/>
      </c>
      <c r="T2" s="223" t="str">
        <f>IF(SAM_2017_user_USD!U3="","",SAM_2017_user_USD!U3)</f>
        <v/>
      </c>
      <c r="U2" s="223" t="str">
        <f>IF(SAM_2017_user_USD!V3="","",SAM_2017_user_USD!V3)</f>
        <v/>
      </c>
      <c r="V2" s="223" t="str">
        <f>IF(SAM_2017_user_USD!W3="","",SAM_2017_user_USD!W3)</f>
        <v/>
      </c>
      <c r="W2" s="223" t="str">
        <f>IF(SAM_2017_user_USD!X3="","",SAM_2017_user_USD!X3)</f>
        <v/>
      </c>
      <c r="X2" s="223" t="str">
        <f>IF(SAM_2017_user_USD!Y3="","",SAM_2017_user_USD!Y3)</f>
        <v/>
      </c>
      <c r="Y2" s="223" t="str">
        <f>IF(SAM_2017_user_USD!Z3="","",SAM_2017_user_USD!Z3)</f>
        <v/>
      </c>
      <c r="Z2" s="223" t="str">
        <f>IF(SAM_2017_user_USD!AA3="","",SAM_2017_user_USD!AA3)</f>
        <v/>
      </c>
      <c r="AA2" s="223" t="str">
        <f>IF(SAM_2017_user_USD!AB3="","",SAM_2017_user_USD!AB3)</f>
        <v/>
      </c>
      <c r="AB2" s="223" t="str">
        <f>IF(SAM_2017_user_USD!AC3="","",SAM_2017_user_USD!AC3)</f>
        <v/>
      </c>
      <c r="AC2" s="223" t="str">
        <f>IF(SAM_2017_user_USD!AD3="","",SAM_2017_user_USD!AD3)</f>
        <v/>
      </c>
      <c r="AD2" s="223" t="str">
        <f>IF(SAM_2017_user_USD!AE3="","",SAM_2017_user_USD!AE3)</f>
        <v/>
      </c>
      <c r="AE2" s="223" t="str">
        <f>IF(SAM_2017_user_USD!AF3="","",SAM_2017_user_USD!AF3)</f>
        <v/>
      </c>
      <c r="AF2" s="223" t="str">
        <f>IF(SAM_2017_user_USD!AG3="","",SAM_2017_user_USD!AG3)</f>
        <v/>
      </c>
      <c r="AG2" s="223" t="str">
        <f>IF(SAM_2017_user_USD!AH3="","",SAM_2017_user_USD!AH3)</f>
        <v/>
      </c>
      <c r="AH2" s="223" t="str">
        <f>IF(SAM_2017_user_USD!AI3="","",SAM_2017_user_USD!AI3)</f>
        <v/>
      </c>
      <c r="AI2" s="223" t="str">
        <f>IF(SAM_2017_user_USD!AJ3="","",SAM_2017_user_USD!AJ3)</f>
        <v/>
      </c>
      <c r="AJ2" s="223">
        <f>IF(SAM_2017_user_USD!AK3="","",SAM_2017_user_USD!AK3)</f>
        <v>13695.334375340137</v>
      </c>
      <c r="AK2" s="223" t="str">
        <f>IF(SAM_2017_user_USD!AL3="","",SAM_2017_user_USD!AL3)</f>
        <v/>
      </c>
      <c r="AL2" s="223" t="str">
        <f>IF(SAM_2017_user_USD!AM3="","",SAM_2017_user_USD!AM3)</f>
        <v/>
      </c>
      <c r="AM2" s="223" t="str">
        <f>IF(SAM_2017_user_USD!AN3="","",SAM_2017_user_USD!AN3)</f>
        <v/>
      </c>
      <c r="AN2" s="223" t="str">
        <f>IF(SAM_2017_user_USD!AO3="","",SAM_2017_user_USD!AO3)</f>
        <v/>
      </c>
      <c r="AO2" s="223" t="str">
        <f>IF(SAM_2017_user_USD!AP3="","",SAM_2017_user_USD!AP3)</f>
        <v/>
      </c>
      <c r="AP2" s="223" t="str">
        <f>IF(SAM_2017_user_USD!AQ3="","",SAM_2017_user_USD!AQ3)</f>
        <v/>
      </c>
      <c r="AQ2" s="223" t="str">
        <f>IF(SAM_2017_user_USD!AR3="","",SAM_2017_user_USD!AR3)</f>
        <v/>
      </c>
      <c r="AR2" s="223" t="str">
        <f>IF(SAM_2017_user_USD!AS3="","",SAM_2017_user_USD!AS3)</f>
        <v/>
      </c>
      <c r="AS2" s="223" t="str">
        <f>IF(SAM_2017_user_USD!AT3="","",SAM_2017_user_USD!AT3)</f>
        <v/>
      </c>
      <c r="AT2" s="223" t="str">
        <f>IF(SAM_2017_user_USD!AU3="","",SAM_2017_user_USD!AU3)</f>
        <v/>
      </c>
      <c r="AU2" s="223" t="str">
        <f>IF(SAM_2017_user_USD!AV3="","",SAM_2017_user_USD!AV3)</f>
        <v/>
      </c>
      <c r="AV2" s="223" t="str">
        <f>IF(SAM_2017_user_USD!AW3="","",SAM_2017_user_USD!AW3)</f>
        <v/>
      </c>
      <c r="AW2" s="223" t="str">
        <f>IF(SAM_2017_user_USD!AX3="","",SAM_2017_user_USD!AX3)</f>
        <v/>
      </c>
      <c r="AX2" s="223" t="str">
        <f>IF(SAM_2017_user_USD!AY3="","",SAM_2017_user_USD!AY3)</f>
        <v/>
      </c>
      <c r="AY2" s="223" t="str">
        <f>IF(SAM_2017_user_USD!AZ3="","",SAM_2017_user_USD!AZ3)</f>
        <v/>
      </c>
      <c r="AZ2" s="223" t="str">
        <f>IF(SAM_2017_user_USD!BA3="","",SAM_2017_user_USD!BA3)</f>
        <v/>
      </c>
      <c r="BA2" s="223" t="str">
        <f>IF(SAM_2017_user_USD!BB3="","",SAM_2017_user_USD!BB3)</f>
        <v/>
      </c>
      <c r="BB2" s="223" t="str">
        <f>IF(SAM_2017_user_USD!BC3="","",SAM_2017_user_USD!BC3)</f>
        <v/>
      </c>
      <c r="BC2" s="223" t="str">
        <f>IF(SAM_2017_user_USD!BD3="","",SAM_2017_user_USD!BD3)</f>
        <v/>
      </c>
      <c r="BD2" s="223" t="str">
        <f>IF(SAM_2017_user_USD!BE3="","",SAM_2017_user_USD!BE3)</f>
        <v/>
      </c>
      <c r="BE2" s="223" t="str">
        <f>IF(SAM_2017_user_USD!BF3="","",SAM_2017_user_USD!BF3)</f>
        <v/>
      </c>
      <c r="BF2" s="223" t="str">
        <f>IF(SAM_2017_user_USD!BG3="","",SAM_2017_user_USD!BG3)</f>
        <v/>
      </c>
      <c r="BG2" s="223" t="str">
        <f>IF(SAM_2017_user_USD!BH3="","",SAM_2017_user_USD!BH3)</f>
        <v/>
      </c>
      <c r="BH2" s="223" t="str">
        <f>IF(SAM_2017_user_USD!BI3="","",SAM_2017_user_USD!BI3)</f>
        <v/>
      </c>
      <c r="BI2" s="223" t="str">
        <f>IF(SAM_2017_user_USD!BJ3="","",SAM_2017_user_USD!BJ3)</f>
        <v/>
      </c>
      <c r="BJ2" s="223" t="str">
        <f>IF(SAM_2017_user_USD!BK3="","",SAM_2017_user_USD!BK3)</f>
        <v/>
      </c>
      <c r="BK2" s="223" t="str">
        <f>IF(SAM_2017_user_USD!BL3="","",SAM_2017_user_USD!BL3)</f>
        <v/>
      </c>
      <c r="BL2" s="223" t="str">
        <f>IF(SAM_2017_user_USD!BM3="","",SAM_2017_user_USD!BM3)</f>
        <v/>
      </c>
      <c r="BM2" s="223" t="str">
        <f>IF(SAM_2017_user_USD!BN3="","",SAM_2017_user_USD!BN3)</f>
        <v/>
      </c>
      <c r="BN2" s="223" t="str">
        <f>IF(SAM_2017_user_USD!BO3="","",SAM_2017_user_USD!BO3)</f>
        <v/>
      </c>
      <c r="BO2" s="223" t="str">
        <f>IF(SAM_2017_user_USD!BP3="","",SAM_2017_user_USD!BP3)</f>
        <v/>
      </c>
      <c r="BP2" s="223" t="str">
        <f>IF(SAM_2017_user_USD!BQ3="","",SAM_2017_user_USD!BQ3)</f>
        <v/>
      </c>
      <c r="BQ2" s="223" t="str">
        <f>IF(SAM_2017_user_USD!BR3="","",SAM_2017_user_USD!BR3)</f>
        <v/>
      </c>
      <c r="BR2" s="223" t="str">
        <f>IF(SAM_2017_user_USD!BS3="","",SAM_2017_user_USD!BS3)</f>
        <v/>
      </c>
      <c r="BS2" s="223" t="str">
        <f>IF(SAM_2017_user_USD!BT3="","",SAM_2017_user_USD!BT3)</f>
        <v/>
      </c>
      <c r="BT2" s="223" t="str">
        <f>IF(SAM_2017_user_USD!BU3="","",SAM_2017_user_USD!BU3)</f>
        <v/>
      </c>
      <c r="BU2" s="223" t="str">
        <f>IF(SAM_2017_user_USD!BV3="","",SAM_2017_user_USD!BV3)</f>
        <v/>
      </c>
      <c r="BV2" s="223" t="str">
        <f>IF(SAM_2017_user_USD!BW3="","",SAM_2017_user_USD!BW3)</f>
        <v/>
      </c>
      <c r="BW2" s="223" t="str">
        <f>IF(SAM_2017_user_USD!BX3="","",SAM_2017_user_USD!BX3)</f>
        <v/>
      </c>
      <c r="BX2" s="223" t="str">
        <f>IF(SAM_2017_user_USD!BY3="","",SAM_2017_user_USD!BY3)</f>
        <v/>
      </c>
      <c r="BY2" s="223" t="str">
        <f>IF(SAM_2017_user_USD!BZ3="","",SAM_2017_user_USD!BZ3)</f>
        <v/>
      </c>
      <c r="BZ2" s="223" t="str">
        <f>IF(SAM_2017_user_USD!CA3="","",SAM_2017_user_USD!CA3)</f>
        <v/>
      </c>
      <c r="CA2" s="223" t="str">
        <f>IF(SAM_2017_user_USD!CB3="","",SAM_2017_user_USD!CB3)</f>
        <v/>
      </c>
      <c r="CB2" s="223" t="str">
        <f>IF(SAM_2017_user_USD!CC3="","",SAM_2017_user_USD!CC3)</f>
        <v/>
      </c>
      <c r="CC2" s="223" t="str">
        <f>IF(SAM_2017_user_USD!CD3="","",SAM_2017_user_USD!CD3)</f>
        <v/>
      </c>
      <c r="CD2" s="223">
        <f>IF(SAM_2017_user_USD!CE3="","",SAM_2017_user_USD!CE3)</f>
        <v>1102.7403712459209</v>
      </c>
      <c r="CE2" s="107">
        <f t="shared" ref="CE2:CE33" si="0">SUM(B2:CD2)</f>
        <v>14798.074746586059</v>
      </c>
    </row>
    <row r="3" spans="1:83" x14ac:dyDescent="0.25">
      <c r="A3" s="225">
        <v>2</v>
      </c>
      <c r="B3" s="223" t="str">
        <f>IF(SAM_2017_user_USD!C4="","",SAM_2017_user_USD!C4)</f>
        <v/>
      </c>
      <c r="C3" s="223" t="str">
        <f>IF(SAM_2017_user_USD!D4="","",SAM_2017_user_USD!D4)</f>
        <v/>
      </c>
      <c r="D3" s="223" t="str">
        <f>IF(SAM_2017_user_USD!E4="","",SAM_2017_user_USD!E4)</f>
        <v/>
      </c>
      <c r="E3" s="223" t="str">
        <f>IF(SAM_2017_user_USD!F4="","",SAM_2017_user_USD!F4)</f>
        <v/>
      </c>
      <c r="F3" s="223" t="str">
        <f>IF(SAM_2017_user_USD!G4="","",SAM_2017_user_USD!G4)</f>
        <v/>
      </c>
      <c r="G3" s="223" t="str">
        <f>IF(SAM_2017_user_USD!H4="","",SAM_2017_user_USD!H4)</f>
        <v/>
      </c>
      <c r="H3" s="223" t="str">
        <f>IF(SAM_2017_user_USD!I4="","",SAM_2017_user_USD!I4)</f>
        <v/>
      </c>
      <c r="I3" s="223" t="str">
        <f>IF(SAM_2017_user_USD!J4="","",SAM_2017_user_USD!J4)</f>
        <v/>
      </c>
      <c r="J3" s="223" t="str">
        <f>IF(SAM_2017_user_USD!K4="","",SAM_2017_user_USD!K4)</f>
        <v/>
      </c>
      <c r="K3" s="223" t="str">
        <f>IF(SAM_2017_user_USD!L4="","",SAM_2017_user_USD!L4)</f>
        <v/>
      </c>
      <c r="L3" s="223" t="str">
        <f>IF(SAM_2017_user_USD!M4="","",SAM_2017_user_USD!M4)</f>
        <v/>
      </c>
      <c r="M3" s="223" t="str">
        <f>IF(SAM_2017_user_USD!N4="","",SAM_2017_user_USD!N4)</f>
        <v/>
      </c>
      <c r="N3" s="223" t="str">
        <f>IF(SAM_2017_user_USD!O4="","",SAM_2017_user_USD!O4)</f>
        <v/>
      </c>
      <c r="O3" s="223" t="str">
        <f>IF(SAM_2017_user_USD!P4="","",SAM_2017_user_USD!P4)</f>
        <v/>
      </c>
      <c r="P3" s="223" t="str">
        <f>IF(SAM_2017_user_USD!Q4="","",SAM_2017_user_USD!Q4)</f>
        <v/>
      </c>
      <c r="Q3" s="223" t="str">
        <f>IF(SAM_2017_user_USD!R4="","",SAM_2017_user_USD!R4)</f>
        <v/>
      </c>
      <c r="R3" s="223" t="str">
        <f>IF(SAM_2017_user_USD!S4="","",SAM_2017_user_USD!S4)</f>
        <v/>
      </c>
      <c r="S3" s="223" t="str">
        <f>IF(SAM_2017_user_USD!T4="","",SAM_2017_user_USD!T4)</f>
        <v/>
      </c>
      <c r="T3" s="223" t="str">
        <f>IF(SAM_2017_user_USD!U4="","",SAM_2017_user_USD!U4)</f>
        <v/>
      </c>
      <c r="U3" s="223" t="str">
        <f>IF(SAM_2017_user_USD!V4="","",SAM_2017_user_USD!V4)</f>
        <v/>
      </c>
      <c r="V3" s="223" t="str">
        <f>IF(SAM_2017_user_USD!W4="","",SAM_2017_user_USD!W4)</f>
        <v/>
      </c>
      <c r="W3" s="223" t="str">
        <f>IF(SAM_2017_user_USD!X4="","",SAM_2017_user_USD!X4)</f>
        <v/>
      </c>
      <c r="X3" s="223" t="str">
        <f>IF(SAM_2017_user_USD!Y4="","",SAM_2017_user_USD!Y4)</f>
        <v/>
      </c>
      <c r="Y3" s="223" t="str">
        <f>IF(SAM_2017_user_USD!Z4="","",SAM_2017_user_USD!Z4)</f>
        <v/>
      </c>
      <c r="Z3" s="223" t="str">
        <f>IF(SAM_2017_user_USD!AA4="","",SAM_2017_user_USD!AA4)</f>
        <v/>
      </c>
      <c r="AA3" s="223" t="str">
        <f>IF(SAM_2017_user_USD!AB4="","",SAM_2017_user_USD!AB4)</f>
        <v/>
      </c>
      <c r="AB3" s="223" t="str">
        <f>IF(SAM_2017_user_USD!AC4="","",SAM_2017_user_USD!AC4)</f>
        <v/>
      </c>
      <c r="AC3" s="223" t="str">
        <f>IF(SAM_2017_user_USD!AD4="","",SAM_2017_user_USD!AD4)</f>
        <v/>
      </c>
      <c r="AD3" s="223" t="str">
        <f>IF(SAM_2017_user_USD!AE4="","",SAM_2017_user_USD!AE4)</f>
        <v/>
      </c>
      <c r="AE3" s="223" t="str">
        <f>IF(SAM_2017_user_USD!AF4="","",SAM_2017_user_USD!AF4)</f>
        <v/>
      </c>
      <c r="AF3" s="223" t="str">
        <f>IF(SAM_2017_user_USD!AG4="","",SAM_2017_user_USD!AG4)</f>
        <v/>
      </c>
      <c r="AG3" s="223" t="str">
        <f>IF(SAM_2017_user_USD!AH4="","",SAM_2017_user_USD!AH4)</f>
        <v/>
      </c>
      <c r="AH3" s="223" t="str">
        <f>IF(SAM_2017_user_USD!AI4="","",SAM_2017_user_USD!AI4)</f>
        <v/>
      </c>
      <c r="AI3" s="223" t="str">
        <f>IF(SAM_2017_user_USD!AJ4="","",SAM_2017_user_USD!AJ4)</f>
        <v/>
      </c>
      <c r="AJ3" s="223" t="str">
        <f>IF(SAM_2017_user_USD!AK4="","",SAM_2017_user_USD!AK4)</f>
        <v/>
      </c>
      <c r="AK3" s="223">
        <f>IF(SAM_2017_user_USD!AL4="","",SAM_2017_user_USD!AL4)</f>
        <v>1187.4123376311236</v>
      </c>
      <c r="AL3" s="223" t="str">
        <f>IF(SAM_2017_user_USD!AM4="","",SAM_2017_user_USD!AM4)</f>
        <v/>
      </c>
      <c r="AM3" s="223" t="str">
        <f>IF(SAM_2017_user_USD!AN4="","",SAM_2017_user_USD!AN4)</f>
        <v/>
      </c>
      <c r="AN3" s="223" t="str">
        <f>IF(SAM_2017_user_USD!AO4="","",SAM_2017_user_USD!AO4)</f>
        <v/>
      </c>
      <c r="AO3" s="223" t="str">
        <f>IF(SAM_2017_user_USD!AP4="","",SAM_2017_user_USD!AP4)</f>
        <v/>
      </c>
      <c r="AP3" s="223" t="str">
        <f>IF(SAM_2017_user_USD!AQ4="","",SAM_2017_user_USD!AQ4)</f>
        <v/>
      </c>
      <c r="AQ3" s="223" t="str">
        <f>IF(SAM_2017_user_USD!AR4="","",SAM_2017_user_USD!AR4)</f>
        <v/>
      </c>
      <c r="AR3" s="223" t="str">
        <f>IF(SAM_2017_user_USD!AS4="","",SAM_2017_user_USD!AS4)</f>
        <v/>
      </c>
      <c r="AS3" s="223" t="str">
        <f>IF(SAM_2017_user_USD!AT4="","",SAM_2017_user_USD!AT4)</f>
        <v/>
      </c>
      <c r="AT3" s="223" t="str">
        <f>IF(SAM_2017_user_USD!AU4="","",SAM_2017_user_USD!AU4)</f>
        <v/>
      </c>
      <c r="AU3" s="223" t="str">
        <f>IF(SAM_2017_user_USD!AV4="","",SAM_2017_user_USD!AV4)</f>
        <v/>
      </c>
      <c r="AV3" s="223" t="str">
        <f>IF(SAM_2017_user_USD!AW4="","",SAM_2017_user_USD!AW4)</f>
        <v/>
      </c>
      <c r="AW3" s="223" t="str">
        <f>IF(SAM_2017_user_USD!AX4="","",SAM_2017_user_USD!AX4)</f>
        <v/>
      </c>
      <c r="AX3" s="223" t="str">
        <f>IF(SAM_2017_user_USD!AY4="","",SAM_2017_user_USD!AY4)</f>
        <v/>
      </c>
      <c r="AY3" s="223" t="str">
        <f>IF(SAM_2017_user_USD!AZ4="","",SAM_2017_user_USD!AZ4)</f>
        <v/>
      </c>
      <c r="AZ3" s="223" t="str">
        <f>IF(SAM_2017_user_USD!BA4="","",SAM_2017_user_USD!BA4)</f>
        <v/>
      </c>
      <c r="BA3" s="223" t="str">
        <f>IF(SAM_2017_user_USD!BB4="","",SAM_2017_user_USD!BB4)</f>
        <v/>
      </c>
      <c r="BB3" s="223" t="str">
        <f>IF(SAM_2017_user_USD!BC4="","",SAM_2017_user_USD!BC4)</f>
        <v/>
      </c>
      <c r="BC3" s="223" t="str">
        <f>IF(SAM_2017_user_USD!BD4="","",SAM_2017_user_USD!BD4)</f>
        <v/>
      </c>
      <c r="BD3" s="223" t="str">
        <f>IF(SAM_2017_user_USD!BE4="","",SAM_2017_user_USD!BE4)</f>
        <v/>
      </c>
      <c r="BE3" s="223" t="str">
        <f>IF(SAM_2017_user_USD!BF4="","",SAM_2017_user_USD!BF4)</f>
        <v/>
      </c>
      <c r="BF3" s="223" t="str">
        <f>IF(SAM_2017_user_USD!BG4="","",SAM_2017_user_USD!BG4)</f>
        <v/>
      </c>
      <c r="BG3" s="223" t="str">
        <f>IF(SAM_2017_user_USD!BH4="","",SAM_2017_user_USD!BH4)</f>
        <v/>
      </c>
      <c r="BH3" s="223" t="str">
        <f>IF(SAM_2017_user_USD!BI4="","",SAM_2017_user_USD!BI4)</f>
        <v/>
      </c>
      <c r="BI3" s="223" t="str">
        <f>IF(SAM_2017_user_USD!BJ4="","",SAM_2017_user_USD!BJ4)</f>
        <v/>
      </c>
      <c r="BJ3" s="223" t="str">
        <f>IF(SAM_2017_user_USD!BK4="","",SAM_2017_user_USD!BK4)</f>
        <v/>
      </c>
      <c r="BK3" s="223" t="str">
        <f>IF(SAM_2017_user_USD!BL4="","",SAM_2017_user_USD!BL4)</f>
        <v/>
      </c>
      <c r="BL3" s="223" t="str">
        <f>IF(SAM_2017_user_USD!BM4="","",SAM_2017_user_USD!BM4)</f>
        <v/>
      </c>
      <c r="BM3" s="223" t="str">
        <f>IF(SAM_2017_user_USD!BN4="","",SAM_2017_user_USD!BN4)</f>
        <v/>
      </c>
      <c r="BN3" s="223" t="str">
        <f>IF(SAM_2017_user_USD!BO4="","",SAM_2017_user_USD!BO4)</f>
        <v/>
      </c>
      <c r="BO3" s="223" t="str">
        <f>IF(SAM_2017_user_USD!BP4="","",SAM_2017_user_USD!BP4)</f>
        <v/>
      </c>
      <c r="BP3" s="223" t="str">
        <f>IF(SAM_2017_user_USD!BQ4="","",SAM_2017_user_USD!BQ4)</f>
        <v/>
      </c>
      <c r="BQ3" s="223" t="str">
        <f>IF(SAM_2017_user_USD!BR4="","",SAM_2017_user_USD!BR4)</f>
        <v/>
      </c>
      <c r="BR3" s="223" t="str">
        <f>IF(SAM_2017_user_USD!BS4="","",SAM_2017_user_USD!BS4)</f>
        <v/>
      </c>
      <c r="BS3" s="223" t="str">
        <f>IF(SAM_2017_user_USD!BT4="","",SAM_2017_user_USD!BT4)</f>
        <v/>
      </c>
      <c r="BT3" s="223" t="str">
        <f>IF(SAM_2017_user_USD!BU4="","",SAM_2017_user_USD!BU4)</f>
        <v/>
      </c>
      <c r="BU3" s="223" t="str">
        <f>IF(SAM_2017_user_USD!BV4="","",SAM_2017_user_USD!BV4)</f>
        <v/>
      </c>
      <c r="BV3" s="223" t="str">
        <f>IF(SAM_2017_user_USD!BW4="","",SAM_2017_user_USD!BW4)</f>
        <v/>
      </c>
      <c r="BW3" s="223" t="str">
        <f>IF(SAM_2017_user_USD!BX4="","",SAM_2017_user_USD!BX4)</f>
        <v/>
      </c>
      <c r="BX3" s="223" t="str">
        <f>IF(SAM_2017_user_USD!BY4="","",SAM_2017_user_USD!BY4)</f>
        <v/>
      </c>
      <c r="BY3" s="223" t="str">
        <f>IF(SAM_2017_user_USD!BZ4="","",SAM_2017_user_USD!BZ4)</f>
        <v/>
      </c>
      <c r="BZ3" s="223" t="str">
        <f>IF(SAM_2017_user_USD!CA4="","",SAM_2017_user_USD!CA4)</f>
        <v/>
      </c>
      <c r="CA3" s="223" t="str">
        <f>IF(SAM_2017_user_USD!CB4="","",SAM_2017_user_USD!CB4)</f>
        <v/>
      </c>
      <c r="CB3" s="223" t="str">
        <f>IF(SAM_2017_user_USD!CC4="","",SAM_2017_user_USD!CC4)</f>
        <v/>
      </c>
      <c r="CC3" s="223" t="str">
        <f>IF(SAM_2017_user_USD!CD4="","",SAM_2017_user_USD!CD4)</f>
        <v/>
      </c>
      <c r="CD3" s="223">
        <f>IF(SAM_2017_user_USD!CE4="","",SAM_2017_user_USD!CE4)</f>
        <v>377.58000768914485</v>
      </c>
      <c r="CE3" s="107">
        <f t="shared" si="0"/>
        <v>1564.9923453202684</v>
      </c>
    </row>
    <row r="4" spans="1:83" x14ac:dyDescent="0.25">
      <c r="A4" s="225">
        <v>3</v>
      </c>
      <c r="B4" s="223" t="str">
        <f>IF(SAM_2017_user_USD!C5="","",SAM_2017_user_USD!C5)</f>
        <v/>
      </c>
      <c r="C4" s="223" t="str">
        <f>IF(SAM_2017_user_USD!D5="","",SAM_2017_user_USD!D5)</f>
        <v/>
      </c>
      <c r="D4" s="223" t="str">
        <f>IF(SAM_2017_user_USD!E5="","",SAM_2017_user_USD!E5)</f>
        <v/>
      </c>
      <c r="E4" s="223" t="str">
        <f>IF(SAM_2017_user_USD!F5="","",SAM_2017_user_USD!F5)</f>
        <v/>
      </c>
      <c r="F4" s="223" t="str">
        <f>IF(SAM_2017_user_USD!G5="","",SAM_2017_user_USD!G5)</f>
        <v/>
      </c>
      <c r="G4" s="223" t="str">
        <f>IF(SAM_2017_user_USD!H5="","",SAM_2017_user_USD!H5)</f>
        <v/>
      </c>
      <c r="H4" s="223" t="str">
        <f>IF(SAM_2017_user_USD!I5="","",SAM_2017_user_USD!I5)</f>
        <v/>
      </c>
      <c r="I4" s="223" t="str">
        <f>IF(SAM_2017_user_USD!J5="","",SAM_2017_user_USD!J5)</f>
        <v/>
      </c>
      <c r="J4" s="223" t="str">
        <f>IF(SAM_2017_user_USD!K5="","",SAM_2017_user_USD!K5)</f>
        <v/>
      </c>
      <c r="K4" s="223" t="str">
        <f>IF(SAM_2017_user_USD!L5="","",SAM_2017_user_USD!L5)</f>
        <v/>
      </c>
      <c r="L4" s="223" t="str">
        <f>IF(SAM_2017_user_USD!M5="","",SAM_2017_user_USD!M5)</f>
        <v/>
      </c>
      <c r="M4" s="223" t="str">
        <f>IF(SAM_2017_user_USD!N5="","",SAM_2017_user_USD!N5)</f>
        <v/>
      </c>
      <c r="N4" s="223" t="str">
        <f>IF(SAM_2017_user_USD!O5="","",SAM_2017_user_USD!O5)</f>
        <v/>
      </c>
      <c r="O4" s="223" t="str">
        <f>IF(SAM_2017_user_USD!P5="","",SAM_2017_user_USD!P5)</f>
        <v/>
      </c>
      <c r="P4" s="223" t="str">
        <f>IF(SAM_2017_user_USD!Q5="","",SAM_2017_user_USD!Q5)</f>
        <v/>
      </c>
      <c r="Q4" s="223" t="str">
        <f>IF(SAM_2017_user_USD!R5="","",SAM_2017_user_USD!R5)</f>
        <v/>
      </c>
      <c r="R4" s="223" t="str">
        <f>IF(SAM_2017_user_USD!S5="","",SAM_2017_user_USD!S5)</f>
        <v/>
      </c>
      <c r="S4" s="223" t="str">
        <f>IF(SAM_2017_user_USD!T5="","",SAM_2017_user_USD!T5)</f>
        <v/>
      </c>
      <c r="T4" s="223" t="str">
        <f>IF(SAM_2017_user_USD!U5="","",SAM_2017_user_USD!U5)</f>
        <v/>
      </c>
      <c r="U4" s="223" t="str">
        <f>IF(SAM_2017_user_USD!V5="","",SAM_2017_user_USD!V5)</f>
        <v/>
      </c>
      <c r="V4" s="223" t="str">
        <f>IF(SAM_2017_user_USD!W5="","",SAM_2017_user_USD!W5)</f>
        <v/>
      </c>
      <c r="W4" s="223" t="str">
        <f>IF(SAM_2017_user_USD!X5="","",SAM_2017_user_USD!X5)</f>
        <v/>
      </c>
      <c r="X4" s="223" t="str">
        <f>IF(SAM_2017_user_USD!Y5="","",SAM_2017_user_USD!Y5)</f>
        <v/>
      </c>
      <c r="Y4" s="223" t="str">
        <f>IF(SAM_2017_user_USD!Z5="","",SAM_2017_user_USD!Z5)</f>
        <v/>
      </c>
      <c r="Z4" s="223" t="str">
        <f>IF(SAM_2017_user_USD!AA5="","",SAM_2017_user_USD!AA5)</f>
        <v/>
      </c>
      <c r="AA4" s="223" t="str">
        <f>IF(SAM_2017_user_USD!AB5="","",SAM_2017_user_USD!AB5)</f>
        <v/>
      </c>
      <c r="AB4" s="223" t="str">
        <f>IF(SAM_2017_user_USD!AC5="","",SAM_2017_user_USD!AC5)</f>
        <v/>
      </c>
      <c r="AC4" s="223" t="str">
        <f>IF(SAM_2017_user_USD!AD5="","",SAM_2017_user_USD!AD5)</f>
        <v/>
      </c>
      <c r="AD4" s="223" t="str">
        <f>IF(SAM_2017_user_USD!AE5="","",SAM_2017_user_USD!AE5)</f>
        <v/>
      </c>
      <c r="AE4" s="223" t="str">
        <f>IF(SAM_2017_user_USD!AF5="","",SAM_2017_user_USD!AF5)</f>
        <v/>
      </c>
      <c r="AF4" s="223" t="str">
        <f>IF(SAM_2017_user_USD!AG5="","",SAM_2017_user_USD!AG5)</f>
        <v/>
      </c>
      <c r="AG4" s="223" t="str">
        <f>IF(SAM_2017_user_USD!AH5="","",SAM_2017_user_USD!AH5)</f>
        <v/>
      </c>
      <c r="AH4" s="223" t="str">
        <f>IF(SAM_2017_user_USD!AI5="","",SAM_2017_user_USD!AI5)</f>
        <v/>
      </c>
      <c r="AI4" s="223" t="str">
        <f>IF(SAM_2017_user_USD!AJ5="","",SAM_2017_user_USD!AJ5)</f>
        <v/>
      </c>
      <c r="AJ4" s="223" t="str">
        <f>IF(SAM_2017_user_USD!AK5="","",SAM_2017_user_USD!AK5)</f>
        <v/>
      </c>
      <c r="AK4" s="223" t="str">
        <f>IF(SAM_2017_user_USD!AL5="","",SAM_2017_user_USD!AL5)</f>
        <v/>
      </c>
      <c r="AL4" s="223">
        <f>IF(SAM_2017_user_USD!AM5="","",SAM_2017_user_USD!AM5)</f>
        <v>6538.9274119946567</v>
      </c>
      <c r="AM4" s="223" t="str">
        <f>IF(SAM_2017_user_USD!AN5="","",SAM_2017_user_USD!AN5)</f>
        <v/>
      </c>
      <c r="AN4" s="223" t="str">
        <f>IF(SAM_2017_user_USD!AO5="","",SAM_2017_user_USD!AO5)</f>
        <v/>
      </c>
      <c r="AO4" s="223" t="str">
        <f>IF(SAM_2017_user_USD!AP5="","",SAM_2017_user_USD!AP5)</f>
        <v/>
      </c>
      <c r="AP4" s="223" t="str">
        <f>IF(SAM_2017_user_USD!AQ5="","",SAM_2017_user_USD!AQ5)</f>
        <v/>
      </c>
      <c r="AQ4" s="223" t="str">
        <f>IF(SAM_2017_user_USD!AR5="","",SAM_2017_user_USD!AR5)</f>
        <v/>
      </c>
      <c r="AR4" s="223" t="str">
        <f>IF(SAM_2017_user_USD!AS5="","",SAM_2017_user_USD!AS5)</f>
        <v/>
      </c>
      <c r="AS4" s="223" t="str">
        <f>IF(SAM_2017_user_USD!AT5="","",SAM_2017_user_USD!AT5)</f>
        <v/>
      </c>
      <c r="AT4" s="223" t="str">
        <f>IF(SAM_2017_user_USD!AU5="","",SAM_2017_user_USD!AU5)</f>
        <v/>
      </c>
      <c r="AU4" s="223" t="str">
        <f>IF(SAM_2017_user_USD!AV5="","",SAM_2017_user_USD!AV5)</f>
        <v/>
      </c>
      <c r="AV4" s="223" t="str">
        <f>IF(SAM_2017_user_USD!AW5="","",SAM_2017_user_USD!AW5)</f>
        <v/>
      </c>
      <c r="AW4" s="223" t="str">
        <f>IF(SAM_2017_user_USD!AX5="","",SAM_2017_user_USD!AX5)</f>
        <v/>
      </c>
      <c r="AX4" s="223" t="str">
        <f>IF(SAM_2017_user_USD!AY5="","",SAM_2017_user_USD!AY5)</f>
        <v/>
      </c>
      <c r="AY4" s="223" t="str">
        <f>IF(SAM_2017_user_USD!AZ5="","",SAM_2017_user_USD!AZ5)</f>
        <v/>
      </c>
      <c r="AZ4" s="223" t="str">
        <f>IF(SAM_2017_user_USD!BA5="","",SAM_2017_user_USD!BA5)</f>
        <v/>
      </c>
      <c r="BA4" s="223" t="str">
        <f>IF(SAM_2017_user_USD!BB5="","",SAM_2017_user_USD!BB5)</f>
        <v/>
      </c>
      <c r="BB4" s="223" t="str">
        <f>IF(SAM_2017_user_USD!BC5="","",SAM_2017_user_USD!BC5)</f>
        <v/>
      </c>
      <c r="BC4" s="223" t="str">
        <f>IF(SAM_2017_user_USD!BD5="","",SAM_2017_user_USD!BD5)</f>
        <v/>
      </c>
      <c r="BD4" s="223" t="str">
        <f>IF(SAM_2017_user_USD!BE5="","",SAM_2017_user_USD!BE5)</f>
        <v/>
      </c>
      <c r="BE4" s="223" t="str">
        <f>IF(SAM_2017_user_USD!BF5="","",SAM_2017_user_USD!BF5)</f>
        <v/>
      </c>
      <c r="BF4" s="223" t="str">
        <f>IF(SAM_2017_user_USD!BG5="","",SAM_2017_user_USD!BG5)</f>
        <v/>
      </c>
      <c r="BG4" s="223" t="str">
        <f>IF(SAM_2017_user_USD!BH5="","",SAM_2017_user_USD!BH5)</f>
        <v/>
      </c>
      <c r="BH4" s="223" t="str">
        <f>IF(SAM_2017_user_USD!BI5="","",SAM_2017_user_USD!BI5)</f>
        <v/>
      </c>
      <c r="BI4" s="223" t="str">
        <f>IF(SAM_2017_user_USD!BJ5="","",SAM_2017_user_USD!BJ5)</f>
        <v/>
      </c>
      <c r="BJ4" s="223" t="str">
        <f>IF(SAM_2017_user_USD!BK5="","",SAM_2017_user_USD!BK5)</f>
        <v/>
      </c>
      <c r="BK4" s="223" t="str">
        <f>IF(SAM_2017_user_USD!BL5="","",SAM_2017_user_USD!BL5)</f>
        <v/>
      </c>
      <c r="BL4" s="223" t="str">
        <f>IF(SAM_2017_user_USD!BM5="","",SAM_2017_user_USD!BM5)</f>
        <v/>
      </c>
      <c r="BM4" s="223" t="str">
        <f>IF(SAM_2017_user_USD!BN5="","",SAM_2017_user_USD!BN5)</f>
        <v/>
      </c>
      <c r="BN4" s="223" t="str">
        <f>IF(SAM_2017_user_USD!BO5="","",SAM_2017_user_USD!BO5)</f>
        <v/>
      </c>
      <c r="BO4" s="223" t="str">
        <f>IF(SAM_2017_user_USD!BP5="","",SAM_2017_user_USD!BP5)</f>
        <v/>
      </c>
      <c r="BP4" s="223" t="str">
        <f>IF(SAM_2017_user_USD!BQ5="","",SAM_2017_user_USD!BQ5)</f>
        <v/>
      </c>
      <c r="BQ4" s="223" t="str">
        <f>IF(SAM_2017_user_USD!BR5="","",SAM_2017_user_USD!BR5)</f>
        <v/>
      </c>
      <c r="BR4" s="223" t="str">
        <f>IF(SAM_2017_user_USD!BS5="","",SAM_2017_user_USD!BS5)</f>
        <v/>
      </c>
      <c r="BS4" s="223" t="str">
        <f>IF(SAM_2017_user_USD!BT5="","",SAM_2017_user_USD!BT5)</f>
        <v/>
      </c>
      <c r="BT4" s="223" t="str">
        <f>IF(SAM_2017_user_USD!BU5="","",SAM_2017_user_USD!BU5)</f>
        <v/>
      </c>
      <c r="BU4" s="223" t="str">
        <f>IF(SAM_2017_user_USD!BV5="","",SAM_2017_user_USD!BV5)</f>
        <v/>
      </c>
      <c r="BV4" s="223" t="str">
        <f>IF(SAM_2017_user_USD!BW5="","",SAM_2017_user_USD!BW5)</f>
        <v/>
      </c>
      <c r="BW4" s="223" t="str">
        <f>IF(SAM_2017_user_USD!BX5="","",SAM_2017_user_USD!BX5)</f>
        <v/>
      </c>
      <c r="BX4" s="223" t="str">
        <f>IF(SAM_2017_user_USD!BY5="","",SAM_2017_user_USD!BY5)</f>
        <v/>
      </c>
      <c r="BY4" s="223" t="str">
        <f>IF(SAM_2017_user_USD!BZ5="","",SAM_2017_user_USD!BZ5)</f>
        <v/>
      </c>
      <c r="BZ4" s="223" t="str">
        <f>IF(SAM_2017_user_USD!CA5="","",SAM_2017_user_USD!CA5)</f>
        <v/>
      </c>
      <c r="CA4" s="223" t="str">
        <f>IF(SAM_2017_user_USD!CB5="","",SAM_2017_user_USD!CB5)</f>
        <v/>
      </c>
      <c r="CB4" s="223" t="str">
        <f>IF(SAM_2017_user_USD!CC5="","",SAM_2017_user_USD!CC5)</f>
        <v/>
      </c>
      <c r="CC4" s="223" t="str">
        <f>IF(SAM_2017_user_USD!CD5="","",SAM_2017_user_USD!CD5)</f>
        <v/>
      </c>
      <c r="CD4" s="223">
        <f>IF(SAM_2017_user_USD!CE5="","",SAM_2017_user_USD!CE5)</f>
        <v>23630.796108078765</v>
      </c>
      <c r="CE4" s="107">
        <f t="shared" si="0"/>
        <v>30169.723520073421</v>
      </c>
    </row>
    <row r="5" spans="1:83" x14ac:dyDescent="0.25">
      <c r="A5" s="225">
        <v>4</v>
      </c>
      <c r="B5" s="223" t="str">
        <f>IF(SAM_2017_user_USD!C6="","",SAM_2017_user_USD!C6)</f>
        <v/>
      </c>
      <c r="C5" s="223" t="str">
        <f>IF(SAM_2017_user_USD!D6="","",SAM_2017_user_USD!D6)</f>
        <v/>
      </c>
      <c r="D5" s="223" t="str">
        <f>IF(SAM_2017_user_USD!E6="","",SAM_2017_user_USD!E6)</f>
        <v/>
      </c>
      <c r="E5" s="223" t="str">
        <f>IF(SAM_2017_user_USD!F6="","",SAM_2017_user_USD!F6)</f>
        <v/>
      </c>
      <c r="F5" s="223" t="str">
        <f>IF(SAM_2017_user_USD!G6="","",SAM_2017_user_USD!G6)</f>
        <v/>
      </c>
      <c r="G5" s="223" t="str">
        <f>IF(SAM_2017_user_USD!H6="","",SAM_2017_user_USD!H6)</f>
        <v/>
      </c>
      <c r="H5" s="223" t="str">
        <f>IF(SAM_2017_user_USD!I6="","",SAM_2017_user_USD!I6)</f>
        <v/>
      </c>
      <c r="I5" s="223" t="str">
        <f>IF(SAM_2017_user_USD!J6="","",SAM_2017_user_USD!J6)</f>
        <v/>
      </c>
      <c r="J5" s="223" t="str">
        <f>IF(SAM_2017_user_USD!K6="","",SAM_2017_user_USD!K6)</f>
        <v/>
      </c>
      <c r="K5" s="223" t="str">
        <f>IF(SAM_2017_user_USD!L6="","",SAM_2017_user_USD!L6)</f>
        <v/>
      </c>
      <c r="L5" s="223" t="str">
        <f>IF(SAM_2017_user_USD!M6="","",SAM_2017_user_USD!M6)</f>
        <v/>
      </c>
      <c r="M5" s="223" t="str">
        <f>IF(SAM_2017_user_USD!N6="","",SAM_2017_user_USD!N6)</f>
        <v/>
      </c>
      <c r="N5" s="223" t="str">
        <f>IF(SAM_2017_user_USD!O6="","",SAM_2017_user_USD!O6)</f>
        <v/>
      </c>
      <c r="O5" s="223" t="str">
        <f>IF(SAM_2017_user_USD!P6="","",SAM_2017_user_USD!P6)</f>
        <v/>
      </c>
      <c r="P5" s="223" t="str">
        <f>IF(SAM_2017_user_USD!Q6="","",SAM_2017_user_USD!Q6)</f>
        <v/>
      </c>
      <c r="Q5" s="223" t="str">
        <f>IF(SAM_2017_user_USD!R6="","",SAM_2017_user_USD!R6)</f>
        <v/>
      </c>
      <c r="R5" s="223" t="str">
        <f>IF(SAM_2017_user_USD!S6="","",SAM_2017_user_USD!S6)</f>
        <v/>
      </c>
      <c r="S5" s="223" t="str">
        <f>IF(SAM_2017_user_USD!T6="","",SAM_2017_user_USD!T6)</f>
        <v/>
      </c>
      <c r="T5" s="223" t="str">
        <f>IF(SAM_2017_user_USD!U6="","",SAM_2017_user_USD!U6)</f>
        <v/>
      </c>
      <c r="U5" s="223" t="str">
        <f>IF(SAM_2017_user_USD!V6="","",SAM_2017_user_USD!V6)</f>
        <v/>
      </c>
      <c r="V5" s="223" t="str">
        <f>IF(SAM_2017_user_USD!W6="","",SAM_2017_user_USD!W6)</f>
        <v/>
      </c>
      <c r="W5" s="223" t="str">
        <f>IF(SAM_2017_user_USD!X6="","",SAM_2017_user_USD!X6)</f>
        <v/>
      </c>
      <c r="X5" s="223" t="str">
        <f>IF(SAM_2017_user_USD!Y6="","",SAM_2017_user_USD!Y6)</f>
        <v/>
      </c>
      <c r="Y5" s="223" t="str">
        <f>IF(SAM_2017_user_USD!Z6="","",SAM_2017_user_USD!Z6)</f>
        <v/>
      </c>
      <c r="Z5" s="223" t="str">
        <f>IF(SAM_2017_user_USD!AA6="","",SAM_2017_user_USD!AA6)</f>
        <v/>
      </c>
      <c r="AA5" s="223" t="str">
        <f>IF(SAM_2017_user_USD!AB6="","",SAM_2017_user_USD!AB6)</f>
        <v/>
      </c>
      <c r="AB5" s="223" t="str">
        <f>IF(SAM_2017_user_USD!AC6="","",SAM_2017_user_USD!AC6)</f>
        <v/>
      </c>
      <c r="AC5" s="223" t="str">
        <f>IF(SAM_2017_user_USD!AD6="","",SAM_2017_user_USD!AD6)</f>
        <v/>
      </c>
      <c r="AD5" s="223" t="str">
        <f>IF(SAM_2017_user_USD!AE6="","",SAM_2017_user_USD!AE6)</f>
        <v/>
      </c>
      <c r="AE5" s="223" t="str">
        <f>IF(SAM_2017_user_USD!AF6="","",SAM_2017_user_USD!AF6)</f>
        <v/>
      </c>
      <c r="AF5" s="223" t="str">
        <f>IF(SAM_2017_user_USD!AG6="","",SAM_2017_user_USD!AG6)</f>
        <v/>
      </c>
      <c r="AG5" s="223" t="str">
        <f>IF(SAM_2017_user_USD!AH6="","",SAM_2017_user_USD!AH6)</f>
        <v/>
      </c>
      <c r="AH5" s="223" t="str">
        <f>IF(SAM_2017_user_USD!AI6="","",SAM_2017_user_USD!AI6)</f>
        <v/>
      </c>
      <c r="AI5" s="223" t="str">
        <f>IF(SAM_2017_user_USD!AJ6="","",SAM_2017_user_USD!AJ6)</f>
        <v/>
      </c>
      <c r="AJ5" s="223" t="str">
        <f>IF(SAM_2017_user_USD!AK6="","",SAM_2017_user_USD!AK6)</f>
        <v/>
      </c>
      <c r="AK5" s="223" t="str">
        <f>IF(SAM_2017_user_USD!AL6="","",SAM_2017_user_USD!AL6)</f>
        <v/>
      </c>
      <c r="AL5" s="223" t="str">
        <f>IF(SAM_2017_user_USD!AM6="","",SAM_2017_user_USD!AM6)</f>
        <v/>
      </c>
      <c r="AM5" s="223">
        <f>IF(SAM_2017_user_USD!AN6="","",SAM_2017_user_USD!AN6)</f>
        <v>119.696401204388</v>
      </c>
      <c r="AN5" s="223" t="str">
        <f>IF(SAM_2017_user_USD!AO6="","",SAM_2017_user_USD!AO6)</f>
        <v/>
      </c>
      <c r="AO5" s="223" t="str">
        <f>IF(SAM_2017_user_USD!AP6="","",SAM_2017_user_USD!AP6)</f>
        <v/>
      </c>
      <c r="AP5" s="223" t="str">
        <f>IF(SAM_2017_user_USD!AQ6="","",SAM_2017_user_USD!AQ6)</f>
        <v/>
      </c>
      <c r="AQ5" s="223" t="str">
        <f>IF(SAM_2017_user_USD!AR6="","",SAM_2017_user_USD!AR6)</f>
        <v/>
      </c>
      <c r="AR5" s="223" t="str">
        <f>IF(SAM_2017_user_USD!AS6="","",SAM_2017_user_USD!AS6)</f>
        <v/>
      </c>
      <c r="AS5" s="223" t="str">
        <f>IF(SAM_2017_user_USD!AT6="","",SAM_2017_user_USD!AT6)</f>
        <v/>
      </c>
      <c r="AT5" s="223" t="str">
        <f>IF(SAM_2017_user_USD!AU6="","",SAM_2017_user_USD!AU6)</f>
        <v/>
      </c>
      <c r="AU5" s="223" t="str">
        <f>IF(SAM_2017_user_USD!AV6="","",SAM_2017_user_USD!AV6)</f>
        <v/>
      </c>
      <c r="AV5" s="223" t="str">
        <f>IF(SAM_2017_user_USD!AW6="","",SAM_2017_user_USD!AW6)</f>
        <v/>
      </c>
      <c r="AW5" s="223" t="str">
        <f>IF(SAM_2017_user_USD!AX6="","",SAM_2017_user_USD!AX6)</f>
        <v/>
      </c>
      <c r="AX5" s="223" t="str">
        <f>IF(SAM_2017_user_USD!AY6="","",SAM_2017_user_USD!AY6)</f>
        <v/>
      </c>
      <c r="AY5" s="223" t="str">
        <f>IF(SAM_2017_user_USD!AZ6="","",SAM_2017_user_USD!AZ6)</f>
        <v/>
      </c>
      <c r="AZ5" s="223" t="str">
        <f>IF(SAM_2017_user_USD!BA6="","",SAM_2017_user_USD!BA6)</f>
        <v/>
      </c>
      <c r="BA5" s="223" t="str">
        <f>IF(SAM_2017_user_USD!BB6="","",SAM_2017_user_USD!BB6)</f>
        <v/>
      </c>
      <c r="BB5" s="223" t="str">
        <f>IF(SAM_2017_user_USD!BC6="","",SAM_2017_user_USD!BC6)</f>
        <v/>
      </c>
      <c r="BC5" s="223" t="str">
        <f>IF(SAM_2017_user_USD!BD6="","",SAM_2017_user_USD!BD6)</f>
        <v/>
      </c>
      <c r="BD5" s="223" t="str">
        <f>IF(SAM_2017_user_USD!BE6="","",SAM_2017_user_USD!BE6)</f>
        <v/>
      </c>
      <c r="BE5" s="223" t="str">
        <f>IF(SAM_2017_user_USD!BF6="","",SAM_2017_user_USD!BF6)</f>
        <v/>
      </c>
      <c r="BF5" s="223" t="str">
        <f>IF(SAM_2017_user_USD!BG6="","",SAM_2017_user_USD!BG6)</f>
        <v/>
      </c>
      <c r="BG5" s="223" t="str">
        <f>IF(SAM_2017_user_USD!BH6="","",SAM_2017_user_USD!BH6)</f>
        <v/>
      </c>
      <c r="BH5" s="223" t="str">
        <f>IF(SAM_2017_user_USD!BI6="","",SAM_2017_user_USD!BI6)</f>
        <v/>
      </c>
      <c r="BI5" s="223" t="str">
        <f>IF(SAM_2017_user_USD!BJ6="","",SAM_2017_user_USD!BJ6)</f>
        <v/>
      </c>
      <c r="BJ5" s="223" t="str">
        <f>IF(SAM_2017_user_USD!BK6="","",SAM_2017_user_USD!BK6)</f>
        <v/>
      </c>
      <c r="BK5" s="223" t="str">
        <f>IF(SAM_2017_user_USD!BL6="","",SAM_2017_user_USD!BL6)</f>
        <v/>
      </c>
      <c r="BL5" s="223" t="str">
        <f>IF(SAM_2017_user_USD!BM6="","",SAM_2017_user_USD!BM6)</f>
        <v/>
      </c>
      <c r="BM5" s="223" t="str">
        <f>IF(SAM_2017_user_USD!BN6="","",SAM_2017_user_USD!BN6)</f>
        <v/>
      </c>
      <c r="BN5" s="223" t="str">
        <f>IF(SAM_2017_user_USD!BO6="","",SAM_2017_user_USD!BO6)</f>
        <v/>
      </c>
      <c r="BO5" s="223" t="str">
        <f>IF(SAM_2017_user_USD!BP6="","",SAM_2017_user_USD!BP6)</f>
        <v/>
      </c>
      <c r="BP5" s="223" t="str">
        <f>IF(SAM_2017_user_USD!BQ6="","",SAM_2017_user_USD!BQ6)</f>
        <v/>
      </c>
      <c r="BQ5" s="223" t="str">
        <f>IF(SAM_2017_user_USD!BR6="","",SAM_2017_user_USD!BR6)</f>
        <v/>
      </c>
      <c r="BR5" s="223" t="str">
        <f>IF(SAM_2017_user_USD!BS6="","",SAM_2017_user_USD!BS6)</f>
        <v/>
      </c>
      <c r="BS5" s="223" t="str">
        <f>IF(SAM_2017_user_USD!BT6="","",SAM_2017_user_USD!BT6)</f>
        <v/>
      </c>
      <c r="BT5" s="223" t="str">
        <f>IF(SAM_2017_user_USD!BU6="","",SAM_2017_user_USD!BU6)</f>
        <v/>
      </c>
      <c r="BU5" s="223" t="str">
        <f>IF(SAM_2017_user_USD!BV6="","",SAM_2017_user_USD!BV6)</f>
        <v/>
      </c>
      <c r="BV5" s="223" t="str">
        <f>IF(SAM_2017_user_USD!BW6="","",SAM_2017_user_USD!BW6)</f>
        <v/>
      </c>
      <c r="BW5" s="223" t="str">
        <f>IF(SAM_2017_user_USD!BX6="","",SAM_2017_user_USD!BX6)</f>
        <v/>
      </c>
      <c r="BX5" s="223" t="str">
        <f>IF(SAM_2017_user_USD!BY6="","",SAM_2017_user_USD!BY6)</f>
        <v/>
      </c>
      <c r="BY5" s="223" t="str">
        <f>IF(SAM_2017_user_USD!BZ6="","",SAM_2017_user_USD!BZ6)</f>
        <v/>
      </c>
      <c r="BZ5" s="223" t="str">
        <f>IF(SAM_2017_user_USD!CA6="","",SAM_2017_user_USD!CA6)</f>
        <v/>
      </c>
      <c r="CA5" s="223" t="str">
        <f>IF(SAM_2017_user_USD!CB6="","",SAM_2017_user_USD!CB6)</f>
        <v/>
      </c>
      <c r="CB5" s="223" t="str">
        <f>IF(SAM_2017_user_USD!CC6="","",SAM_2017_user_USD!CC6)</f>
        <v/>
      </c>
      <c r="CC5" s="223" t="str">
        <f>IF(SAM_2017_user_USD!CD6="","",SAM_2017_user_USD!CD6)</f>
        <v/>
      </c>
      <c r="CD5" s="223">
        <f>IF(SAM_2017_user_USD!CE6="","",SAM_2017_user_USD!CE6)</f>
        <v>806.23327408900332</v>
      </c>
      <c r="CE5" s="107">
        <f t="shared" si="0"/>
        <v>925.92967529339126</v>
      </c>
    </row>
    <row r="6" spans="1:83" x14ac:dyDescent="0.25">
      <c r="A6" s="225">
        <v>5</v>
      </c>
      <c r="B6" s="223" t="str">
        <f>IF(SAM_2017_user_USD!C7="","",SAM_2017_user_USD!C7)</f>
        <v/>
      </c>
      <c r="C6" s="223" t="str">
        <f>IF(SAM_2017_user_USD!D7="","",SAM_2017_user_USD!D7)</f>
        <v/>
      </c>
      <c r="D6" s="223" t="str">
        <f>IF(SAM_2017_user_USD!E7="","",SAM_2017_user_USD!E7)</f>
        <v/>
      </c>
      <c r="E6" s="223" t="str">
        <f>IF(SAM_2017_user_USD!F7="","",SAM_2017_user_USD!F7)</f>
        <v/>
      </c>
      <c r="F6" s="223" t="str">
        <f>IF(SAM_2017_user_USD!G7="","",SAM_2017_user_USD!G7)</f>
        <v/>
      </c>
      <c r="G6" s="223" t="str">
        <f>IF(SAM_2017_user_USD!H7="","",SAM_2017_user_USD!H7)</f>
        <v/>
      </c>
      <c r="H6" s="223" t="str">
        <f>IF(SAM_2017_user_USD!I7="","",SAM_2017_user_USD!I7)</f>
        <v/>
      </c>
      <c r="I6" s="223" t="str">
        <f>IF(SAM_2017_user_USD!J7="","",SAM_2017_user_USD!J7)</f>
        <v/>
      </c>
      <c r="J6" s="223" t="str">
        <f>IF(SAM_2017_user_USD!K7="","",SAM_2017_user_USD!K7)</f>
        <v/>
      </c>
      <c r="K6" s="223" t="str">
        <f>IF(SAM_2017_user_USD!L7="","",SAM_2017_user_USD!L7)</f>
        <v/>
      </c>
      <c r="L6" s="223" t="str">
        <f>IF(SAM_2017_user_USD!M7="","",SAM_2017_user_USD!M7)</f>
        <v/>
      </c>
      <c r="M6" s="223" t="str">
        <f>IF(SAM_2017_user_USD!N7="","",SAM_2017_user_USD!N7)</f>
        <v/>
      </c>
      <c r="N6" s="223" t="str">
        <f>IF(SAM_2017_user_USD!O7="","",SAM_2017_user_USD!O7)</f>
        <v/>
      </c>
      <c r="O6" s="223" t="str">
        <f>IF(SAM_2017_user_USD!P7="","",SAM_2017_user_USD!P7)</f>
        <v/>
      </c>
      <c r="P6" s="223" t="str">
        <f>IF(SAM_2017_user_USD!Q7="","",SAM_2017_user_USD!Q7)</f>
        <v/>
      </c>
      <c r="Q6" s="223" t="str">
        <f>IF(SAM_2017_user_USD!R7="","",SAM_2017_user_USD!R7)</f>
        <v/>
      </c>
      <c r="R6" s="223" t="str">
        <f>IF(SAM_2017_user_USD!S7="","",SAM_2017_user_USD!S7)</f>
        <v/>
      </c>
      <c r="S6" s="223" t="str">
        <f>IF(SAM_2017_user_USD!T7="","",SAM_2017_user_USD!T7)</f>
        <v/>
      </c>
      <c r="T6" s="223" t="str">
        <f>IF(SAM_2017_user_USD!U7="","",SAM_2017_user_USD!U7)</f>
        <v/>
      </c>
      <c r="U6" s="223" t="str">
        <f>IF(SAM_2017_user_USD!V7="","",SAM_2017_user_USD!V7)</f>
        <v/>
      </c>
      <c r="V6" s="223" t="str">
        <f>IF(SAM_2017_user_USD!W7="","",SAM_2017_user_USD!W7)</f>
        <v/>
      </c>
      <c r="W6" s="223" t="str">
        <f>IF(SAM_2017_user_USD!X7="","",SAM_2017_user_USD!X7)</f>
        <v/>
      </c>
      <c r="X6" s="223" t="str">
        <f>IF(SAM_2017_user_USD!Y7="","",SAM_2017_user_USD!Y7)</f>
        <v/>
      </c>
      <c r="Y6" s="223" t="str">
        <f>IF(SAM_2017_user_USD!Z7="","",SAM_2017_user_USD!Z7)</f>
        <v/>
      </c>
      <c r="Z6" s="223" t="str">
        <f>IF(SAM_2017_user_USD!AA7="","",SAM_2017_user_USD!AA7)</f>
        <v/>
      </c>
      <c r="AA6" s="223" t="str">
        <f>IF(SAM_2017_user_USD!AB7="","",SAM_2017_user_USD!AB7)</f>
        <v/>
      </c>
      <c r="AB6" s="223" t="str">
        <f>IF(SAM_2017_user_USD!AC7="","",SAM_2017_user_USD!AC7)</f>
        <v/>
      </c>
      <c r="AC6" s="223" t="str">
        <f>IF(SAM_2017_user_USD!AD7="","",SAM_2017_user_USD!AD7)</f>
        <v/>
      </c>
      <c r="AD6" s="223" t="str">
        <f>IF(SAM_2017_user_USD!AE7="","",SAM_2017_user_USD!AE7)</f>
        <v/>
      </c>
      <c r="AE6" s="223" t="str">
        <f>IF(SAM_2017_user_USD!AF7="","",SAM_2017_user_USD!AF7)</f>
        <v/>
      </c>
      <c r="AF6" s="223" t="str">
        <f>IF(SAM_2017_user_USD!AG7="","",SAM_2017_user_USD!AG7)</f>
        <v/>
      </c>
      <c r="AG6" s="223" t="str">
        <f>IF(SAM_2017_user_USD!AH7="","",SAM_2017_user_USD!AH7)</f>
        <v/>
      </c>
      <c r="AH6" s="223" t="str">
        <f>IF(SAM_2017_user_USD!AI7="","",SAM_2017_user_USD!AI7)</f>
        <v/>
      </c>
      <c r="AI6" s="223" t="str">
        <f>IF(SAM_2017_user_USD!AJ7="","",SAM_2017_user_USD!AJ7)</f>
        <v/>
      </c>
      <c r="AJ6" s="223" t="str">
        <f>IF(SAM_2017_user_USD!AK7="","",SAM_2017_user_USD!AK7)</f>
        <v/>
      </c>
      <c r="AK6" s="223" t="str">
        <f>IF(SAM_2017_user_USD!AL7="","",SAM_2017_user_USD!AL7)</f>
        <v/>
      </c>
      <c r="AL6" s="223" t="str">
        <f>IF(SAM_2017_user_USD!AM7="","",SAM_2017_user_USD!AM7)</f>
        <v/>
      </c>
      <c r="AM6" s="223" t="str">
        <f>IF(SAM_2017_user_USD!AN7="","",SAM_2017_user_USD!AN7)</f>
        <v/>
      </c>
      <c r="AN6" s="223">
        <f>IF(SAM_2017_user_USD!AO7="","",SAM_2017_user_USD!AO7)</f>
        <v>961.50916577976034</v>
      </c>
      <c r="AO6" s="223" t="str">
        <f>IF(SAM_2017_user_USD!AP7="","",SAM_2017_user_USD!AP7)</f>
        <v/>
      </c>
      <c r="AP6" s="223" t="str">
        <f>IF(SAM_2017_user_USD!AQ7="","",SAM_2017_user_USD!AQ7)</f>
        <v/>
      </c>
      <c r="AQ6" s="223" t="str">
        <f>IF(SAM_2017_user_USD!AR7="","",SAM_2017_user_USD!AR7)</f>
        <v/>
      </c>
      <c r="AR6" s="223" t="str">
        <f>IF(SAM_2017_user_USD!AS7="","",SAM_2017_user_USD!AS7)</f>
        <v/>
      </c>
      <c r="AS6" s="223" t="str">
        <f>IF(SAM_2017_user_USD!AT7="","",SAM_2017_user_USD!AT7)</f>
        <v/>
      </c>
      <c r="AT6" s="223" t="str">
        <f>IF(SAM_2017_user_USD!AU7="","",SAM_2017_user_USD!AU7)</f>
        <v/>
      </c>
      <c r="AU6" s="223" t="str">
        <f>IF(SAM_2017_user_USD!AV7="","",SAM_2017_user_USD!AV7)</f>
        <v/>
      </c>
      <c r="AV6" s="223" t="str">
        <f>IF(SAM_2017_user_USD!AW7="","",SAM_2017_user_USD!AW7)</f>
        <v/>
      </c>
      <c r="AW6" s="223" t="str">
        <f>IF(SAM_2017_user_USD!AX7="","",SAM_2017_user_USD!AX7)</f>
        <v/>
      </c>
      <c r="AX6" s="223" t="str">
        <f>IF(SAM_2017_user_USD!AY7="","",SAM_2017_user_USD!AY7)</f>
        <v/>
      </c>
      <c r="AY6" s="223" t="str">
        <f>IF(SAM_2017_user_USD!AZ7="","",SAM_2017_user_USD!AZ7)</f>
        <v/>
      </c>
      <c r="AZ6" s="223" t="str">
        <f>IF(SAM_2017_user_USD!BA7="","",SAM_2017_user_USD!BA7)</f>
        <v/>
      </c>
      <c r="BA6" s="223" t="str">
        <f>IF(SAM_2017_user_USD!BB7="","",SAM_2017_user_USD!BB7)</f>
        <v/>
      </c>
      <c r="BB6" s="223" t="str">
        <f>IF(SAM_2017_user_USD!BC7="","",SAM_2017_user_USD!BC7)</f>
        <v/>
      </c>
      <c r="BC6" s="223" t="str">
        <f>IF(SAM_2017_user_USD!BD7="","",SAM_2017_user_USD!BD7)</f>
        <v/>
      </c>
      <c r="BD6" s="223" t="str">
        <f>IF(SAM_2017_user_USD!BE7="","",SAM_2017_user_USD!BE7)</f>
        <v/>
      </c>
      <c r="BE6" s="223" t="str">
        <f>IF(SAM_2017_user_USD!BF7="","",SAM_2017_user_USD!BF7)</f>
        <v/>
      </c>
      <c r="BF6" s="223" t="str">
        <f>IF(SAM_2017_user_USD!BG7="","",SAM_2017_user_USD!BG7)</f>
        <v/>
      </c>
      <c r="BG6" s="223" t="str">
        <f>IF(SAM_2017_user_USD!BH7="","",SAM_2017_user_USD!BH7)</f>
        <v/>
      </c>
      <c r="BH6" s="223" t="str">
        <f>IF(SAM_2017_user_USD!BI7="","",SAM_2017_user_USD!BI7)</f>
        <v/>
      </c>
      <c r="BI6" s="223" t="str">
        <f>IF(SAM_2017_user_USD!BJ7="","",SAM_2017_user_USD!BJ7)</f>
        <v/>
      </c>
      <c r="BJ6" s="223" t="str">
        <f>IF(SAM_2017_user_USD!BK7="","",SAM_2017_user_USD!BK7)</f>
        <v/>
      </c>
      <c r="BK6" s="223" t="str">
        <f>IF(SAM_2017_user_USD!BL7="","",SAM_2017_user_USD!BL7)</f>
        <v/>
      </c>
      <c r="BL6" s="223" t="str">
        <f>IF(SAM_2017_user_USD!BM7="","",SAM_2017_user_USD!BM7)</f>
        <v/>
      </c>
      <c r="BM6" s="223" t="str">
        <f>IF(SAM_2017_user_USD!BN7="","",SAM_2017_user_USD!BN7)</f>
        <v/>
      </c>
      <c r="BN6" s="223" t="str">
        <f>IF(SAM_2017_user_USD!BO7="","",SAM_2017_user_USD!BO7)</f>
        <v/>
      </c>
      <c r="BO6" s="223" t="str">
        <f>IF(SAM_2017_user_USD!BP7="","",SAM_2017_user_USD!BP7)</f>
        <v/>
      </c>
      <c r="BP6" s="223" t="str">
        <f>IF(SAM_2017_user_USD!BQ7="","",SAM_2017_user_USD!BQ7)</f>
        <v/>
      </c>
      <c r="BQ6" s="223" t="str">
        <f>IF(SAM_2017_user_USD!BR7="","",SAM_2017_user_USD!BR7)</f>
        <v/>
      </c>
      <c r="BR6" s="223" t="str">
        <f>IF(SAM_2017_user_USD!BS7="","",SAM_2017_user_USD!BS7)</f>
        <v/>
      </c>
      <c r="BS6" s="223" t="str">
        <f>IF(SAM_2017_user_USD!BT7="","",SAM_2017_user_USD!BT7)</f>
        <v/>
      </c>
      <c r="BT6" s="223" t="str">
        <f>IF(SAM_2017_user_USD!BU7="","",SAM_2017_user_USD!BU7)</f>
        <v/>
      </c>
      <c r="BU6" s="223" t="str">
        <f>IF(SAM_2017_user_USD!BV7="","",SAM_2017_user_USD!BV7)</f>
        <v/>
      </c>
      <c r="BV6" s="223" t="str">
        <f>IF(SAM_2017_user_USD!BW7="","",SAM_2017_user_USD!BW7)</f>
        <v/>
      </c>
      <c r="BW6" s="223" t="str">
        <f>IF(SAM_2017_user_USD!BX7="","",SAM_2017_user_USD!BX7)</f>
        <v/>
      </c>
      <c r="BX6" s="223" t="str">
        <f>IF(SAM_2017_user_USD!BY7="","",SAM_2017_user_USD!BY7)</f>
        <v/>
      </c>
      <c r="BY6" s="223" t="str">
        <f>IF(SAM_2017_user_USD!BZ7="","",SAM_2017_user_USD!BZ7)</f>
        <v/>
      </c>
      <c r="BZ6" s="223" t="str">
        <f>IF(SAM_2017_user_USD!CA7="","",SAM_2017_user_USD!CA7)</f>
        <v/>
      </c>
      <c r="CA6" s="223" t="str">
        <f>IF(SAM_2017_user_USD!CB7="","",SAM_2017_user_USD!CB7)</f>
        <v/>
      </c>
      <c r="CB6" s="223" t="str">
        <f>IF(SAM_2017_user_USD!CC7="","",SAM_2017_user_USD!CC7)</f>
        <v/>
      </c>
      <c r="CC6" s="223" t="str">
        <f>IF(SAM_2017_user_USD!CD7="","",SAM_2017_user_USD!CD7)</f>
        <v/>
      </c>
      <c r="CD6" s="223">
        <f>IF(SAM_2017_user_USD!CE7="","",SAM_2017_user_USD!CE7)</f>
        <v>464.45645222767217</v>
      </c>
      <c r="CE6" s="107">
        <f t="shared" si="0"/>
        <v>1425.9656180074326</v>
      </c>
    </row>
    <row r="7" spans="1:83" x14ac:dyDescent="0.25">
      <c r="A7" s="225">
        <v>6</v>
      </c>
      <c r="B7" s="223" t="str">
        <f>IF(SAM_2017_user_USD!C8="","",SAM_2017_user_USD!C8)</f>
        <v/>
      </c>
      <c r="C7" s="223" t="str">
        <f>IF(SAM_2017_user_USD!D8="","",SAM_2017_user_USD!D8)</f>
        <v/>
      </c>
      <c r="D7" s="223" t="str">
        <f>IF(SAM_2017_user_USD!E8="","",SAM_2017_user_USD!E8)</f>
        <v/>
      </c>
      <c r="E7" s="223" t="str">
        <f>IF(SAM_2017_user_USD!F8="","",SAM_2017_user_USD!F8)</f>
        <v/>
      </c>
      <c r="F7" s="223" t="str">
        <f>IF(SAM_2017_user_USD!G8="","",SAM_2017_user_USD!G8)</f>
        <v/>
      </c>
      <c r="G7" s="223" t="str">
        <f>IF(SAM_2017_user_USD!H8="","",SAM_2017_user_USD!H8)</f>
        <v/>
      </c>
      <c r="H7" s="223" t="str">
        <f>IF(SAM_2017_user_USD!I8="","",SAM_2017_user_USD!I8)</f>
        <v/>
      </c>
      <c r="I7" s="223" t="str">
        <f>IF(SAM_2017_user_USD!J8="","",SAM_2017_user_USD!J8)</f>
        <v/>
      </c>
      <c r="J7" s="223" t="str">
        <f>IF(SAM_2017_user_USD!K8="","",SAM_2017_user_USD!K8)</f>
        <v/>
      </c>
      <c r="K7" s="223" t="str">
        <f>IF(SAM_2017_user_USD!L8="","",SAM_2017_user_USD!L8)</f>
        <v/>
      </c>
      <c r="L7" s="223" t="str">
        <f>IF(SAM_2017_user_USD!M8="","",SAM_2017_user_USD!M8)</f>
        <v/>
      </c>
      <c r="M7" s="223" t="str">
        <f>IF(SAM_2017_user_USD!N8="","",SAM_2017_user_USD!N8)</f>
        <v/>
      </c>
      <c r="N7" s="223" t="str">
        <f>IF(SAM_2017_user_USD!O8="","",SAM_2017_user_USD!O8)</f>
        <v/>
      </c>
      <c r="O7" s="223" t="str">
        <f>IF(SAM_2017_user_USD!P8="","",SAM_2017_user_USD!P8)</f>
        <v/>
      </c>
      <c r="P7" s="223" t="str">
        <f>IF(SAM_2017_user_USD!Q8="","",SAM_2017_user_USD!Q8)</f>
        <v/>
      </c>
      <c r="Q7" s="223" t="str">
        <f>IF(SAM_2017_user_USD!R8="","",SAM_2017_user_USD!R8)</f>
        <v/>
      </c>
      <c r="R7" s="223" t="str">
        <f>IF(SAM_2017_user_USD!S8="","",SAM_2017_user_USD!S8)</f>
        <v/>
      </c>
      <c r="S7" s="223" t="str">
        <f>IF(SAM_2017_user_USD!T8="","",SAM_2017_user_USD!T8)</f>
        <v/>
      </c>
      <c r="T7" s="223" t="str">
        <f>IF(SAM_2017_user_USD!U8="","",SAM_2017_user_USD!U8)</f>
        <v/>
      </c>
      <c r="U7" s="223" t="str">
        <f>IF(SAM_2017_user_USD!V8="","",SAM_2017_user_USD!V8)</f>
        <v/>
      </c>
      <c r="V7" s="223" t="str">
        <f>IF(SAM_2017_user_USD!W8="","",SAM_2017_user_USD!W8)</f>
        <v/>
      </c>
      <c r="W7" s="223" t="str">
        <f>IF(SAM_2017_user_USD!X8="","",SAM_2017_user_USD!X8)</f>
        <v/>
      </c>
      <c r="X7" s="223" t="str">
        <f>IF(SAM_2017_user_USD!Y8="","",SAM_2017_user_USD!Y8)</f>
        <v/>
      </c>
      <c r="Y7" s="223" t="str">
        <f>IF(SAM_2017_user_USD!Z8="","",SAM_2017_user_USD!Z8)</f>
        <v/>
      </c>
      <c r="Z7" s="223" t="str">
        <f>IF(SAM_2017_user_USD!AA8="","",SAM_2017_user_USD!AA8)</f>
        <v/>
      </c>
      <c r="AA7" s="223" t="str">
        <f>IF(SAM_2017_user_USD!AB8="","",SAM_2017_user_USD!AB8)</f>
        <v/>
      </c>
      <c r="AB7" s="223" t="str">
        <f>IF(SAM_2017_user_USD!AC8="","",SAM_2017_user_USD!AC8)</f>
        <v/>
      </c>
      <c r="AC7" s="223" t="str">
        <f>IF(SAM_2017_user_USD!AD8="","",SAM_2017_user_USD!AD8)</f>
        <v/>
      </c>
      <c r="AD7" s="223" t="str">
        <f>IF(SAM_2017_user_USD!AE8="","",SAM_2017_user_USD!AE8)</f>
        <v/>
      </c>
      <c r="AE7" s="223" t="str">
        <f>IF(SAM_2017_user_USD!AF8="","",SAM_2017_user_USD!AF8)</f>
        <v/>
      </c>
      <c r="AF7" s="223" t="str">
        <f>IF(SAM_2017_user_USD!AG8="","",SAM_2017_user_USD!AG8)</f>
        <v/>
      </c>
      <c r="AG7" s="223" t="str">
        <f>IF(SAM_2017_user_USD!AH8="","",SAM_2017_user_USD!AH8)</f>
        <v/>
      </c>
      <c r="AH7" s="223" t="str">
        <f>IF(SAM_2017_user_USD!AI8="","",SAM_2017_user_USD!AI8)</f>
        <v/>
      </c>
      <c r="AI7" s="223" t="str">
        <f>IF(SAM_2017_user_USD!AJ8="","",SAM_2017_user_USD!AJ8)</f>
        <v/>
      </c>
      <c r="AJ7" s="223" t="str">
        <f>IF(SAM_2017_user_USD!AK8="","",SAM_2017_user_USD!AK8)</f>
        <v/>
      </c>
      <c r="AK7" s="223" t="str">
        <f>IF(SAM_2017_user_USD!AL8="","",SAM_2017_user_USD!AL8)</f>
        <v/>
      </c>
      <c r="AL7" s="223" t="str">
        <f>IF(SAM_2017_user_USD!AM8="","",SAM_2017_user_USD!AM8)</f>
        <v/>
      </c>
      <c r="AM7" s="223" t="str">
        <f>IF(SAM_2017_user_USD!AN8="","",SAM_2017_user_USD!AN8)</f>
        <v/>
      </c>
      <c r="AN7" s="223" t="str">
        <f>IF(SAM_2017_user_USD!AO8="","",SAM_2017_user_USD!AO8)</f>
        <v/>
      </c>
      <c r="AO7" s="223">
        <f>IF(SAM_2017_user_USD!AP8="","",SAM_2017_user_USD!AP8)</f>
        <v>6436.1575887214103</v>
      </c>
      <c r="AP7" s="223" t="str">
        <f>IF(SAM_2017_user_USD!AQ8="","",SAM_2017_user_USD!AQ8)</f>
        <v/>
      </c>
      <c r="AQ7" s="223" t="str">
        <f>IF(SAM_2017_user_USD!AR8="","",SAM_2017_user_USD!AR8)</f>
        <v/>
      </c>
      <c r="AR7" s="223" t="str">
        <f>IF(SAM_2017_user_USD!AS8="","",SAM_2017_user_USD!AS8)</f>
        <v/>
      </c>
      <c r="AS7" s="223" t="str">
        <f>IF(SAM_2017_user_USD!AT8="","",SAM_2017_user_USD!AT8)</f>
        <v/>
      </c>
      <c r="AT7" s="223" t="str">
        <f>IF(SAM_2017_user_USD!AU8="","",SAM_2017_user_USD!AU8)</f>
        <v/>
      </c>
      <c r="AU7" s="223" t="str">
        <f>IF(SAM_2017_user_USD!AV8="","",SAM_2017_user_USD!AV8)</f>
        <v/>
      </c>
      <c r="AV7" s="223" t="str">
        <f>IF(SAM_2017_user_USD!AW8="","",SAM_2017_user_USD!AW8)</f>
        <v/>
      </c>
      <c r="AW7" s="223" t="str">
        <f>IF(SAM_2017_user_USD!AX8="","",SAM_2017_user_USD!AX8)</f>
        <v/>
      </c>
      <c r="AX7" s="223" t="str">
        <f>IF(SAM_2017_user_USD!AY8="","",SAM_2017_user_USD!AY8)</f>
        <v/>
      </c>
      <c r="AY7" s="223" t="str">
        <f>IF(SAM_2017_user_USD!AZ8="","",SAM_2017_user_USD!AZ8)</f>
        <v/>
      </c>
      <c r="AZ7" s="223" t="str">
        <f>IF(SAM_2017_user_USD!BA8="","",SAM_2017_user_USD!BA8)</f>
        <v/>
      </c>
      <c r="BA7" s="223" t="str">
        <f>IF(SAM_2017_user_USD!BB8="","",SAM_2017_user_USD!BB8)</f>
        <v/>
      </c>
      <c r="BB7" s="223" t="str">
        <f>IF(SAM_2017_user_USD!BC8="","",SAM_2017_user_USD!BC8)</f>
        <v/>
      </c>
      <c r="BC7" s="223" t="str">
        <f>IF(SAM_2017_user_USD!BD8="","",SAM_2017_user_USD!BD8)</f>
        <v/>
      </c>
      <c r="BD7" s="223" t="str">
        <f>IF(SAM_2017_user_USD!BE8="","",SAM_2017_user_USD!BE8)</f>
        <v/>
      </c>
      <c r="BE7" s="223" t="str">
        <f>IF(SAM_2017_user_USD!BF8="","",SAM_2017_user_USD!BF8)</f>
        <v/>
      </c>
      <c r="BF7" s="223" t="str">
        <f>IF(SAM_2017_user_USD!BG8="","",SAM_2017_user_USD!BG8)</f>
        <v/>
      </c>
      <c r="BG7" s="223" t="str">
        <f>IF(SAM_2017_user_USD!BH8="","",SAM_2017_user_USD!BH8)</f>
        <v/>
      </c>
      <c r="BH7" s="223" t="str">
        <f>IF(SAM_2017_user_USD!BI8="","",SAM_2017_user_USD!BI8)</f>
        <v/>
      </c>
      <c r="BI7" s="223" t="str">
        <f>IF(SAM_2017_user_USD!BJ8="","",SAM_2017_user_USD!BJ8)</f>
        <v/>
      </c>
      <c r="BJ7" s="223" t="str">
        <f>IF(SAM_2017_user_USD!BK8="","",SAM_2017_user_USD!BK8)</f>
        <v/>
      </c>
      <c r="BK7" s="223" t="str">
        <f>IF(SAM_2017_user_USD!BL8="","",SAM_2017_user_USD!BL8)</f>
        <v/>
      </c>
      <c r="BL7" s="223" t="str">
        <f>IF(SAM_2017_user_USD!BM8="","",SAM_2017_user_USD!BM8)</f>
        <v/>
      </c>
      <c r="BM7" s="223" t="str">
        <f>IF(SAM_2017_user_USD!BN8="","",SAM_2017_user_USD!BN8)</f>
        <v/>
      </c>
      <c r="BN7" s="223" t="str">
        <f>IF(SAM_2017_user_USD!BO8="","",SAM_2017_user_USD!BO8)</f>
        <v/>
      </c>
      <c r="BO7" s="223" t="str">
        <f>IF(SAM_2017_user_USD!BP8="","",SAM_2017_user_USD!BP8)</f>
        <v/>
      </c>
      <c r="BP7" s="223" t="str">
        <f>IF(SAM_2017_user_USD!BQ8="","",SAM_2017_user_USD!BQ8)</f>
        <v/>
      </c>
      <c r="BQ7" s="223" t="str">
        <f>IF(SAM_2017_user_USD!BR8="","",SAM_2017_user_USD!BR8)</f>
        <v/>
      </c>
      <c r="BR7" s="223" t="str">
        <f>IF(SAM_2017_user_USD!BS8="","",SAM_2017_user_USD!BS8)</f>
        <v/>
      </c>
      <c r="BS7" s="223" t="str">
        <f>IF(SAM_2017_user_USD!BT8="","",SAM_2017_user_USD!BT8)</f>
        <v/>
      </c>
      <c r="BT7" s="223" t="str">
        <f>IF(SAM_2017_user_USD!BU8="","",SAM_2017_user_USD!BU8)</f>
        <v/>
      </c>
      <c r="BU7" s="223" t="str">
        <f>IF(SAM_2017_user_USD!BV8="","",SAM_2017_user_USD!BV8)</f>
        <v/>
      </c>
      <c r="BV7" s="223" t="str">
        <f>IF(SAM_2017_user_USD!BW8="","",SAM_2017_user_USD!BW8)</f>
        <v/>
      </c>
      <c r="BW7" s="223" t="str">
        <f>IF(SAM_2017_user_USD!BX8="","",SAM_2017_user_USD!BX8)</f>
        <v/>
      </c>
      <c r="BX7" s="223" t="str">
        <f>IF(SAM_2017_user_USD!BY8="","",SAM_2017_user_USD!BY8)</f>
        <v/>
      </c>
      <c r="BY7" s="223" t="str">
        <f>IF(SAM_2017_user_USD!BZ8="","",SAM_2017_user_USD!BZ8)</f>
        <v/>
      </c>
      <c r="BZ7" s="223" t="str">
        <f>IF(SAM_2017_user_USD!CA8="","",SAM_2017_user_USD!CA8)</f>
        <v/>
      </c>
      <c r="CA7" s="223" t="str">
        <f>IF(SAM_2017_user_USD!CB8="","",SAM_2017_user_USD!CB8)</f>
        <v/>
      </c>
      <c r="CB7" s="223" t="str">
        <f>IF(SAM_2017_user_USD!CC8="","",SAM_2017_user_USD!CC8)</f>
        <v/>
      </c>
      <c r="CC7" s="223" t="str">
        <f>IF(SAM_2017_user_USD!CD8="","",SAM_2017_user_USD!CD8)</f>
        <v/>
      </c>
      <c r="CD7" s="223">
        <f>IF(SAM_2017_user_USD!CE8="","",SAM_2017_user_USD!CE8)</f>
        <v>1516.1405662452885</v>
      </c>
      <c r="CE7" s="107">
        <f t="shared" si="0"/>
        <v>7952.2981549666983</v>
      </c>
    </row>
    <row r="8" spans="1:83" x14ac:dyDescent="0.25">
      <c r="A8" s="225">
        <v>7</v>
      </c>
      <c r="B8" s="223" t="str">
        <f>IF(SAM_2017_user_USD!C9="","",SAM_2017_user_USD!C9)</f>
        <v/>
      </c>
      <c r="C8" s="223" t="str">
        <f>IF(SAM_2017_user_USD!D9="","",SAM_2017_user_USD!D9)</f>
        <v/>
      </c>
      <c r="D8" s="223" t="str">
        <f>IF(SAM_2017_user_USD!E9="","",SAM_2017_user_USD!E9)</f>
        <v/>
      </c>
      <c r="E8" s="223" t="str">
        <f>IF(SAM_2017_user_USD!F9="","",SAM_2017_user_USD!F9)</f>
        <v/>
      </c>
      <c r="F8" s="223" t="str">
        <f>IF(SAM_2017_user_USD!G9="","",SAM_2017_user_USD!G9)</f>
        <v/>
      </c>
      <c r="G8" s="223" t="str">
        <f>IF(SAM_2017_user_USD!H9="","",SAM_2017_user_USD!H9)</f>
        <v/>
      </c>
      <c r="H8" s="223" t="str">
        <f>IF(SAM_2017_user_USD!I9="","",SAM_2017_user_USD!I9)</f>
        <v/>
      </c>
      <c r="I8" s="223" t="str">
        <f>IF(SAM_2017_user_USD!J9="","",SAM_2017_user_USD!J9)</f>
        <v/>
      </c>
      <c r="J8" s="223" t="str">
        <f>IF(SAM_2017_user_USD!K9="","",SAM_2017_user_USD!K9)</f>
        <v/>
      </c>
      <c r="K8" s="223" t="str">
        <f>IF(SAM_2017_user_USD!L9="","",SAM_2017_user_USD!L9)</f>
        <v/>
      </c>
      <c r="L8" s="223" t="str">
        <f>IF(SAM_2017_user_USD!M9="","",SAM_2017_user_USD!M9)</f>
        <v/>
      </c>
      <c r="M8" s="223" t="str">
        <f>IF(SAM_2017_user_USD!N9="","",SAM_2017_user_USD!N9)</f>
        <v/>
      </c>
      <c r="N8" s="223" t="str">
        <f>IF(SAM_2017_user_USD!O9="","",SAM_2017_user_USD!O9)</f>
        <v/>
      </c>
      <c r="O8" s="223" t="str">
        <f>IF(SAM_2017_user_USD!P9="","",SAM_2017_user_USD!P9)</f>
        <v/>
      </c>
      <c r="P8" s="223" t="str">
        <f>IF(SAM_2017_user_USD!Q9="","",SAM_2017_user_USD!Q9)</f>
        <v/>
      </c>
      <c r="Q8" s="223" t="str">
        <f>IF(SAM_2017_user_USD!R9="","",SAM_2017_user_USD!R9)</f>
        <v/>
      </c>
      <c r="R8" s="223" t="str">
        <f>IF(SAM_2017_user_USD!S9="","",SAM_2017_user_USD!S9)</f>
        <v/>
      </c>
      <c r="S8" s="223" t="str">
        <f>IF(SAM_2017_user_USD!T9="","",SAM_2017_user_USD!T9)</f>
        <v/>
      </c>
      <c r="T8" s="223" t="str">
        <f>IF(SAM_2017_user_USD!U9="","",SAM_2017_user_USD!U9)</f>
        <v/>
      </c>
      <c r="U8" s="223" t="str">
        <f>IF(SAM_2017_user_USD!V9="","",SAM_2017_user_USD!V9)</f>
        <v/>
      </c>
      <c r="V8" s="223" t="str">
        <f>IF(SAM_2017_user_USD!W9="","",SAM_2017_user_USD!W9)</f>
        <v/>
      </c>
      <c r="W8" s="223" t="str">
        <f>IF(SAM_2017_user_USD!X9="","",SAM_2017_user_USD!X9)</f>
        <v/>
      </c>
      <c r="X8" s="223" t="str">
        <f>IF(SAM_2017_user_USD!Y9="","",SAM_2017_user_USD!Y9)</f>
        <v/>
      </c>
      <c r="Y8" s="223" t="str">
        <f>IF(SAM_2017_user_USD!Z9="","",SAM_2017_user_USD!Z9)</f>
        <v/>
      </c>
      <c r="Z8" s="223" t="str">
        <f>IF(SAM_2017_user_USD!AA9="","",SAM_2017_user_USD!AA9)</f>
        <v/>
      </c>
      <c r="AA8" s="223" t="str">
        <f>IF(SAM_2017_user_USD!AB9="","",SAM_2017_user_USD!AB9)</f>
        <v/>
      </c>
      <c r="AB8" s="223" t="str">
        <f>IF(SAM_2017_user_USD!AC9="","",SAM_2017_user_USD!AC9)</f>
        <v/>
      </c>
      <c r="AC8" s="223" t="str">
        <f>IF(SAM_2017_user_USD!AD9="","",SAM_2017_user_USD!AD9)</f>
        <v/>
      </c>
      <c r="AD8" s="223" t="str">
        <f>IF(SAM_2017_user_USD!AE9="","",SAM_2017_user_USD!AE9)</f>
        <v/>
      </c>
      <c r="AE8" s="223" t="str">
        <f>IF(SAM_2017_user_USD!AF9="","",SAM_2017_user_USD!AF9)</f>
        <v/>
      </c>
      <c r="AF8" s="223" t="str">
        <f>IF(SAM_2017_user_USD!AG9="","",SAM_2017_user_USD!AG9)</f>
        <v/>
      </c>
      <c r="AG8" s="223" t="str">
        <f>IF(SAM_2017_user_USD!AH9="","",SAM_2017_user_USD!AH9)</f>
        <v/>
      </c>
      <c r="AH8" s="223" t="str">
        <f>IF(SAM_2017_user_USD!AI9="","",SAM_2017_user_USD!AI9)</f>
        <v/>
      </c>
      <c r="AI8" s="223" t="str">
        <f>IF(SAM_2017_user_USD!AJ9="","",SAM_2017_user_USD!AJ9)</f>
        <v/>
      </c>
      <c r="AJ8" s="223" t="str">
        <f>IF(SAM_2017_user_USD!AK9="","",SAM_2017_user_USD!AK9)</f>
        <v/>
      </c>
      <c r="AK8" s="223" t="str">
        <f>IF(SAM_2017_user_USD!AL9="","",SAM_2017_user_USD!AL9)</f>
        <v/>
      </c>
      <c r="AL8" s="223" t="str">
        <f>IF(SAM_2017_user_USD!AM9="","",SAM_2017_user_USD!AM9)</f>
        <v/>
      </c>
      <c r="AM8" s="223" t="str">
        <f>IF(SAM_2017_user_USD!AN9="","",SAM_2017_user_USD!AN9)</f>
        <v/>
      </c>
      <c r="AN8" s="223" t="str">
        <f>IF(SAM_2017_user_USD!AO9="","",SAM_2017_user_USD!AO9)</f>
        <v/>
      </c>
      <c r="AO8" s="223" t="str">
        <f>IF(SAM_2017_user_USD!AP9="","",SAM_2017_user_USD!AP9)</f>
        <v/>
      </c>
      <c r="AP8" s="223">
        <f>IF(SAM_2017_user_USD!AQ9="","",SAM_2017_user_USD!AQ9)</f>
        <v>2786.5198638638321</v>
      </c>
      <c r="AQ8" s="223" t="str">
        <f>IF(SAM_2017_user_USD!AR9="","",SAM_2017_user_USD!AR9)</f>
        <v/>
      </c>
      <c r="AR8" s="223" t="str">
        <f>IF(SAM_2017_user_USD!AS9="","",SAM_2017_user_USD!AS9)</f>
        <v/>
      </c>
      <c r="AS8" s="223" t="str">
        <f>IF(SAM_2017_user_USD!AT9="","",SAM_2017_user_USD!AT9)</f>
        <v/>
      </c>
      <c r="AT8" s="223" t="str">
        <f>IF(SAM_2017_user_USD!AU9="","",SAM_2017_user_USD!AU9)</f>
        <v/>
      </c>
      <c r="AU8" s="223" t="str">
        <f>IF(SAM_2017_user_USD!AV9="","",SAM_2017_user_USD!AV9)</f>
        <v/>
      </c>
      <c r="AV8" s="223" t="str">
        <f>IF(SAM_2017_user_USD!AW9="","",SAM_2017_user_USD!AW9)</f>
        <v/>
      </c>
      <c r="AW8" s="223" t="str">
        <f>IF(SAM_2017_user_USD!AX9="","",SAM_2017_user_USD!AX9)</f>
        <v/>
      </c>
      <c r="AX8" s="223" t="str">
        <f>IF(SAM_2017_user_USD!AY9="","",SAM_2017_user_USD!AY9)</f>
        <v/>
      </c>
      <c r="AY8" s="223" t="str">
        <f>IF(SAM_2017_user_USD!AZ9="","",SAM_2017_user_USD!AZ9)</f>
        <v/>
      </c>
      <c r="AZ8" s="223" t="str">
        <f>IF(SAM_2017_user_USD!BA9="","",SAM_2017_user_USD!BA9)</f>
        <v/>
      </c>
      <c r="BA8" s="223" t="str">
        <f>IF(SAM_2017_user_USD!BB9="","",SAM_2017_user_USD!BB9)</f>
        <v/>
      </c>
      <c r="BB8" s="223" t="str">
        <f>IF(SAM_2017_user_USD!BC9="","",SAM_2017_user_USD!BC9)</f>
        <v/>
      </c>
      <c r="BC8" s="223" t="str">
        <f>IF(SAM_2017_user_USD!BD9="","",SAM_2017_user_USD!BD9)</f>
        <v/>
      </c>
      <c r="BD8" s="223" t="str">
        <f>IF(SAM_2017_user_USD!BE9="","",SAM_2017_user_USD!BE9)</f>
        <v/>
      </c>
      <c r="BE8" s="223" t="str">
        <f>IF(SAM_2017_user_USD!BF9="","",SAM_2017_user_USD!BF9)</f>
        <v/>
      </c>
      <c r="BF8" s="223" t="str">
        <f>IF(SAM_2017_user_USD!BG9="","",SAM_2017_user_USD!BG9)</f>
        <v/>
      </c>
      <c r="BG8" s="223" t="str">
        <f>IF(SAM_2017_user_USD!BH9="","",SAM_2017_user_USD!BH9)</f>
        <v/>
      </c>
      <c r="BH8" s="223" t="str">
        <f>IF(SAM_2017_user_USD!BI9="","",SAM_2017_user_USD!BI9)</f>
        <v/>
      </c>
      <c r="BI8" s="223" t="str">
        <f>IF(SAM_2017_user_USD!BJ9="","",SAM_2017_user_USD!BJ9)</f>
        <v/>
      </c>
      <c r="BJ8" s="223" t="str">
        <f>IF(SAM_2017_user_USD!BK9="","",SAM_2017_user_USD!BK9)</f>
        <v/>
      </c>
      <c r="BK8" s="223" t="str">
        <f>IF(SAM_2017_user_USD!BL9="","",SAM_2017_user_USD!BL9)</f>
        <v/>
      </c>
      <c r="BL8" s="223" t="str">
        <f>IF(SAM_2017_user_USD!BM9="","",SAM_2017_user_USD!BM9)</f>
        <v/>
      </c>
      <c r="BM8" s="223" t="str">
        <f>IF(SAM_2017_user_USD!BN9="","",SAM_2017_user_USD!BN9)</f>
        <v/>
      </c>
      <c r="BN8" s="223" t="str">
        <f>IF(SAM_2017_user_USD!BO9="","",SAM_2017_user_USD!BO9)</f>
        <v/>
      </c>
      <c r="BO8" s="223" t="str">
        <f>IF(SAM_2017_user_USD!BP9="","",SAM_2017_user_USD!BP9)</f>
        <v/>
      </c>
      <c r="BP8" s="223" t="str">
        <f>IF(SAM_2017_user_USD!BQ9="","",SAM_2017_user_USD!BQ9)</f>
        <v/>
      </c>
      <c r="BQ8" s="223" t="str">
        <f>IF(SAM_2017_user_USD!BR9="","",SAM_2017_user_USD!BR9)</f>
        <v/>
      </c>
      <c r="BR8" s="223" t="str">
        <f>IF(SAM_2017_user_USD!BS9="","",SAM_2017_user_USD!BS9)</f>
        <v/>
      </c>
      <c r="BS8" s="223" t="str">
        <f>IF(SAM_2017_user_USD!BT9="","",SAM_2017_user_USD!BT9)</f>
        <v/>
      </c>
      <c r="BT8" s="223" t="str">
        <f>IF(SAM_2017_user_USD!BU9="","",SAM_2017_user_USD!BU9)</f>
        <v/>
      </c>
      <c r="BU8" s="223" t="str">
        <f>IF(SAM_2017_user_USD!BV9="","",SAM_2017_user_USD!BV9)</f>
        <v/>
      </c>
      <c r="BV8" s="223" t="str">
        <f>IF(SAM_2017_user_USD!BW9="","",SAM_2017_user_USD!BW9)</f>
        <v/>
      </c>
      <c r="BW8" s="223" t="str">
        <f>IF(SAM_2017_user_USD!BX9="","",SAM_2017_user_USD!BX9)</f>
        <v/>
      </c>
      <c r="BX8" s="223" t="str">
        <f>IF(SAM_2017_user_USD!BY9="","",SAM_2017_user_USD!BY9)</f>
        <v/>
      </c>
      <c r="BY8" s="223" t="str">
        <f>IF(SAM_2017_user_USD!BZ9="","",SAM_2017_user_USD!BZ9)</f>
        <v/>
      </c>
      <c r="BZ8" s="223" t="str">
        <f>IF(SAM_2017_user_USD!CA9="","",SAM_2017_user_USD!CA9)</f>
        <v/>
      </c>
      <c r="CA8" s="223" t="str">
        <f>IF(SAM_2017_user_USD!CB9="","",SAM_2017_user_USD!CB9)</f>
        <v/>
      </c>
      <c r="CB8" s="223" t="str">
        <f>IF(SAM_2017_user_USD!CC9="","",SAM_2017_user_USD!CC9)</f>
        <v/>
      </c>
      <c r="CC8" s="223" t="str">
        <f>IF(SAM_2017_user_USD!CD9="","",SAM_2017_user_USD!CD9)</f>
        <v/>
      </c>
      <c r="CD8" s="223">
        <f>IF(SAM_2017_user_USD!CE9="","",SAM_2017_user_USD!CE9)</f>
        <v>190.7652189405635</v>
      </c>
      <c r="CE8" s="107">
        <f t="shared" si="0"/>
        <v>2977.2850828043956</v>
      </c>
    </row>
    <row r="9" spans="1:83" x14ac:dyDescent="0.25">
      <c r="A9" s="225">
        <v>8</v>
      </c>
      <c r="B9" s="223" t="str">
        <f>IF(SAM_2017_user_USD!C10="","",SAM_2017_user_USD!C10)</f>
        <v/>
      </c>
      <c r="C9" s="223" t="str">
        <f>IF(SAM_2017_user_USD!D10="","",SAM_2017_user_USD!D10)</f>
        <v/>
      </c>
      <c r="D9" s="223" t="str">
        <f>IF(SAM_2017_user_USD!E10="","",SAM_2017_user_USD!E10)</f>
        <v/>
      </c>
      <c r="E9" s="223" t="str">
        <f>IF(SAM_2017_user_USD!F10="","",SAM_2017_user_USD!F10)</f>
        <v/>
      </c>
      <c r="F9" s="223" t="str">
        <f>IF(SAM_2017_user_USD!G10="","",SAM_2017_user_USD!G10)</f>
        <v/>
      </c>
      <c r="G9" s="223" t="str">
        <f>IF(SAM_2017_user_USD!H10="","",SAM_2017_user_USD!H10)</f>
        <v/>
      </c>
      <c r="H9" s="223" t="str">
        <f>IF(SAM_2017_user_USD!I10="","",SAM_2017_user_USD!I10)</f>
        <v/>
      </c>
      <c r="I9" s="223" t="str">
        <f>IF(SAM_2017_user_USD!J10="","",SAM_2017_user_USD!J10)</f>
        <v/>
      </c>
      <c r="J9" s="223" t="str">
        <f>IF(SAM_2017_user_USD!K10="","",SAM_2017_user_USD!K10)</f>
        <v/>
      </c>
      <c r="K9" s="223" t="str">
        <f>IF(SAM_2017_user_USD!L10="","",SAM_2017_user_USD!L10)</f>
        <v/>
      </c>
      <c r="L9" s="223" t="str">
        <f>IF(SAM_2017_user_USD!M10="","",SAM_2017_user_USD!M10)</f>
        <v/>
      </c>
      <c r="M9" s="223" t="str">
        <f>IF(SAM_2017_user_USD!N10="","",SAM_2017_user_USD!N10)</f>
        <v/>
      </c>
      <c r="N9" s="223" t="str">
        <f>IF(SAM_2017_user_USD!O10="","",SAM_2017_user_USD!O10)</f>
        <v/>
      </c>
      <c r="O9" s="223" t="str">
        <f>IF(SAM_2017_user_USD!P10="","",SAM_2017_user_USD!P10)</f>
        <v/>
      </c>
      <c r="P9" s="223" t="str">
        <f>IF(SAM_2017_user_USD!Q10="","",SAM_2017_user_USD!Q10)</f>
        <v/>
      </c>
      <c r="Q9" s="223" t="str">
        <f>IF(SAM_2017_user_USD!R10="","",SAM_2017_user_USD!R10)</f>
        <v/>
      </c>
      <c r="R9" s="223" t="str">
        <f>IF(SAM_2017_user_USD!S10="","",SAM_2017_user_USD!S10)</f>
        <v/>
      </c>
      <c r="S9" s="223" t="str">
        <f>IF(SAM_2017_user_USD!T10="","",SAM_2017_user_USD!T10)</f>
        <v/>
      </c>
      <c r="T9" s="223" t="str">
        <f>IF(SAM_2017_user_USD!U10="","",SAM_2017_user_USD!U10)</f>
        <v/>
      </c>
      <c r="U9" s="223" t="str">
        <f>IF(SAM_2017_user_USD!V10="","",SAM_2017_user_USD!V10)</f>
        <v/>
      </c>
      <c r="V9" s="223" t="str">
        <f>IF(SAM_2017_user_USD!W10="","",SAM_2017_user_USD!W10)</f>
        <v/>
      </c>
      <c r="W9" s="223" t="str">
        <f>IF(SAM_2017_user_USD!X10="","",SAM_2017_user_USD!X10)</f>
        <v/>
      </c>
      <c r="X9" s="223" t="str">
        <f>IF(SAM_2017_user_USD!Y10="","",SAM_2017_user_USD!Y10)</f>
        <v/>
      </c>
      <c r="Y9" s="223" t="str">
        <f>IF(SAM_2017_user_USD!Z10="","",SAM_2017_user_USD!Z10)</f>
        <v/>
      </c>
      <c r="Z9" s="223" t="str">
        <f>IF(SAM_2017_user_USD!AA10="","",SAM_2017_user_USD!AA10)</f>
        <v/>
      </c>
      <c r="AA9" s="223" t="str">
        <f>IF(SAM_2017_user_USD!AB10="","",SAM_2017_user_USD!AB10)</f>
        <v/>
      </c>
      <c r="AB9" s="223" t="str">
        <f>IF(SAM_2017_user_USD!AC10="","",SAM_2017_user_USD!AC10)</f>
        <v/>
      </c>
      <c r="AC9" s="223" t="str">
        <f>IF(SAM_2017_user_USD!AD10="","",SAM_2017_user_USD!AD10)</f>
        <v/>
      </c>
      <c r="AD9" s="223" t="str">
        <f>IF(SAM_2017_user_USD!AE10="","",SAM_2017_user_USD!AE10)</f>
        <v/>
      </c>
      <c r="AE9" s="223" t="str">
        <f>IF(SAM_2017_user_USD!AF10="","",SAM_2017_user_USD!AF10)</f>
        <v/>
      </c>
      <c r="AF9" s="223" t="str">
        <f>IF(SAM_2017_user_USD!AG10="","",SAM_2017_user_USD!AG10)</f>
        <v/>
      </c>
      <c r="AG9" s="223" t="str">
        <f>IF(SAM_2017_user_USD!AH10="","",SAM_2017_user_USD!AH10)</f>
        <v/>
      </c>
      <c r="AH9" s="223" t="str">
        <f>IF(SAM_2017_user_USD!AI10="","",SAM_2017_user_USD!AI10)</f>
        <v/>
      </c>
      <c r="AI9" s="223" t="str">
        <f>IF(SAM_2017_user_USD!AJ10="","",SAM_2017_user_USD!AJ10)</f>
        <v/>
      </c>
      <c r="AJ9" s="223" t="str">
        <f>IF(SAM_2017_user_USD!AK10="","",SAM_2017_user_USD!AK10)</f>
        <v/>
      </c>
      <c r="AK9" s="223" t="str">
        <f>IF(SAM_2017_user_USD!AL10="","",SAM_2017_user_USD!AL10)</f>
        <v/>
      </c>
      <c r="AL9" s="223" t="str">
        <f>IF(SAM_2017_user_USD!AM10="","",SAM_2017_user_USD!AM10)</f>
        <v/>
      </c>
      <c r="AM9" s="223" t="str">
        <f>IF(SAM_2017_user_USD!AN10="","",SAM_2017_user_USD!AN10)</f>
        <v/>
      </c>
      <c r="AN9" s="223" t="str">
        <f>IF(SAM_2017_user_USD!AO10="","",SAM_2017_user_USD!AO10)</f>
        <v/>
      </c>
      <c r="AO9" s="223" t="str">
        <f>IF(SAM_2017_user_USD!AP10="","",SAM_2017_user_USD!AP10)</f>
        <v/>
      </c>
      <c r="AP9" s="223" t="str">
        <f>IF(SAM_2017_user_USD!AQ10="","",SAM_2017_user_USD!AQ10)</f>
        <v/>
      </c>
      <c r="AQ9" s="223">
        <f>IF(SAM_2017_user_USD!AR10="","",SAM_2017_user_USD!AR10)</f>
        <v>7626.5757533027891</v>
      </c>
      <c r="AR9" s="223" t="str">
        <f>IF(SAM_2017_user_USD!AS10="","",SAM_2017_user_USD!AS10)</f>
        <v/>
      </c>
      <c r="AS9" s="223" t="str">
        <f>IF(SAM_2017_user_USD!AT10="","",SAM_2017_user_USD!AT10)</f>
        <v/>
      </c>
      <c r="AT9" s="223" t="str">
        <f>IF(SAM_2017_user_USD!AU10="","",SAM_2017_user_USD!AU10)</f>
        <v/>
      </c>
      <c r="AU9" s="223" t="str">
        <f>IF(SAM_2017_user_USD!AV10="","",SAM_2017_user_USD!AV10)</f>
        <v/>
      </c>
      <c r="AV9" s="223" t="str">
        <f>IF(SAM_2017_user_USD!AW10="","",SAM_2017_user_USD!AW10)</f>
        <v/>
      </c>
      <c r="AW9" s="223" t="str">
        <f>IF(SAM_2017_user_USD!AX10="","",SAM_2017_user_USD!AX10)</f>
        <v/>
      </c>
      <c r="AX9" s="223" t="str">
        <f>IF(SAM_2017_user_USD!AY10="","",SAM_2017_user_USD!AY10)</f>
        <v/>
      </c>
      <c r="AY9" s="223" t="str">
        <f>IF(SAM_2017_user_USD!AZ10="","",SAM_2017_user_USD!AZ10)</f>
        <v/>
      </c>
      <c r="AZ9" s="223" t="str">
        <f>IF(SAM_2017_user_USD!BA10="","",SAM_2017_user_USD!BA10)</f>
        <v/>
      </c>
      <c r="BA9" s="223" t="str">
        <f>IF(SAM_2017_user_USD!BB10="","",SAM_2017_user_USD!BB10)</f>
        <v/>
      </c>
      <c r="BB9" s="223" t="str">
        <f>IF(SAM_2017_user_USD!BC10="","",SAM_2017_user_USD!BC10)</f>
        <v/>
      </c>
      <c r="BC9" s="223" t="str">
        <f>IF(SAM_2017_user_USD!BD10="","",SAM_2017_user_USD!BD10)</f>
        <v/>
      </c>
      <c r="BD9" s="223" t="str">
        <f>IF(SAM_2017_user_USD!BE10="","",SAM_2017_user_USD!BE10)</f>
        <v/>
      </c>
      <c r="BE9" s="223" t="str">
        <f>IF(SAM_2017_user_USD!BF10="","",SAM_2017_user_USD!BF10)</f>
        <v/>
      </c>
      <c r="BF9" s="223" t="str">
        <f>IF(SAM_2017_user_USD!BG10="","",SAM_2017_user_USD!BG10)</f>
        <v/>
      </c>
      <c r="BG9" s="223" t="str">
        <f>IF(SAM_2017_user_USD!BH10="","",SAM_2017_user_USD!BH10)</f>
        <v/>
      </c>
      <c r="BH9" s="223" t="str">
        <f>IF(SAM_2017_user_USD!BI10="","",SAM_2017_user_USD!BI10)</f>
        <v/>
      </c>
      <c r="BI9" s="223" t="str">
        <f>IF(SAM_2017_user_USD!BJ10="","",SAM_2017_user_USD!BJ10)</f>
        <v/>
      </c>
      <c r="BJ9" s="223" t="str">
        <f>IF(SAM_2017_user_USD!BK10="","",SAM_2017_user_USD!BK10)</f>
        <v/>
      </c>
      <c r="BK9" s="223" t="str">
        <f>IF(SAM_2017_user_USD!BL10="","",SAM_2017_user_USD!BL10)</f>
        <v/>
      </c>
      <c r="BL9" s="223" t="str">
        <f>IF(SAM_2017_user_USD!BM10="","",SAM_2017_user_USD!BM10)</f>
        <v/>
      </c>
      <c r="BM9" s="223" t="str">
        <f>IF(SAM_2017_user_USD!BN10="","",SAM_2017_user_USD!BN10)</f>
        <v/>
      </c>
      <c r="BN9" s="223" t="str">
        <f>IF(SAM_2017_user_USD!BO10="","",SAM_2017_user_USD!BO10)</f>
        <v/>
      </c>
      <c r="BO9" s="223" t="str">
        <f>IF(SAM_2017_user_USD!BP10="","",SAM_2017_user_USD!BP10)</f>
        <v/>
      </c>
      <c r="BP9" s="223" t="str">
        <f>IF(SAM_2017_user_USD!BQ10="","",SAM_2017_user_USD!BQ10)</f>
        <v/>
      </c>
      <c r="BQ9" s="223" t="str">
        <f>IF(SAM_2017_user_USD!BR10="","",SAM_2017_user_USD!BR10)</f>
        <v/>
      </c>
      <c r="BR9" s="223" t="str">
        <f>IF(SAM_2017_user_USD!BS10="","",SAM_2017_user_USD!BS10)</f>
        <v/>
      </c>
      <c r="BS9" s="223" t="str">
        <f>IF(SAM_2017_user_USD!BT10="","",SAM_2017_user_USD!BT10)</f>
        <v/>
      </c>
      <c r="BT9" s="223" t="str">
        <f>IF(SAM_2017_user_USD!BU10="","",SAM_2017_user_USD!BU10)</f>
        <v/>
      </c>
      <c r="BU9" s="223" t="str">
        <f>IF(SAM_2017_user_USD!BV10="","",SAM_2017_user_USD!BV10)</f>
        <v/>
      </c>
      <c r="BV9" s="223" t="str">
        <f>IF(SAM_2017_user_USD!BW10="","",SAM_2017_user_USD!BW10)</f>
        <v/>
      </c>
      <c r="BW9" s="223" t="str">
        <f>IF(SAM_2017_user_USD!BX10="","",SAM_2017_user_USD!BX10)</f>
        <v/>
      </c>
      <c r="BX9" s="223" t="str">
        <f>IF(SAM_2017_user_USD!BY10="","",SAM_2017_user_USD!BY10)</f>
        <v/>
      </c>
      <c r="BY9" s="223" t="str">
        <f>IF(SAM_2017_user_USD!BZ10="","",SAM_2017_user_USD!BZ10)</f>
        <v/>
      </c>
      <c r="BZ9" s="223" t="str">
        <f>IF(SAM_2017_user_USD!CA10="","",SAM_2017_user_USD!CA10)</f>
        <v/>
      </c>
      <c r="CA9" s="223" t="str">
        <f>IF(SAM_2017_user_USD!CB10="","",SAM_2017_user_USD!CB10)</f>
        <v/>
      </c>
      <c r="CB9" s="223" t="str">
        <f>IF(SAM_2017_user_USD!CC10="","",SAM_2017_user_USD!CC10)</f>
        <v/>
      </c>
      <c r="CC9" s="223" t="str">
        <f>IF(SAM_2017_user_USD!CD10="","",SAM_2017_user_USD!CD10)</f>
        <v/>
      </c>
      <c r="CD9" s="223">
        <f>IF(SAM_2017_user_USD!CE10="","",SAM_2017_user_USD!CE10)</f>
        <v>979.50879493423065</v>
      </c>
      <c r="CE9" s="107">
        <f t="shared" si="0"/>
        <v>8606.0845482370205</v>
      </c>
    </row>
    <row r="10" spans="1:83" x14ac:dyDescent="0.25">
      <c r="A10" s="225">
        <v>9</v>
      </c>
      <c r="B10" s="223" t="str">
        <f>IF(SAM_2017_user_USD!C11="","",SAM_2017_user_USD!C11)</f>
        <v/>
      </c>
      <c r="C10" s="223" t="str">
        <f>IF(SAM_2017_user_USD!D11="","",SAM_2017_user_USD!D11)</f>
        <v/>
      </c>
      <c r="D10" s="223" t="str">
        <f>IF(SAM_2017_user_USD!E11="","",SAM_2017_user_USD!E11)</f>
        <v/>
      </c>
      <c r="E10" s="223" t="str">
        <f>IF(SAM_2017_user_USD!F11="","",SAM_2017_user_USD!F11)</f>
        <v/>
      </c>
      <c r="F10" s="223" t="str">
        <f>IF(SAM_2017_user_USD!G11="","",SAM_2017_user_USD!G11)</f>
        <v/>
      </c>
      <c r="G10" s="223" t="str">
        <f>IF(SAM_2017_user_USD!H11="","",SAM_2017_user_USD!H11)</f>
        <v/>
      </c>
      <c r="H10" s="223" t="str">
        <f>IF(SAM_2017_user_USD!I11="","",SAM_2017_user_USD!I11)</f>
        <v/>
      </c>
      <c r="I10" s="223" t="str">
        <f>IF(SAM_2017_user_USD!J11="","",SAM_2017_user_USD!J11)</f>
        <v/>
      </c>
      <c r="J10" s="223" t="str">
        <f>IF(SAM_2017_user_USD!K11="","",SAM_2017_user_USD!K11)</f>
        <v/>
      </c>
      <c r="K10" s="223" t="str">
        <f>IF(SAM_2017_user_USD!L11="","",SAM_2017_user_USD!L11)</f>
        <v/>
      </c>
      <c r="L10" s="223" t="str">
        <f>IF(SAM_2017_user_USD!M11="","",SAM_2017_user_USD!M11)</f>
        <v/>
      </c>
      <c r="M10" s="223" t="str">
        <f>IF(SAM_2017_user_USD!N11="","",SAM_2017_user_USD!N11)</f>
        <v/>
      </c>
      <c r="N10" s="223" t="str">
        <f>IF(SAM_2017_user_USD!O11="","",SAM_2017_user_USD!O11)</f>
        <v/>
      </c>
      <c r="O10" s="223" t="str">
        <f>IF(SAM_2017_user_USD!P11="","",SAM_2017_user_USD!P11)</f>
        <v/>
      </c>
      <c r="P10" s="223" t="str">
        <f>IF(SAM_2017_user_USD!Q11="","",SAM_2017_user_USD!Q11)</f>
        <v/>
      </c>
      <c r="Q10" s="223" t="str">
        <f>IF(SAM_2017_user_USD!R11="","",SAM_2017_user_USD!R11)</f>
        <v/>
      </c>
      <c r="R10" s="223" t="str">
        <f>IF(SAM_2017_user_USD!S11="","",SAM_2017_user_USD!S11)</f>
        <v/>
      </c>
      <c r="S10" s="223" t="str">
        <f>IF(SAM_2017_user_USD!T11="","",SAM_2017_user_USD!T11)</f>
        <v/>
      </c>
      <c r="T10" s="223" t="str">
        <f>IF(SAM_2017_user_USD!U11="","",SAM_2017_user_USD!U11)</f>
        <v/>
      </c>
      <c r="U10" s="223" t="str">
        <f>IF(SAM_2017_user_USD!V11="","",SAM_2017_user_USD!V11)</f>
        <v/>
      </c>
      <c r="V10" s="223" t="str">
        <f>IF(SAM_2017_user_USD!W11="","",SAM_2017_user_USD!W11)</f>
        <v/>
      </c>
      <c r="W10" s="223" t="str">
        <f>IF(SAM_2017_user_USD!X11="","",SAM_2017_user_USD!X11)</f>
        <v/>
      </c>
      <c r="X10" s="223" t="str">
        <f>IF(SAM_2017_user_USD!Y11="","",SAM_2017_user_USD!Y11)</f>
        <v/>
      </c>
      <c r="Y10" s="223" t="str">
        <f>IF(SAM_2017_user_USD!Z11="","",SAM_2017_user_USD!Z11)</f>
        <v/>
      </c>
      <c r="Z10" s="223" t="str">
        <f>IF(SAM_2017_user_USD!AA11="","",SAM_2017_user_USD!AA11)</f>
        <v/>
      </c>
      <c r="AA10" s="223" t="str">
        <f>IF(SAM_2017_user_USD!AB11="","",SAM_2017_user_USD!AB11)</f>
        <v/>
      </c>
      <c r="AB10" s="223" t="str">
        <f>IF(SAM_2017_user_USD!AC11="","",SAM_2017_user_USD!AC11)</f>
        <v/>
      </c>
      <c r="AC10" s="223" t="str">
        <f>IF(SAM_2017_user_USD!AD11="","",SAM_2017_user_USD!AD11)</f>
        <v/>
      </c>
      <c r="AD10" s="223" t="str">
        <f>IF(SAM_2017_user_USD!AE11="","",SAM_2017_user_USD!AE11)</f>
        <v/>
      </c>
      <c r="AE10" s="223" t="str">
        <f>IF(SAM_2017_user_USD!AF11="","",SAM_2017_user_USD!AF11)</f>
        <v/>
      </c>
      <c r="AF10" s="223" t="str">
        <f>IF(SAM_2017_user_USD!AG11="","",SAM_2017_user_USD!AG11)</f>
        <v/>
      </c>
      <c r="AG10" s="223" t="str">
        <f>IF(SAM_2017_user_USD!AH11="","",SAM_2017_user_USD!AH11)</f>
        <v/>
      </c>
      <c r="AH10" s="223" t="str">
        <f>IF(SAM_2017_user_USD!AI11="","",SAM_2017_user_USD!AI11)</f>
        <v/>
      </c>
      <c r="AI10" s="223" t="str">
        <f>IF(SAM_2017_user_USD!AJ11="","",SAM_2017_user_USD!AJ11)</f>
        <v/>
      </c>
      <c r="AJ10" s="223" t="str">
        <f>IF(SAM_2017_user_USD!AK11="","",SAM_2017_user_USD!AK11)</f>
        <v/>
      </c>
      <c r="AK10" s="223" t="str">
        <f>IF(SAM_2017_user_USD!AL11="","",SAM_2017_user_USD!AL11)</f>
        <v/>
      </c>
      <c r="AL10" s="223" t="str">
        <f>IF(SAM_2017_user_USD!AM11="","",SAM_2017_user_USD!AM11)</f>
        <v/>
      </c>
      <c r="AM10" s="223" t="str">
        <f>IF(SAM_2017_user_USD!AN11="","",SAM_2017_user_USD!AN11)</f>
        <v/>
      </c>
      <c r="AN10" s="223" t="str">
        <f>IF(SAM_2017_user_USD!AO11="","",SAM_2017_user_USD!AO11)</f>
        <v/>
      </c>
      <c r="AO10" s="223" t="str">
        <f>IF(SAM_2017_user_USD!AP11="","",SAM_2017_user_USD!AP11)</f>
        <v/>
      </c>
      <c r="AP10" s="223" t="str">
        <f>IF(SAM_2017_user_USD!AQ11="","",SAM_2017_user_USD!AQ11)</f>
        <v/>
      </c>
      <c r="AQ10" s="223" t="str">
        <f>IF(SAM_2017_user_USD!AR11="","",SAM_2017_user_USD!AR11)</f>
        <v/>
      </c>
      <c r="AR10" s="223">
        <f>IF(SAM_2017_user_USD!AS11="","",SAM_2017_user_USD!AS11)</f>
        <v>391.8669701860947</v>
      </c>
      <c r="AS10" s="223" t="str">
        <f>IF(SAM_2017_user_USD!AT11="","",SAM_2017_user_USD!AT11)</f>
        <v/>
      </c>
      <c r="AT10" s="223" t="str">
        <f>IF(SAM_2017_user_USD!AU11="","",SAM_2017_user_USD!AU11)</f>
        <v/>
      </c>
      <c r="AU10" s="223" t="str">
        <f>IF(SAM_2017_user_USD!AV11="","",SAM_2017_user_USD!AV11)</f>
        <v/>
      </c>
      <c r="AV10" s="223" t="str">
        <f>IF(SAM_2017_user_USD!AW11="","",SAM_2017_user_USD!AW11)</f>
        <v/>
      </c>
      <c r="AW10" s="223" t="str">
        <f>IF(SAM_2017_user_USD!AX11="","",SAM_2017_user_USD!AX11)</f>
        <v/>
      </c>
      <c r="AX10" s="223" t="str">
        <f>IF(SAM_2017_user_USD!AY11="","",SAM_2017_user_USD!AY11)</f>
        <v/>
      </c>
      <c r="AY10" s="223" t="str">
        <f>IF(SAM_2017_user_USD!AZ11="","",SAM_2017_user_USD!AZ11)</f>
        <v/>
      </c>
      <c r="AZ10" s="223" t="str">
        <f>IF(SAM_2017_user_USD!BA11="","",SAM_2017_user_USD!BA11)</f>
        <v/>
      </c>
      <c r="BA10" s="223" t="str">
        <f>IF(SAM_2017_user_USD!BB11="","",SAM_2017_user_USD!BB11)</f>
        <v/>
      </c>
      <c r="BB10" s="223" t="str">
        <f>IF(SAM_2017_user_USD!BC11="","",SAM_2017_user_USD!BC11)</f>
        <v/>
      </c>
      <c r="BC10" s="223" t="str">
        <f>IF(SAM_2017_user_USD!BD11="","",SAM_2017_user_USD!BD11)</f>
        <v/>
      </c>
      <c r="BD10" s="223" t="str">
        <f>IF(SAM_2017_user_USD!BE11="","",SAM_2017_user_USD!BE11)</f>
        <v/>
      </c>
      <c r="BE10" s="223" t="str">
        <f>IF(SAM_2017_user_USD!BF11="","",SAM_2017_user_USD!BF11)</f>
        <v/>
      </c>
      <c r="BF10" s="223" t="str">
        <f>IF(SAM_2017_user_USD!BG11="","",SAM_2017_user_USD!BG11)</f>
        <v/>
      </c>
      <c r="BG10" s="223" t="str">
        <f>IF(SAM_2017_user_USD!BH11="","",SAM_2017_user_USD!BH11)</f>
        <v/>
      </c>
      <c r="BH10" s="223" t="str">
        <f>IF(SAM_2017_user_USD!BI11="","",SAM_2017_user_USD!BI11)</f>
        <v/>
      </c>
      <c r="BI10" s="223" t="str">
        <f>IF(SAM_2017_user_USD!BJ11="","",SAM_2017_user_USD!BJ11)</f>
        <v/>
      </c>
      <c r="BJ10" s="223" t="str">
        <f>IF(SAM_2017_user_USD!BK11="","",SAM_2017_user_USD!BK11)</f>
        <v/>
      </c>
      <c r="BK10" s="223" t="str">
        <f>IF(SAM_2017_user_USD!BL11="","",SAM_2017_user_USD!BL11)</f>
        <v/>
      </c>
      <c r="BL10" s="223" t="str">
        <f>IF(SAM_2017_user_USD!BM11="","",SAM_2017_user_USD!BM11)</f>
        <v/>
      </c>
      <c r="BM10" s="223" t="str">
        <f>IF(SAM_2017_user_USD!BN11="","",SAM_2017_user_USD!BN11)</f>
        <v/>
      </c>
      <c r="BN10" s="223" t="str">
        <f>IF(SAM_2017_user_USD!BO11="","",SAM_2017_user_USD!BO11)</f>
        <v/>
      </c>
      <c r="BO10" s="223" t="str">
        <f>IF(SAM_2017_user_USD!BP11="","",SAM_2017_user_USD!BP11)</f>
        <v/>
      </c>
      <c r="BP10" s="223" t="str">
        <f>IF(SAM_2017_user_USD!BQ11="","",SAM_2017_user_USD!BQ11)</f>
        <v/>
      </c>
      <c r="BQ10" s="223" t="str">
        <f>IF(SAM_2017_user_USD!BR11="","",SAM_2017_user_USD!BR11)</f>
        <v/>
      </c>
      <c r="BR10" s="223" t="str">
        <f>IF(SAM_2017_user_USD!BS11="","",SAM_2017_user_USD!BS11)</f>
        <v/>
      </c>
      <c r="BS10" s="223" t="str">
        <f>IF(SAM_2017_user_USD!BT11="","",SAM_2017_user_USD!BT11)</f>
        <v/>
      </c>
      <c r="BT10" s="223" t="str">
        <f>IF(SAM_2017_user_USD!BU11="","",SAM_2017_user_USD!BU11)</f>
        <v/>
      </c>
      <c r="BU10" s="223" t="str">
        <f>IF(SAM_2017_user_USD!BV11="","",SAM_2017_user_USD!BV11)</f>
        <v/>
      </c>
      <c r="BV10" s="223" t="str">
        <f>IF(SAM_2017_user_USD!BW11="","",SAM_2017_user_USD!BW11)</f>
        <v/>
      </c>
      <c r="BW10" s="223" t="str">
        <f>IF(SAM_2017_user_USD!BX11="","",SAM_2017_user_USD!BX11)</f>
        <v/>
      </c>
      <c r="BX10" s="223" t="str">
        <f>IF(SAM_2017_user_USD!BY11="","",SAM_2017_user_USD!BY11)</f>
        <v/>
      </c>
      <c r="BY10" s="223" t="str">
        <f>IF(SAM_2017_user_USD!BZ11="","",SAM_2017_user_USD!BZ11)</f>
        <v/>
      </c>
      <c r="BZ10" s="223" t="str">
        <f>IF(SAM_2017_user_USD!CA11="","",SAM_2017_user_USD!CA11)</f>
        <v/>
      </c>
      <c r="CA10" s="223" t="str">
        <f>IF(SAM_2017_user_USD!CB11="","",SAM_2017_user_USD!CB11)</f>
        <v/>
      </c>
      <c r="CB10" s="223" t="str">
        <f>IF(SAM_2017_user_USD!CC11="","",SAM_2017_user_USD!CC11)</f>
        <v/>
      </c>
      <c r="CC10" s="223" t="str">
        <f>IF(SAM_2017_user_USD!CD11="","",SAM_2017_user_USD!CD11)</f>
        <v/>
      </c>
      <c r="CD10" s="223">
        <f>IF(SAM_2017_user_USD!CE11="","",SAM_2017_user_USD!CE11)</f>
        <v>25.05946956759421</v>
      </c>
      <c r="CE10" s="107">
        <f t="shared" si="0"/>
        <v>416.9264397536889</v>
      </c>
    </row>
    <row r="11" spans="1:83" x14ac:dyDescent="0.25">
      <c r="A11" s="225">
        <v>10</v>
      </c>
      <c r="B11" s="223" t="str">
        <f>IF(SAM_2017_user_USD!C12="","",SAM_2017_user_USD!C12)</f>
        <v/>
      </c>
      <c r="C11" s="223" t="str">
        <f>IF(SAM_2017_user_USD!D12="","",SAM_2017_user_USD!D12)</f>
        <v/>
      </c>
      <c r="D11" s="223" t="str">
        <f>IF(SAM_2017_user_USD!E12="","",SAM_2017_user_USD!E12)</f>
        <v/>
      </c>
      <c r="E11" s="223" t="str">
        <f>IF(SAM_2017_user_USD!F12="","",SAM_2017_user_USD!F12)</f>
        <v/>
      </c>
      <c r="F11" s="223" t="str">
        <f>IF(SAM_2017_user_USD!G12="","",SAM_2017_user_USD!G12)</f>
        <v/>
      </c>
      <c r="G11" s="223" t="str">
        <f>IF(SAM_2017_user_USD!H12="","",SAM_2017_user_USD!H12)</f>
        <v/>
      </c>
      <c r="H11" s="223" t="str">
        <f>IF(SAM_2017_user_USD!I12="","",SAM_2017_user_USD!I12)</f>
        <v/>
      </c>
      <c r="I11" s="223" t="str">
        <f>IF(SAM_2017_user_USD!J12="","",SAM_2017_user_USD!J12)</f>
        <v/>
      </c>
      <c r="J11" s="223" t="str">
        <f>IF(SAM_2017_user_USD!K12="","",SAM_2017_user_USD!K12)</f>
        <v/>
      </c>
      <c r="K11" s="223" t="str">
        <f>IF(SAM_2017_user_USD!L12="","",SAM_2017_user_USD!L12)</f>
        <v/>
      </c>
      <c r="L11" s="223" t="str">
        <f>IF(SAM_2017_user_USD!M12="","",SAM_2017_user_USD!M12)</f>
        <v/>
      </c>
      <c r="M11" s="223" t="str">
        <f>IF(SAM_2017_user_USD!N12="","",SAM_2017_user_USD!N12)</f>
        <v/>
      </c>
      <c r="N11" s="223" t="str">
        <f>IF(SAM_2017_user_USD!O12="","",SAM_2017_user_USD!O12)</f>
        <v/>
      </c>
      <c r="O11" s="223" t="str">
        <f>IF(SAM_2017_user_USD!P12="","",SAM_2017_user_USD!P12)</f>
        <v/>
      </c>
      <c r="P11" s="223" t="str">
        <f>IF(SAM_2017_user_USD!Q12="","",SAM_2017_user_USD!Q12)</f>
        <v/>
      </c>
      <c r="Q11" s="223" t="str">
        <f>IF(SAM_2017_user_USD!R12="","",SAM_2017_user_USD!R12)</f>
        <v/>
      </c>
      <c r="R11" s="223" t="str">
        <f>IF(SAM_2017_user_USD!S12="","",SAM_2017_user_USD!S12)</f>
        <v/>
      </c>
      <c r="S11" s="223" t="str">
        <f>IF(SAM_2017_user_USD!T12="","",SAM_2017_user_USD!T12)</f>
        <v/>
      </c>
      <c r="T11" s="223" t="str">
        <f>IF(SAM_2017_user_USD!U12="","",SAM_2017_user_USD!U12)</f>
        <v/>
      </c>
      <c r="U11" s="223" t="str">
        <f>IF(SAM_2017_user_USD!V12="","",SAM_2017_user_USD!V12)</f>
        <v/>
      </c>
      <c r="V11" s="223" t="str">
        <f>IF(SAM_2017_user_USD!W12="","",SAM_2017_user_USD!W12)</f>
        <v/>
      </c>
      <c r="W11" s="223" t="str">
        <f>IF(SAM_2017_user_USD!X12="","",SAM_2017_user_USD!X12)</f>
        <v/>
      </c>
      <c r="X11" s="223" t="str">
        <f>IF(SAM_2017_user_USD!Y12="","",SAM_2017_user_USD!Y12)</f>
        <v/>
      </c>
      <c r="Y11" s="223" t="str">
        <f>IF(SAM_2017_user_USD!Z12="","",SAM_2017_user_USD!Z12)</f>
        <v/>
      </c>
      <c r="Z11" s="223" t="str">
        <f>IF(SAM_2017_user_USD!AA12="","",SAM_2017_user_USD!AA12)</f>
        <v/>
      </c>
      <c r="AA11" s="223" t="str">
        <f>IF(SAM_2017_user_USD!AB12="","",SAM_2017_user_USD!AB12)</f>
        <v/>
      </c>
      <c r="AB11" s="223" t="str">
        <f>IF(SAM_2017_user_USD!AC12="","",SAM_2017_user_USD!AC12)</f>
        <v/>
      </c>
      <c r="AC11" s="223" t="str">
        <f>IF(SAM_2017_user_USD!AD12="","",SAM_2017_user_USD!AD12)</f>
        <v/>
      </c>
      <c r="AD11" s="223" t="str">
        <f>IF(SAM_2017_user_USD!AE12="","",SAM_2017_user_USD!AE12)</f>
        <v/>
      </c>
      <c r="AE11" s="223" t="str">
        <f>IF(SAM_2017_user_USD!AF12="","",SAM_2017_user_USD!AF12)</f>
        <v/>
      </c>
      <c r="AF11" s="223" t="str">
        <f>IF(SAM_2017_user_USD!AG12="","",SAM_2017_user_USD!AG12)</f>
        <v/>
      </c>
      <c r="AG11" s="223" t="str">
        <f>IF(SAM_2017_user_USD!AH12="","",SAM_2017_user_USD!AH12)</f>
        <v/>
      </c>
      <c r="AH11" s="223" t="str">
        <f>IF(SAM_2017_user_USD!AI12="","",SAM_2017_user_USD!AI12)</f>
        <v/>
      </c>
      <c r="AI11" s="223" t="str">
        <f>IF(SAM_2017_user_USD!AJ12="","",SAM_2017_user_USD!AJ12)</f>
        <v/>
      </c>
      <c r="AJ11" s="223" t="str">
        <f>IF(SAM_2017_user_USD!AK12="","",SAM_2017_user_USD!AK12)</f>
        <v/>
      </c>
      <c r="AK11" s="223" t="str">
        <f>IF(SAM_2017_user_USD!AL12="","",SAM_2017_user_USD!AL12)</f>
        <v/>
      </c>
      <c r="AL11" s="223" t="str">
        <f>IF(SAM_2017_user_USD!AM12="","",SAM_2017_user_USD!AM12)</f>
        <v/>
      </c>
      <c r="AM11" s="223" t="str">
        <f>IF(SAM_2017_user_USD!AN12="","",SAM_2017_user_USD!AN12)</f>
        <v/>
      </c>
      <c r="AN11" s="223" t="str">
        <f>IF(SAM_2017_user_USD!AO12="","",SAM_2017_user_USD!AO12)</f>
        <v/>
      </c>
      <c r="AO11" s="223" t="str">
        <f>IF(SAM_2017_user_USD!AP12="","",SAM_2017_user_USD!AP12)</f>
        <v/>
      </c>
      <c r="AP11" s="223" t="str">
        <f>IF(SAM_2017_user_USD!AQ12="","",SAM_2017_user_USD!AQ12)</f>
        <v/>
      </c>
      <c r="AQ11" s="223" t="str">
        <f>IF(SAM_2017_user_USD!AR12="","",SAM_2017_user_USD!AR12)</f>
        <v/>
      </c>
      <c r="AR11" s="223" t="str">
        <f>IF(SAM_2017_user_USD!AS12="","",SAM_2017_user_USD!AS12)</f>
        <v/>
      </c>
      <c r="AS11" s="223">
        <f>IF(SAM_2017_user_USD!AT12="","",SAM_2017_user_USD!AT12)</f>
        <v>1202.4995462595766</v>
      </c>
      <c r="AT11" s="223" t="str">
        <f>IF(SAM_2017_user_USD!AU12="","",SAM_2017_user_USD!AU12)</f>
        <v/>
      </c>
      <c r="AU11" s="223" t="str">
        <f>IF(SAM_2017_user_USD!AV12="","",SAM_2017_user_USD!AV12)</f>
        <v/>
      </c>
      <c r="AV11" s="223" t="str">
        <f>IF(SAM_2017_user_USD!AW12="","",SAM_2017_user_USD!AW12)</f>
        <v/>
      </c>
      <c r="AW11" s="223" t="str">
        <f>IF(SAM_2017_user_USD!AX12="","",SAM_2017_user_USD!AX12)</f>
        <v/>
      </c>
      <c r="AX11" s="223" t="str">
        <f>IF(SAM_2017_user_USD!AY12="","",SAM_2017_user_USD!AY12)</f>
        <v/>
      </c>
      <c r="AY11" s="223" t="str">
        <f>IF(SAM_2017_user_USD!AZ12="","",SAM_2017_user_USD!AZ12)</f>
        <v/>
      </c>
      <c r="AZ11" s="223" t="str">
        <f>IF(SAM_2017_user_USD!BA12="","",SAM_2017_user_USD!BA12)</f>
        <v/>
      </c>
      <c r="BA11" s="223" t="str">
        <f>IF(SAM_2017_user_USD!BB12="","",SAM_2017_user_USD!BB12)</f>
        <v/>
      </c>
      <c r="BB11" s="223" t="str">
        <f>IF(SAM_2017_user_USD!BC12="","",SAM_2017_user_USD!BC12)</f>
        <v/>
      </c>
      <c r="BC11" s="223" t="str">
        <f>IF(SAM_2017_user_USD!BD12="","",SAM_2017_user_USD!BD12)</f>
        <v/>
      </c>
      <c r="BD11" s="223" t="str">
        <f>IF(SAM_2017_user_USD!BE12="","",SAM_2017_user_USD!BE12)</f>
        <v/>
      </c>
      <c r="BE11" s="223" t="str">
        <f>IF(SAM_2017_user_USD!BF12="","",SAM_2017_user_USD!BF12)</f>
        <v/>
      </c>
      <c r="BF11" s="223" t="str">
        <f>IF(SAM_2017_user_USD!BG12="","",SAM_2017_user_USD!BG12)</f>
        <v/>
      </c>
      <c r="BG11" s="223" t="str">
        <f>IF(SAM_2017_user_USD!BH12="","",SAM_2017_user_USD!BH12)</f>
        <v/>
      </c>
      <c r="BH11" s="223" t="str">
        <f>IF(SAM_2017_user_USD!BI12="","",SAM_2017_user_USD!BI12)</f>
        <v/>
      </c>
      <c r="BI11" s="223" t="str">
        <f>IF(SAM_2017_user_USD!BJ12="","",SAM_2017_user_USD!BJ12)</f>
        <v/>
      </c>
      <c r="BJ11" s="223" t="str">
        <f>IF(SAM_2017_user_USD!BK12="","",SAM_2017_user_USD!BK12)</f>
        <v/>
      </c>
      <c r="BK11" s="223" t="str">
        <f>IF(SAM_2017_user_USD!BL12="","",SAM_2017_user_USD!BL12)</f>
        <v/>
      </c>
      <c r="BL11" s="223" t="str">
        <f>IF(SAM_2017_user_USD!BM12="","",SAM_2017_user_USD!BM12)</f>
        <v/>
      </c>
      <c r="BM11" s="223" t="str">
        <f>IF(SAM_2017_user_USD!BN12="","",SAM_2017_user_USD!BN12)</f>
        <v/>
      </c>
      <c r="BN11" s="223" t="str">
        <f>IF(SAM_2017_user_USD!BO12="","",SAM_2017_user_USD!BO12)</f>
        <v/>
      </c>
      <c r="BO11" s="223" t="str">
        <f>IF(SAM_2017_user_USD!BP12="","",SAM_2017_user_USD!BP12)</f>
        <v/>
      </c>
      <c r="BP11" s="223" t="str">
        <f>IF(SAM_2017_user_USD!BQ12="","",SAM_2017_user_USD!BQ12)</f>
        <v/>
      </c>
      <c r="BQ11" s="223" t="str">
        <f>IF(SAM_2017_user_USD!BR12="","",SAM_2017_user_USD!BR12)</f>
        <v/>
      </c>
      <c r="BR11" s="223" t="str">
        <f>IF(SAM_2017_user_USD!BS12="","",SAM_2017_user_USD!BS12)</f>
        <v/>
      </c>
      <c r="BS11" s="223" t="str">
        <f>IF(SAM_2017_user_USD!BT12="","",SAM_2017_user_USD!BT12)</f>
        <v/>
      </c>
      <c r="BT11" s="223" t="str">
        <f>IF(SAM_2017_user_USD!BU12="","",SAM_2017_user_USD!BU12)</f>
        <v/>
      </c>
      <c r="BU11" s="223" t="str">
        <f>IF(SAM_2017_user_USD!BV12="","",SAM_2017_user_USD!BV12)</f>
        <v/>
      </c>
      <c r="BV11" s="223" t="str">
        <f>IF(SAM_2017_user_USD!BW12="","",SAM_2017_user_USD!BW12)</f>
        <v/>
      </c>
      <c r="BW11" s="223" t="str">
        <f>IF(SAM_2017_user_USD!BX12="","",SAM_2017_user_USD!BX12)</f>
        <v/>
      </c>
      <c r="BX11" s="223" t="str">
        <f>IF(SAM_2017_user_USD!BY12="","",SAM_2017_user_USD!BY12)</f>
        <v/>
      </c>
      <c r="BY11" s="223" t="str">
        <f>IF(SAM_2017_user_USD!BZ12="","",SAM_2017_user_USD!BZ12)</f>
        <v/>
      </c>
      <c r="BZ11" s="223" t="str">
        <f>IF(SAM_2017_user_USD!CA12="","",SAM_2017_user_USD!CA12)</f>
        <v/>
      </c>
      <c r="CA11" s="223" t="str">
        <f>IF(SAM_2017_user_USD!CB12="","",SAM_2017_user_USD!CB12)</f>
        <v/>
      </c>
      <c r="CB11" s="223" t="str">
        <f>IF(SAM_2017_user_USD!CC12="","",SAM_2017_user_USD!CC12)</f>
        <v/>
      </c>
      <c r="CC11" s="223" t="str">
        <f>IF(SAM_2017_user_USD!CD12="","",SAM_2017_user_USD!CD12)</f>
        <v/>
      </c>
      <c r="CD11" s="223">
        <f>IF(SAM_2017_user_USD!CE12="","",SAM_2017_user_USD!CE12)</f>
        <v>190.34466060907397</v>
      </c>
      <c r="CE11" s="107">
        <f t="shared" si="0"/>
        <v>1392.8442068686506</v>
      </c>
    </row>
    <row r="12" spans="1:83" x14ac:dyDescent="0.25">
      <c r="A12" s="225">
        <v>11</v>
      </c>
      <c r="B12" s="223" t="str">
        <f>IF(SAM_2017_user_USD!C13="","",SAM_2017_user_USD!C13)</f>
        <v/>
      </c>
      <c r="C12" s="223" t="str">
        <f>IF(SAM_2017_user_USD!D13="","",SAM_2017_user_USD!D13)</f>
        <v/>
      </c>
      <c r="D12" s="223" t="str">
        <f>IF(SAM_2017_user_USD!E13="","",SAM_2017_user_USD!E13)</f>
        <v/>
      </c>
      <c r="E12" s="223" t="str">
        <f>IF(SAM_2017_user_USD!F13="","",SAM_2017_user_USD!F13)</f>
        <v/>
      </c>
      <c r="F12" s="223" t="str">
        <f>IF(SAM_2017_user_USD!G13="","",SAM_2017_user_USD!G13)</f>
        <v/>
      </c>
      <c r="G12" s="223" t="str">
        <f>IF(SAM_2017_user_USD!H13="","",SAM_2017_user_USD!H13)</f>
        <v/>
      </c>
      <c r="H12" s="223" t="str">
        <f>IF(SAM_2017_user_USD!I13="","",SAM_2017_user_USD!I13)</f>
        <v/>
      </c>
      <c r="I12" s="223" t="str">
        <f>IF(SAM_2017_user_USD!J13="","",SAM_2017_user_USD!J13)</f>
        <v/>
      </c>
      <c r="J12" s="223" t="str">
        <f>IF(SAM_2017_user_USD!K13="","",SAM_2017_user_USD!K13)</f>
        <v/>
      </c>
      <c r="K12" s="223" t="str">
        <f>IF(SAM_2017_user_USD!L13="","",SAM_2017_user_USD!L13)</f>
        <v/>
      </c>
      <c r="L12" s="223" t="str">
        <f>IF(SAM_2017_user_USD!M13="","",SAM_2017_user_USD!M13)</f>
        <v/>
      </c>
      <c r="M12" s="223" t="str">
        <f>IF(SAM_2017_user_USD!N13="","",SAM_2017_user_USD!N13)</f>
        <v/>
      </c>
      <c r="N12" s="223" t="str">
        <f>IF(SAM_2017_user_USD!O13="","",SAM_2017_user_USD!O13)</f>
        <v/>
      </c>
      <c r="O12" s="223" t="str">
        <f>IF(SAM_2017_user_USD!P13="","",SAM_2017_user_USD!P13)</f>
        <v/>
      </c>
      <c r="P12" s="223" t="str">
        <f>IF(SAM_2017_user_USD!Q13="","",SAM_2017_user_USD!Q13)</f>
        <v/>
      </c>
      <c r="Q12" s="223" t="str">
        <f>IF(SAM_2017_user_USD!R13="","",SAM_2017_user_USD!R13)</f>
        <v/>
      </c>
      <c r="R12" s="223" t="str">
        <f>IF(SAM_2017_user_USD!S13="","",SAM_2017_user_USD!S13)</f>
        <v/>
      </c>
      <c r="S12" s="223" t="str">
        <f>IF(SAM_2017_user_USD!T13="","",SAM_2017_user_USD!T13)</f>
        <v/>
      </c>
      <c r="T12" s="223" t="str">
        <f>IF(SAM_2017_user_USD!U13="","",SAM_2017_user_USD!U13)</f>
        <v/>
      </c>
      <c r="U12" s="223" t="str">
        <f>IF(SAM_2017_user_USD!V13="","",SAM_2017_user_USD!V13)</f>
        <v/>
      </c>
      <c r="V12" s="223" t="str">
        <f>IF(SAM_2017_user_USD!W13="","",SAM_2017_user_USD!W13)</f>
        <v/>
      </c>
      <c r="W12" s="223" t="str">
        <f>IF(SAM_2017_user_USD!X13="","",SAM_2017_user_USD!X13)</f>
        <v/>
      </c>
      <c r="X12" s="223" t="str">
        <f>IF(SAM_2017_user_USD!Y13="","",SAM_2017_user_USD!Y13)</f>
        <v/>
      </c>
      <c r="Y12" s="223" t="str">
        <f>IF(SAM_2017_user_USD!Z13="","",SAM_2017_user_USD!Z13)</f>
        <v/>
      </c>
      <c r="Z12" s="223" t="str">
        <f>IF(SAM_2017_user_USD!AA13="","",SAM_2017_user_USD!AA13)</f>
        <v/>
      </c>
      <c r="AA12" s="223" t="str">
        <f>IF(SAM_2017_user_USD!AB13="","",SAM_2017_user_USD!AB13)</f>
        <v/>
      </c>
      <c r="AB12" s="223" t="str">
        <f>IF(SAM_2017_user_USD!AC13="","",SAM_2017_user_USD!AC13)</f>
        <v/>
      </c>
      <c r="AC12" s="223" t="str">
        <f>IF(SAM_2017_user_USD!AD13="","",SAM_2017_user_USD!AD13)</f>
        <v/>
      </c>
      <c r="AD12" s="223" t="str">
        <f>IF(SAM_2017_user_USD!AE13="","",SAM_2017_user_USD!AE13)</f>
        <v/>
      </c>
      <c r="AE12" s="223" t="str">
        <f>IF(SAM_2017_user_USD!AF13="","",SAM_2017_user_USD!AF13)</f>
        <v/>
      </c>
      <c r="AF12" s="223" t="str">
        <f>IF(SAM_2017_user_USD!AG13="","",SAM_2017_user_USD!AG13)</f>
        <v/>
      </c>
      <c r="AG12" s="223" t="str">
        <f>IF(SAM_2017_user_USD!AH13="","",SAM_2017_user_USD!AH13)</f>
        <v/>
      </c>
      <c r="AH12" s="223" t="str">
        <f>IF(SAM_2017_user_USD!AI13="","",SAM_2017_user_USD!AI13)</f>
        <v/>
      </c>
      <c r="AI12" s="223" t="str">
        <f>IF(SAM_2017_user_USD!AJ13="","",SAM_2017_user_USD!AJ13)</f>
        <v/>
      </c>
      <c r="AJ12" s="223" t="str">
        <f>IF(SAM_2017_user_USD!AK13="","",SAM_2017_user_USD!AK13)</f>
        <v/>
      </c>
      <c r="AK12" s="223" t="str">
        <f>IF(SAM_2017_user_USD!AL13="","",SAM_2017_user_USD!AL13)</f>
        <v/>
      </c>
      <c r="AL12" s="223" t="str">
        <f>IF(SAM_2017_user_USD!AM13="","",SAM_2017_user_USD!AM13)</f>
        <v/>
      </c>
      <c r="AM12" s="223" t="str">
        <f>IF(SAM_2017_user_USD!AN13="","",SAM_2017_user_USD!AN13)</f>
        <v/>
      </c>
      <c r="AN12" s="223" t="str">
        <f>IF(SAM_2017_user_USD!AO13="","",SAM_2017_user_USD!AO13)</f>
        <v/>
      </c>
      <c r="AO12" s="223" t="str">
        <f>IF(SAM_2017_user_USD!AP13="","",SAM_2017_user_USD!AP13)</f>
        <v/>
      </c>
      <c r="AP12" s="223" t="str">
        <f>IF(SAM_2017_user_USD!AQ13="","",SAM_2017_user_USD!AQ13)</f>
        <v/>
      </c>
      <c r="AQ12" s="223" t="str">
        <f>IF(SAM_2017_user_USD!AR13="","",SAM_2017_user_USD!AR13)</f>
        <v/>
      </c>
      <c r="AR12" s="223" t="str">
        <f>IF(SAM_2017_user_USD!AS13="","",SAM_2017_user_USD!AS13)</f>
        <v/>
      </c>
      <c r="AS12" s="223" t="str">
        <f>IF(SAM_2017_user_USD!AT13="","",SAM_2017_user_USD!AT13)</f>
        <v/>
      </c>
      <c r="AT12" s="223">
        <f>IF(SAM_2017_user_USD!AU13="","",SAM_2017_user_USD!AU13)</f>
        <v>4361.5073502662763</v>
      </c>
      <c r="AU12" s="223" t="str">
        <f>IF(SAM_2017_user_USD!AV13="","",SAM_2017_user_USD!AV13)</f>
        <v/>
      </c>
      <c r="AV12" s="223" t="str">
        <f>IF(SAM_2017_user_USD!AW13="","",SAM_2017_user_USD!AW13)</f>
        <v/>
      </c>
      <c r="AW12" s="223" t="str">
        <f>IF(SAM_2017_user_USD!AX13="","",SAM_2017_user_USD!AX13)</f>
        <v/>
      </c>
      <c r="AX12" s="223" t="str">
        <f>IF(SAM_2017_user_USD!AY13="","",SAM_2017_user_USD!AY13)</f>
        <v/>
      </c>
      <c r="AY12" s="223" t="str">
        <f>IF(SAM_2017_user_USD!AZ13="","",SAM_2017_user_USD!AZ13)</f>
        <v/>
      </c>
      <c r="AZ12" s="223" t="str">
        <f>IF(SAM_2017_user_USD!BA13="","",SAM_2017_user_USD!BA13)</f>
        <v/>
      </c>
      <c r="BA12" s="223" t="str">
        <f>IF(SAM_2017_user_USD!BB13="","",SAM_2017_user_USD!BB13)</f>
        <v/>
      </c>
      <c r="BB12" s="223" t="str">
        <f>IF(SAM_2017_user_USD!BC13="","",SAM_2017_user_USD!BC13)</f>
        <v/>
      </c>
      <c r="BC12" s="223" t="str">
        <f>IF(SAM_2017_user_USD!BD13="","",SAM_2017_user_USD!BD13)</f>
        <v/>
      </c>
      <c r="BD12" s="223" t="str">
        <f>IF(SAM_2017_user_USD!BE13="","",SAM_2017_user_USD!BE13)</f>
        <v/>
      </c>
      <c r="BE12" s="223" t="str">
        <f>IF(SAM_2017_user_USD!BF13="","",SAM_2017_user_USD!BF13)</f>
        <v/>
      </c>
      <c r="BF12" s="223" t="str">
        <f>IF(SAM_2017_user_USD!BG13="","",SAM_2017_user_USD!BG13)</f>
        <v/>
      </c>
      <c r="BG12" s="223" t="str">
        <f>IF(SAM_2017_user_USD!BH13="","",SAM_2017_user_USD!BH13)</f>
        <v/>
      </c>
      <c r="BH12" s="223" t="str">
        <f>IF(SAM_2017_user_USD!BI13="","",SAM_2017_user_USD!BI13)</f>
        <v/>
      </c>
      <c r="BI12" s="223" t="str">
        <f>IF(SAM_2017_user_USD!BJ13="","",SAM_2017_user_USD!BJ13)</f>
        <v/>
      </c>
      <c r="BJ12" s="223" t="str">
        <f>IF(SAM_2017_user_USD!BK13="","",SAM_2017_user_USD!BK13)</f>
        <v/>
      </c>
      <c r="BK12" s="223" t="str">
        <f>IF(SAM_2017_user_USD!BL13="","",SAM_2017_user_USD!BL13)</f>
        <v/>
      </c>
      <c r="BL12" s="223" t="str">
        <f>IF(SAM_2017_user_USD!BM13="","",SAM_2017_user_USD!BM13)</f>
        <v/>
      </c>
      <c r="BM12" s="223" t="str">
        <f>IF(SAM_2017_user_USD!BN13="","",SAM_2017_user_USD!BN13)</f>
        <v/>
      </c>
      <c r="BN12" s="223" t="str">
        <f>IF(SAM_2017_user_USD!BO13="","",SAM_2017_user_USD!BO13)</f>
        <v/>
      </c>
      <c r="BO12" s="223" t="str">
        <f>IF(SAM_2017_user_USD!BP13="","",SAM_2017_user_USD!BP13)</f>
        <v/>
      </c>
      <c r="BP12" s="223" t="str">
        <f>IF(SAM_2017_user_USD!BQ13="","",SAM_2017_user_USD!BQ13)</f>
        <v/>
      </c>
      <c r="BQ12" s="223" t="str">
        <f>IF(SAM_2017_user_USD!BR13="","",SAM_2017_user_USD!BR13)</f>
        <v/>
      </c>
      <c r="BR12" s="223" t="str">
        <f>IF(SAM_2017_user_USD!BS13="","",SAM_2017_user_USD!BS13)</f>
        <v/>
      </c>
      <c r="BS12" s="223" t="str">
        <f>IF(SAM_2017_user_USD!BT13="","",SAM_2017_user_USD!BT13)</f>
        <v/>
      </c>
      <c r="BT12" s="223" t="str">
        <f>IF(SAM_2017_user_USD!BU13="","",SAM_2017_user_USD!BU13)</f>
        <v/>
      </c>
      <c r="BU12" s="223" t="str">
        <f>IF(SAM_2017_user_USD!BV13="","",SAM_2017_user_USD!BV13)</f>
        <v/>
      </c>
      <c r="BV12" s="223" t="str">
        <f>IF(SAM_2017_user_USD!BW13="","",SAM_2017_user_USD!BW13)</f>
        <v/>
      </c>
      <c r="BW12" s="223" t="str">
        <f>IF(SAM_2017_user_USD!BX13="","",SAM_2017_user_USD!BX13)</f>
        <v/>
      </c>
      <c r="BX12" s="223" t="str">
        <f>IF(SAM_2017_user_USD!BY13="","",SAM_2017_user_USD!BY13)</f>
        <v/>
      </c>
      <c r="BY12" s="223" t="str">
        <f>IF(SAM_2017_user_USD!BZ13="","",SAM_2017_user_USD!BZ13)</f>
        <v/>
      </c>
      <c r="BZ12" s="223" t="str">
        <f>IF(SAM_2017_user_USD!CA13="","",SAM_2017_user_USD!CA13)</f>
        <v/>
      </c>
      <c r="CA12" s="223" t="str">
        <f>IF(SAM_2017_user_USD!CB13="","",SAM_2017_user_USD!CB13)</f>
        <v/>
      </c>
      <c r="CB12" s="223" t="str">
        <f>IF(SAM_2017_user_USD!CC13="","",SAM_2017_user_USD!CC13)</f>
        <v/>
      </c>
      <c r="CC12" s="223" t="str">
        <f>IF(SAM_2017_user_USD!CD13="","",SAM_2017_user_USD!CD13)</f>
        <v/>
      </c>
      <c r="CD12" s="223">
        <f>IF(SAM_2017_user_USD!CE13="","",SAM_2017_user_USD!CE13)</f>
        <v>3396.5098041261294</v>
      </c>
      <c r="CE12" s="107">
        <f t="shared" si="0"/>
        <v>7758.0171543924062</v>
      </c>
    </row>
    <row r="13" spans="1:83" x14ac:dyDescent="0.25">
      <c r="A13" s="225">
        <v>12</v>
      </c>
      <c r="B13" s="223" t="str">
        <f>IF(SAM_2017_user_USD!C14="","",SAM_2017_user_USD!C14)</f>
        <v/>
      </c>
      <c r="C13" s="223" t="str">
        <f>IF(SAM_2017_user_USD!D14="","",SAM_2017_user_USD!D14)</f>
        <v/>
      </c>
      <c r="D13" s="223" t="str">
        <f>IF(SAM_2017_user_USD!E14="","",SAM_2017_user_USD!E14)</f>
        <v/>
      </c>
      <c r="E13" s="223" t="str">
        <f>IF(SAM_2017_user_USD!F14="","",SAM_2017_user_USD!F14)</f>
        <v/>
      </c>
      <c r="F13" s="223" t="str">
        <f>IF(SAM_2017_user_USD!G14="","",SAM_2017_user_USD!G14)</f>
        <v/>
      </c>
      <c r="G13" s="223" t="str">
        <f>IF(SAM_2017_user_USD!H14="","",SAM_2017_user_USD!H14)</f>
        <v/>
      </c>
      <c r="H13" s="223" t="str">
        <f>IF(SAM_2017_user_USD!I14="","",SAM_2017_user_USD!I14)</f>
        <v/>
      </c>
      <c r="I13" s="223" t="str">
        <f>IF(SAM_2017_user_USD!J14="","",SAM_2017_user_USD!J14)</f>
        <v/>
      </c>
      <c r="J13" s="223" t="str">
        <f>IF(SAM_2017_user_USD!K14="","",SAM_2017_user_USD!K14)</f>
        <v/>
      </c>
      <c r="K13" s="223" t="str">
        <f>IF(SAM_2017_user_USD!L14="","",SAM_2017_user_USD!L14)</f>
        <v/>
      </c>
      <c r="L13" s="223" t="str">
        <f>IF(SAM_2017_user_USD!M14="","",SAM_2017_user_USD!M14)</f>
        <v/>
      </c>
      <c r="M13" s="223" t="str">
        <f>IF(SAM_2017_user_USD!N14="","",SAM_2017_user_USD!N14)</f>
        <v/>
      </c>
      <c r="N13" s="223" t="str">
        <f>IF(SAM_2017_user_USD!O14="","",SAM_2017_user_USD!O14)</f>
        <v/>
      </c>
      <c r="O13" s="223" t="str">
        <f>IF(SAM_2017_user_USD!P14="","",SAM_2017_user_USD!P14)</f>
        <v/>
      </c>
      <c r="P13" s="223" t="str">
        <f>IF(SAM_2017_user_USD!Q14="","",SAM_2017_user_USD!Q14)</f>
        <v/>
      </c>
      <c r="Q13" s="223" t="str">
        <f>IF(SAM_2017_user_USD!R14="","",SAM_2017_user_USD!R14)</f>
        <v/>
      </c>
      <c r="R13" s="223" t="str">
        <f>IF(SAM_2017_user_USD!S14="","",SAM_2017_user_USD!S14)</f>
        <v/>
      </c>
      <c r="S13" s="223" t="str">
        <f>IF(SAM_2017_user_USD!T14="","",SAM_2017_user_USD!T14)</f>
        <v/>
      </c>
      <c r="T13" s="223" t="str">
        <f>IF(SAM_2017_user_USD!U14="","",SAM_2017_user_USD!U14)</f>
        <v/>
      </c>
      <c r="U13" s="223" t="str">
        <f>IF(SAM_2017_user_USD!V14="","",SAM_2017_user_USD!V14)</f>
        <v/>
      </c>
      <c r="V13" s="223" t="str">
        <f>IF(SAM_2017_user_USD!W14="","",SAM_2017_user_USD!W14)</f>
        <v/>
      </c>
      <c r="W13" s="223" t="str">
        <f>IF(SAM_2017_user_USD!X14="","",SAM_2017_user_USD!X14)</f>
        <v/>
      </c>
      <c r="X13" s="223" t="str">
        <f>IF(SAM_2017_user_USD!Y14="","",SAM_2017_user_USD!Y14)</f>
        <v/>
      </c>
      <c r="Y13" s="223" t="str">
        <f>IF(SAM_2017_user_USD!Z14="","",SAM_2017_user_USD!Z14)</f>
        <v/>
      </c>
      <c r="Z13" s="223" t="str">
        <f>IF(SAM_2017_user_USD!AA14="","",SAM_2017_user_USD!AA14)</f>
        <v/>
      </c>
      <c r="AA13" s="223" t="str">
        <f>IF(SAM_2017_user_USD!AB14="","",SAM_2017_user_USD!AB14)</f>
        <v/>
      </c>
      <c r="AB13" s="223" t="str">
        <f>IF(SAM_2017_user_USD!AC14="","",SAM_2017_user_USD!AC14)</f>
        <v/>
      </c>
      <c r="AC13" s="223" t="str">
        <f>IF(SAM_2017_user_USD!AD14="","",SAM_2017_user_USD!AD14)</f>
        <v/>
      </c>
      <c r="AD13" s="223" t="str">
        <f>IF(SAM_2017_user_USD!AE14="","",SAM_2017_user_USD!AE14)</f>
        <v/>
      </c>
      <c r="AE13" s="223" t="str">
        <f>IF(SAM_2017_user_USD!AF14="","",SAM_2017_user_USD!AF14)</f>
        <v/>
      </c>
      <c r="AF13" s="223" t="str">
        <f>IF(SAM_2017_user_USD!AG14="","",SAM_2017_user_USD!AG14)</f>
        <v/>
      </c>
      <c r="AG13" s="223" t="str">
        <f>IF(SAM_2017_user_USD!AH14="","",SAM_2017_user_USD!AH14)</f>
        <v/>
      </c>
      <c r="AH13" s="223" t="str">
        <f>IF(SAM_2017_user_USD!AI14="","",SAM_2017_user_USD!AI14)</f>
        <v/>
      </c>
      <c r="AI13" s="223" t="str">
        <f>IF(SAM_2017_user_USD!AJ14="","",SAM_2017_user_USD!AJ14)</f>
        <v/>
      </c>
      <c r="AJ13" s="223" t="str">
        <f>IF(SAM_2017_user_USD!AK14="","",SAM_2017_user_USD!AK14)</f>
        <v/>
      </c>
      <c r="AK13" s="223" t="str">
        <f>IF(SAM_2017_user_USD!AL14="","",SAM_2017_user_USD!AL14)</f>
        <v/>
      </c>
      <c r="AL13" s="223" t="str">
        <f>IF(SAM_2017_user_USD!AM14="","",SAM_2017_user_USD!AM14)</f>
        <v/>
      </c>
      <c r="AM13" s="223" t="str">
        <f>IF(SAM_2017_user_USD!AN14="","",SAM_2017_user_USD!AN14)</f>
        <v/>
      </c>
      <c r="AN13" s="223" t="str">
        <f>IF(SAM_2017_user_USD!AO14="","",SAM_2017_user_USD!AO14)</f>
        <v/>
      </c>
      <c r="AO13" s="223" t="str">
        <f>IF(SAM_2017_user_USD!AP14="","",SAM_2017_user_USD!AP14)</f>
        <v/>
      </c>
      <c r="AP13" s="223" t="str">
        <f>IF(SAM_2017_user_USD!AQ14="","",SAM_2017_user_USD!AQ14)</f>
        <v/>
      </c>
      <c r="AQ13" s="223" t="str">
        <f>IF(SAM_2017_user_USD!AR14="","",SAM_2017_user_USD!AR14)</f>
        <v/>
      </c>
      <c r="AR13" s="223" t="str">
        <f>IF(SAM_2017_user_USD!AS14="","",SAM_2017_user_USD!AS14)</f>
        <v/>
      </c>
      <c r="AS13" s="223" t="str">
        <f>IF(SAM_2017_user_USD!AT14="","",SAM_2017_user_USD!AT14)</f>
        <v/>
      </c>
      <c r="AT13" s="223" t="str">
        <f>IF(SAM_2017_user_USD!AU14="","",SAM_2017_user_USD!AU14)</f>
        <v/>
      </c>
      <c r="AU13" s="223">
        <f>IF(SAM_2017_user_USD!AV14="","",SAM_2017_user_USD!AV14)</f>
        <v>5712.4337638051602</v>
      </c>
      <c r="AV13" s="223" t="str">
        <f>IF(SAM_2017_user_USD!AW14="","",SAM_2017_user_USD!AW14)</f>
        <v/>
      </c>
      <c r="AW13" s="223" t="str">
        <f>IF(SAM_2017_user_USD!AX14="","",SAM_2017_user_USD!AX14)</f>
        <v/>
      </c>
      <c r="AX13" s="223" t="str">
        <f>IF(SAM_2017_user_USD!AY14="","",SAM_2017_user_USD!AY14)</f>
        <v/>
      </c>
      <c r="AY13" s="223" t="str">
        <f>IF(SAM_2017_user_USD!AZ14="","",SAM_2017_user_USD!AZ14)</f>
        <v/>
      </c>
      <c r="AZ13" s="223" t="str">
        <f>IF(SAM_2017_user_USD!BA14="","",SAM_2017_user_USD!BA14)</f>
        <v/>
      </c>
      <c r="BA13" s="223" t="str">
        <f>IF(SAM_2017_user_USD!BB14="","",SAM_2017_user_USD!BB14)</f>
        <v/>
      </c>
      <c r="BB13" s="223" t="str">
        <f>IF(SAM_2017_user_USD!BC14="","",SAM_2017_user_USD!BC14)</f>
        <v/>
      </c>
      <c r="BC13" s="223" t="str">
        <f>IF(SAM_2017_user_USD!BD14="","",SAM_2017_user_USD!BD14)</f>
        <v/>
      </c>
      <c r="BD13" s="223" t="str">
        <f>IF(SAM_2017_user_USD!BE14="","",SAM_2017_user_USD!BE14)</f>
        <v/>
      </c>
      <c r="BE13" s="223" t="str">
        <f>IF(SAM_2017_user_USD!BF14="","",SAM_2017_user_USD!BF14)</f>
        <v/>
      </c>
      <c r="BF13" s="223" t="str">
        <f>IF(SAM_2017_user_USD!BG14="","",SAM_2017_user_USD!BG14)</f>
        <v/>
      </c>
      <c r="BG13" s="223" t="str">
        <f>IF(SAM_2017_user_USD!BH14="","",SAM_2017_user_USD!BH14)</f>
        <v/>
      </c>
      <c r="BH13" s="223" t="str">
        <f>IF(SAM_2017_user_USD!BI14="","",SAM_2017_user_USD!BI14)</f>
        <v/>
      </c>
      <c r="BI13" s="223" t="str">
        <f>IF(SAM_2017_user_USD!BJ14="","",SAM_2017_user_USD!BJ14)</f>
        <v/>
      </c>
      <c r="BJ13" s="223" t="str">
        <f>IF(SAM_2017_user_USD!BK14="","",SAM_2017_user_USD!BK14)</f>
        <v/>
      </c>
      <c r="BK13" s="223" t="str">
        <f>IF(SAM_2017_user_USD!BL14="","",SAM_2017_user_USD!BL14)</f>
        <v/>
      </c>
      <c r="BL13" s="223" t="str">
        <f>IF(SAM_2017_user_USD!BM14="","",SAM_2017_user_USD!BM14)</f>
        <v/>
      </c>
      <c r="BM13" s="223" t="str">
        <f>IF(SAM_2017_user_USD!BN14="","",SAM_2017_user_USD!BN14)</f>
        <v/>
      </c>
      <c r="BN13" s="223" t="str">
        <f>IF(SAM_2017_user_USD!BO14="","",SAM_2017_user_USD!BO14)</f>
        <v/>
      </c>
      <c r="BO13" s="223" t="str">
        <f>IF(SAM_2017_user_USD!BP14="","",SAM_2017_user_USD!BP14)</f>
        <v/>
      </c>
      <c r="BP13" s="223" t="str">
        <f>IF(SAM_2017_user_USD!BQ14="","",SAM_2017_user_USD!BQ14)</f>
        <v/>
      </c>
      <c r="BQ13" s="223" t="str">
        <f>IF(SAM_2017_user_USD!BR14="","",SAM_2017_user_USD!BR14)</f>
        <v/>
      </c>
      <c r="BR13" s="223" t="str">
        <f>IF(SAM_2017_user_USD!BS14="","",SAM_2017_user_USD!BS14)</f>
        <v/>
      </c>
      <c r="BS13" s="223" t="str">
        <f>IF(SAM_2017_user_USD!BT14="","",SAM_2017_user_USD!BT14)</f>
        <v/>
      </c>
      <c r="BT13" s="223" t="str">
        <f>IF(SAM_2017_user_USD!BU14="","",SAM_2017_user_USD!BU14)</f>
        <v/>
      </c>
      <c r="BU13" s="223" t="str">
        <f>IF(SAM_2017_user_USD!BV14="","",SAM_2017_user_USD!BV14)</f>
        <v/>
      </c>
      <c r="BV13" s="223" t="str">
        <f>IF(SAM_2017_user_USD!BW14="","",SAM_2017_user_USD!BW14)</f>
        <v/>
      </c>
      <c r="BW13" s="223" t="str">
        <f>IF(SAM_2017_user_USD!BX14="","",SAM_2017_user_USD!BX14)</f>
        <v/>
      </c>
      <c r="BX13" s="223" t="str">
        <f>IF(SAM_2017_user_USD!BY14="","",SAM_2017_user_USD!BY14)</f>
        <v/>
      </c>
      <c r="BY13" s="223" t="str">
        <f>IF(SAM_2017_user_USD!BZ14="","",SAM_2017_user_USD!BZ14)</f>
        <v/>
      </c>
      <c r="BZ13" s="223" t="str">
        <f>IF(SAM_2017_user_USD!CA14="","",SAM_2017_user_USD!CA14)</f>
        <v/>
      </c>
      <c r="CA13" s="223" t="str">
        <f>IF(SAM_2017_user_USD!CB14="","",SAM_2017_user_USD!CB14)</f>
        <v/>
      </c>
      <c r="CB13" s="223" t="str">
        <f>IF(SAM_2017_user_USD!CC14="","",SAM_2017_user_USD!CC14)</f>
        <v/>
      </c>
      <c r="CC13" s="223" t="str">
        <f>IF(SAM_2017_user_USD!CD14="","",SAM_2017_user_USD!CD14)</f>
        <v/>
      </c>
      <c r="CD13" s="223">
        <f>IF(SAM_2017_user_USD!CE14="","",SAM_2017_user_USD!CE14)</f>
        <v>4198.4087173372109</v>
      </c>
      <c r="CE13" s="107">
        <f t="shared" si="0"/>
        <v>9910.842481142372</v>
      </c>
    </row>
    <row r="14" spans="1:83" x14ac:dyDescent="0.25">
      <c r="A14" s="225">
        <v>13</v>
      </c>
      <c r="B14" s="223" t="str">
        <f>IF(SAM_2017_user_USD!C15="","",SAM_2017_user_USD!C15)</f>
        <v/>
      </c>
      <c r="C14" s="223" t="str">
        <f>IF(SAM_2017_user_USD!D15="","",SAM_2017_user_USD!D15)</f>
        <v/>
      </c>
      <c r="D14" s="223" t="str">
        <f>IF(SAM_2017_user_USD!E15="","",SAM_2017_user_USD!E15)</f>
        <v/>
      </c>
      <c r="E14" s="223" t="str">
        <f>IF(SAM_2017_user_USD!F15="","",SAM_2017_user_USD!F15)</f>
        <v/>
      </c>
      <c r="F14" s="223" t="str">
        <f>IF(SAM_2017_user_USD!G15="","",SAM_2017_user_USD!G15)</f>
        <v/>
      </c>
      <c r="G14" s="223" t="str">
        <f>IF(SAM_2017_user_USD!H15="","",SAM_2017_user_USD!H15)</f>
        <v/>
      </c>
      <c r="H14" s="223" t="str">
        <f>IF(SAM_2017_user_USD!I15="","",SAM_2017_user_USD!I15)</f>
        <v/>
      </c>
      <c r="I14" s="223" t="str">
        <f>IF(SAM_2017_user_USD!J15="","",SAM_2017_user_USD!J15)</f>
        <v/>
      </c>
      <c r="J14" s="223" t="str">
        <f>IF(SAM_2017_user_USD!K15="","",SAM_2017_user_USD!K15)</f>
        <v/>
      </c>
      <c r="K14" s="223" t="str">
        <f>IF(SAM_2017_user_USD!L15="","",SAM_2017_user_USD!L15)</f>
        <v/>
      </c>
      <c r="L14" s="223" t="str">
        <f>IF(SAM_2017_user_USD!M15="","",SAM_2017_user_USD!M15)</f>
        <v/>
      </c>
      <c r="M14" s="223" t="str">
        <f>IF(SAM_2017_user_USD!N15="","",SAM_2017_user_USD!N15)</f>
        <v/>
      </c>
      <c r="N14" s="223" t="str">
        <f>IF(SAM_2017_user_USD!O15="","",SAM_2017_user_USD!O15)</f>
        <v/>
      </c>
      <c r="O14" s="223" t="str">
        <f>IF(SAM_2017_user_USD!P15="","",SAM_2017_user_USD!P15)</f>
        <v/>
      </c>
      <c r="P14" s="223" t="str">
        <f>IF(SAM_2017_user_USD!Q15="","",SAM_2017_user_USD!Q15)</f>
        <v/>
      </c>
      <c r="Q14" s="223" t="str">
        <f>IF(SAM_2017_user_USD!R15="","",SAM_2017_user_USD!R15)</f>
        <v/>
      </c>
      <c r="R14" s="223" t="str">
        <f>IF(SAM_2017_user_USD!S15="","",SAM_2017_user_USD!S15)</f>
        <v/>
      </c>
      <c r="S14" s="223" t="str">
        <f>IF(SAM_2017_user_USD!T15="","",SAM_2017_user_USD!T15)</f>
        <v/>
      </c>
      <c r="T14" s="223" t="str">
        <f>IF(SAM_2017_user_USD!U15="","",SAM_2017_user_USD!U15)</f>
        <v/>
      </c>
      <c r="U14" s="223" t="str">
        <f>IF(SAM_2017_user_USD!V15="","",SAM_2017_user_USD!V15)</f>
        <v/>
      </c>
      <c r="V14" s="223" t="str">
        <f>IF(SAM_2017_user_USD!W15="","",SAM_2017_user_USD!W15)</f>
        <v/>
      </c>
      <c r="W14" s="223" t="str">
        <f>IF(SAM_2017_user_USD!X15="","",SAM_2017_user_USD!X15)</f>
        <v/>
      </c>
      <c r="X14" s="223" t="str">
        <f>IF(SAM_2017_user_USD!Y15="","",SAM_2017_user_USD!Y15)</f>
        <v/>
      </c>
      <c r="Y14" s="223" t="str">
        <f>IF(SAM_2017_user_USD!Z15="","",SAM_2017_user_USD!Z15)</f>
        <v/>
      </c>
      <c r="Z14" s="223" t="str">
        <f>IF(SAM_2017_user_USD!AA15="","",SAM_2017_user_USD!AA15)</f>
        <v/>
      </c>
      <c r="AA14" s="223" t="str">
        <f>IF(SAM_2017_user_USD!AB15="","",SAM_2017_user_USD!AB15)</f>
        <v/>
      </c>
      <c r="AB14" s="223" t="str">
        <f>IF(SAM_2017_user_USD!AC15="","",SAM_2017_user_USD!AC15)</f>
        <v/>
      </c>
      <c r="AC14" s="223" t="str">
        <f>IF(SAM_2017_user_USD!AD15="","",SAM_2017_user_USD!AD15)</f>
        <v/>
      </c>
      <c r="AD14" s="223" t="str">
        <f>IF(SAM_2017_user_USD!AE15="","",SAM_2017_user_USD!AE15)</f>
        <v/>
      </c>
      <c r="AE14" s="223" t="str">
        <f>IF(SAM_2017_user_USD!AF15="","",SAM_2017_user_USD!AF15)</f>
        <v/>
      </c>
      <c r="AF14" s="223" t="str">
        <f>IF(SAM_2017_user_USD!AG15="","",SAM_2017_user_USD!AG15)</f>
        <v/>
      </c>
      <c r="AG14" s="223" t="str">
        <f>IF(SAM_2017_user_USD!AH15="","",SAM_2017_user_USD!AH15)</f>
        <v/>
      </c>
      <c r="AH14" s="223" t="str">
        <f>IF(SAM_2017_user_USD!AI15="","",SAM_2017_user_USD!AI15)</f>
        <v/>
      </c>
      <c r="AI14" s="223" t="str">
        <f>IF(SAM_2017_user_USD!AJ15="","",SAM_2017_user_USD!AJ15)</f>
        <v/>
      </c>
      <c r="AJ14" s="223" t="str">
        <f>IF(SAM_2017_user_USD!AK15="","",SAM_2017_user_USD!AK15)</f>
        <v/>
      </c>
      <c r="AK14" s="223" t="str">
        <f>IF(SAM_2017_user_USD!AL15="","",SAM_2017_user_USD!AL15)</f>
        <v/>
      </c>
      <c r="AL14" s="223" t="str">
        <f>IF(SAM_2017_user_USD!AM15="","",SAM_2017_user_USD!AM15)</f>
        <v/>
      </c>
      <c r="AM14" s="223" t="str">
        <f>IF(SAM_2017_user_USD!AN15="","",SAM_2017_user_USD!AN15)</f>
        <v/>
      </c>
      <c r="AN14" s="223" t="str">
        <f>IF(SAM_2017_user_USD!AO15="","",SAM_2017_user_USD!AO15)</f>
        <v/>
      </c>
      <c r="AO14" s="223" t="str">
        <f>IF(SAM_2017_user_USD!AP15="","",SAM_2017_user_USD!AP15)</f>
        <v/>
      </c>
      <c r="AP14" s="223" t="str">
        <f>IF(SAM_2017_user_USD!AQ15="","",SAM_2017_user_USD!AQ15)</f>
        <v/>
      </c>
      <c r="AQ14" s="223" t="str">
        <f>IF(SAM_2017_user_USD!AR15="","",SAM_2017_user_USD!AR15)</f>
        <v/>
      </c>
      <c r="AR14" s="223" t="str">
        <f>IF(SAM_2017_user_USD!AS15="","",SAM_2017_user_USD!AS15)</f>
        <v/>
      </c>
      <c r="AS14" s="223" t="str">
        <f>IF(SAM_2017_user_USD!AT15="","",SAM_2017_user_USD!AT15)</f>
        <v/>
      </c>
      <c r="AT14" s="223" t="str">
        <f>IF(SAM_2017_user_USD!AU15="","",SAM_2017_user_USD!AU15)</f>
        <v/>
      </c>
      <c r="AU14" s="223" t="str">
        <f>IF(SAM_2017_user_USD!AV15="","",SAM_2017_user_USD!AV15)</f>
        <v/>
      </c>
      <c r="AV14" s="223">
        <f>IF(SAM_2017_user_USD!AW15="","",SAM_2017_user_USD!AW15)</f>
        <v>822.6590887169624</v>
      </c>
      <c r="AW14" s="223" t="str">
        <f>IF(SAM_2017_user_USD!AX15="","",SAM_2017_user_USD!AX15)</f>
        <v/>
      </c>
      <c r="AX14" s="223" t="str">
        <f>IF(SAM_2017_user_USD!AY15="","",SAM_2017_user_USD!AY15)</f>
        <v/>
      </c>
      <c r="AY14" s="223" t="str">
        <f>IF(SAM_2017_user_USD!AZ15="","",SAM_2017_user_USD!AZ15)</f>
        <v/>
      </c>
      <c r="AZ14" s="223" t="str">
        <f>IF(SAM_2017_user_USD!BA15="","",SAM_2017_user_USD!BA15)</f>
        <v/>
      </c>
      <c r="BA14" s="223" t="str">
        <f>IF(SAM_2017_user_USD!BB15="","",SAM_2017_user_USD!BB15)</f>
        <v/>
      </c>
      <c r="BB14" s="223" t="str">
        <f>IF(SAM_2017_user_USD!BC15="","",SAM_2017_user_USD!BC15)</f>
        <v/>
      </c>
      <c r="BC14" s="223" t="str">
        <f>IF(SAM_2017_user_USD!BD15="","",SAM_2017_user_USD!BD15)</f>
        <v/>
      </c>
      <c r="BD14" s="223" t="str">
        <f>IF(SAM_2017_user_USD!BE15="","",SAM_2017_user_USD!BE15)</f>
        <v/>
      </c>
      <c r="BE14" s="223" t="str">
        <f>IF(SAM_2017_user_USD!BF15="","",SAM_2017_user_USD!BF15)</f>
        <v/>
      </c>
      <c r="BF14" s="223" t="str">
        <f>IF(SAM_2017_user_USD!BG15="","",SAM_2017_user_USD!BG15)</f>
        <v/>
      </c>
      <c r="BG14" s="223" t="str">
        <f>IF(SAM_2017_user_USD!BH15="","",SAM_2017_user_USD!BH15)</f>
        <v/>
      </c>
      <c r="BH14" s="223" t="str">
        <f>IF(SAM_2017_user_USD!BI15="","",SAM_2017_user_USD!BI15)</f>
        <v/>
      </c>
      <c r="BI14" s="223" t="str">
        <f>IF(SAM_2017_user_USD!BJ15="","",SAM_2017_user_USD!BJ15)</f>
        <v/>
      </c>
      <c r="BJ14" s="223" t="str">
        <f>IF(SAM_2017_user_USD!BK15="","",SAM_2017_user_USD!BK15)</f>
        <v/>
      </c>
      <c r="BK14" s="223" t="str">
        <f>IF(SAM_2017_user_USD!BL15="","",SAM_2017_user_USD!BL15)</f>
        <v/>
      </c>
      <c r="BL14" s="223" t="str">
        <f>IF(SAM_2017_user_USD!BM15="","",SAM_2017_user_USD!BM15)</f>
        <v/>
      </c>
      <c r="BM14" s="223" t="str">
        <f>IF(SAM_2017_user_USD!BN15="","",SAM_2017_user_USD!BN15)</f>
        <v/>
      </c>
      <c r="BN14" s="223" t="str">
        <f>IF(SAM_2017_user_USD!BO15="","",SAM_2017_user_USD!BO15)</f>
        <v/>
      </c>
      <c r="BO14" s="223" t="str">
        <f>IF(SAM_2017_user_USD!BP15="","",SAM_2017_user_USD!BP15)</f>
        <v/>
      </c>
      <c r="BP14" s="223" t="str">
        <f>IF(SAM_2017_user_USD!BQ15="","",SAM_2017_user_USD!BQ15)</f>
        <v/>
      </c>
      <c r="BQ14" s="223" t="str">
        <f>IF(SAM_2017_user_USD!BR15="","",SAM_2017_user_USD!BR15)</f>
        <v/>
      </c>
      <c r="BR14" s="223" t="str">
        <f>IF(SAM_2017_user_USD!BS15="","",SAM_2017_user_USD!BS15)</f>
        <v/>
      </c>
      <c r="BS14" s="223" t="str">
        <f>IF(SAM_2017_user_USD!BT15="","",SAM_2017_user_USD!BT15)</f>
        <v/>
      </c>
      <c r="BT14" s="223" t="str">
        <f>IF(SAM_2017_user_USD!BU15="","",SAM_2017_user_USD!BU15)</f>
        <v/>
      </c>
      <c r="BU14" s="223" t="str">
        <f>IF(SAM_2017_user_USD!BV15="","",SAM_2017_user_USD!BV15)</f>
        <v/>
      </c>
      <c r="BV14" s="223" t="str">
        <f>IF(SAM_2017_user_USD!BW15="","",SAM_2017_user_USD!BW15)</f>
        <v/>
      </c>
      <c r="BW14" s="223" t="str">
        <f>IF(SAM_2017_user_USD!BX15="","",SAM_2017_user_USD!BX15)</f>
        <v/>
      </c>
      <c r="BX14" s="223" t="str">
        <f>IF(SAM_2017_user_USD!BY15="","",SAM_2017_user_USD!BY15)</f>
        <v/>
      </c>
      <c r="BY14" s="223" t="str">
        <f>IF(SAM_2017_user_USD!BZ15="","",SAM_2017_user_USD!BZ15)</f>
        <v/>
      </c>
      <c r="BZ14" s="223" t="str">
        <f>IF(SAM_2017_user_USD!CA15="","",SAM_2017_user_USD!CA15)</f>
        <v/>
      </c>
      <c r="CA14" s="223" t="str">
        <f>IF(SAM_2017_user_USD!CB15="","",SAM_2017_user_USD!CB15)</f>
        <v/>
      </c>
      <c r="CB14" s="223" t="str">
        <f>IF(SAM_2017_user_USD!CC15="","",SAM_2017_user_USD!CC15)</f>
        <v/>
      </c>
      <c r="CC14" s="223" t="str">
        <f>IF(SAM_2017_user_USD!CD15="","",SAM_2017_user_USD!CD15)</f>
        <v/>
      </c>
      <c r="CD14" s="223">
        <f>IF(SAM_2017_user_USD!CE15="","",SAM_2017_user_USD!CE15)</f>
        <v>59.740946722189605</v>
      </c>
      <c r="CE14" s="107">
        <f t="shared" si="0"/>
        <v>882.40003543915202</v>
      </c>
    </row>
    <row r="15" spans="1:83" x14ac:dyDescent="0.25">
      <c r="A15" s="225">
        <v>14</v>
      </c>
      <c r="B15" s="223" t="str">
        <f>IF(SAM_2017_user_USD!C16="","",SAM_2017_user_USD!C16)</f>
        <v/>
      </c>
      <c r="C15" s="223" t="str">
        <f>IF(SAM_2017_user_USD!D16="","",SAM_2017_user_USD!D16)</f>
        <v/>
      </c>
      <c r="D15" s="223" t="str">
        <f>IF(SAM_2017_user_USD!E16="","",SAM_2017_user_USD!E16)</f>
        <v/>
      </c>
      <c r="E15" s="223" t="str">
        <f>IF(SAM_2017_user_USD!F16="","",SAM_2017_user_USD!F16)</f>
        <v/>
      </c>
      <c r="F15" s="223" t="str">
        <f>IF(SAM_2017_user_USD!G16="","",SAM_2017_user_USD!G16)</f>
        <v/>
      </c>
      <c r="G15" s="223" t="str">
        <f>IF(SAM_2017_user_USD!H16="","",SAM_2017_user_USD!H16)</f>
        <v/>
      </c>
      <c r="H15" s="223" t="str">
        <f>IF(SAM_2017_user_USD!I16="","",SAM_2017_user_USD!I16)</f>
        <v/>
      </c>
      <c r="I15" s="223" t="str">
        <f>IF(SAM_2017_user_USD!J16="","",SAM_2017_user_USD!J16)</f>
        <v/>
      </c>
      <c r="J15" s="223" t="str">
        <f>IF(SAM_2017_user_USD!K16="","",SAM_2017_user_USD!K16)</f>
        <v/>
      </c>
      <c r="K15" s="223" t="str">
        <f>IF(SAM_2017_user_USD!L16="","",SAM_2017_user_USD!L16)</f>
        <v/>
      </c>
      <c r="L15" s="223" t="str">
        <f>IF(SAM_2017_user_USD!M16="","",SAM_2017_user_USD!M16)</f>
        <v/>
      </c>
      <c r="M15" s="223" t="str">
        <f>IF(SAM_2017_user_USD!N16="","",SAM_2017_user_USD!N16)</f>
        <v/>
      </c>
      <c r="N15" s="223" t="str">
        <f>IF(SAM_2017_user_USD!O16="","",SAM_2017_user_USD!O16)</f>
        <v/>
      </c>
      <c r="O15" s="223" t="str">
        <f>IF(SAM_2017_user_USD!P16="","",SAM_2017_user_USD!P16)</f>
        <v/>
      </c>
      <c r="P15" s="223" t="str">
        <f>IF(SAM_2017_user_USD!Q16="","",SAM_2017_user_USD!Q16)</f>
        <v/>
      </c>
      <c r="Q15" s="223" t="str">
        <f>IF(SAM_2017_user_USD!R16="","",SAM_2017_user_USD!R16)</f>
        <v/>
      </c>
      <c r="R15" s="223" t="str">
        <f>IF(SAM_2017_user_USD!S16="","",SAM_2017_user_USD!S16)</f>
        <v/>
      </c>
      <c r="S15" s="223" t="str">
        <f>IF(SAM_2017_user_USD!T16="","",SAM_2017_user_USD!T16)</f>
        <v/>
      </c>
      <c r="T15" s="223" t="str">
        <f>IF(SAM_2017_user_USD!U16="","",SAM_2017_user_USD!U16)</f>
        <v/>
      </c>
      <c r="U15" s="223" t="str">
        <f>IF(SAM_2017_user_USD!V16="","",SAM_2017_user_USD!V16)</f>
        <v/>
      </c>
      <c r="V15" s="223" t="str">
        <f>IF(SAM_2017_user_USD!W16="","",SAM_2017_user_USD!W16)</f>
        <v/>
      </c>
      <c r="W15" s="223" t="str">
        <f>IF(SAM_2017_user_USD!X16="","",SAM_2017_user_USD!X16)</f>
        <v/>
      </c>
      <c r="X15" s="223" t="str">
        <f>IF(SAM_2017_user_USD!Y16="","",SAM_2017_user_USD!Y16)</f>
        <v/>
      </c>
      <c r="Y15" s="223" t="str">
        <f>IF(SAM_2017_user_USD!Z16="","",SAM_2017_user_USD!Z16)</f>
        <v/>
      </c>
      <c r="Z15" s="223" t="str">
        <f>IF(SAM_2017_user_USD!AA16="","",SAM_2017_user_USD!AA16)</f>
        <v/>
      </c>
      <c r="AA15" s="223" t="str">
        <f>IF(SAM_2017_user_USD!AB16="","",SAM_2017_user_USD!AB16)</f>
        <v/>
      </c>
      <c r="AB15" s="223" t="str">
        <f>IF(SAM_2017_user_USD!AC16="","",SAM_2017_user_USD!AC16)</f>
        <v/>
      </c>
      <c r="AC15" s="223" t="str">
        <f>IF(SAM_2017_user_USD!AD16="","",SAM_2017_user_USD!AD16)</f>
        <v/>
      </c>
      <c r="AD15" s="223" t="str">
        <f>IF(SAM_2017_user_USD!AE16="","",SAM_2017_user_USD!AE16)</f>
        <v/>
      </c>
      <c r="AE15" s="223" t="str">
        <f>IF(SAM_2017_user_USD!AF16="","",SAM_2017_user_USD!AF16)</f>
        <v/>
      </c>
      <c r="AF15" s="223" t="str">
        <f>IF(SAM_2017_user_USD!AG16="","",SAM_2017_user_USD!AG16)</f>
        <v/>
      </c>
      <c r="AG15" s="223" t="str">
        <f>IF(SAM_2017_user_USD!AH16="","",SAM_2017_user_USD!AH16)</f>
        <v/>
      </c>
      <c r="AH15" s="223" t="str">
        <f>IF(SAM_2017_user_USD!AI16="","",SAM_2017_user_USD!AI16)</f>
        <v/>
      </c>
      <c r="AI15" s="223" t="str">
        <f>IF(SAM_2017_user_USD!AJ16="","",SAM_2017_user_USD!AJ16)</f>
        <v/>
      </c>
      <c r="AJ15" s="223" t="str">
        <f>IF(SAM_2017_user_USD!AK16="","",SAM_2017_user_USD!AK16)</f>
        <v/>
      </c>
      <c r="AK15" s="223" t="str">
        <f>IF(SAM_2017_user_USD!AL16="","",SAM_2017_user_USD!AL16)</f>
        <v/>
      </c>
      <c r="AL15" s="223" t="str">
        <f>IF(SAM_2017_user_USD!AM16="","",SAM_2017_user_USD!AM16)</f>
        <v/>
      </c>
      <c r="AM15" s="223" t="str">
        <f>IF(SAM_2017_user_USD!AN16="","",SAM_2017_user_USD!AN16)</f>
        <v/>
      </c>
      <c r="AN15" s="223" t="str">
        <f>IF(SAM_2017_user_USD!AO16="","",SAM_2017_user_USD!AO16)</f>
        <v/>
      </c>
      <c r="AO15" s="223" t="str">
        <f>IF(SAM_2017_user_USD!AP16="","",SAM_2017_user_USD!AP16)</f>
        <v/>
      </c>
      <c r="AP15" s="223" t="str">
        <f>IF(SAM_2017_user_USD!AQ16="","",SAM_2017_user_USD!AQ16)</f>
        <v/>
      </c>
      <c r="AQ15" s="223" t="str">
        <f>IF(SAM_2017_user_USD!AR16="","",SAM_2017_user_USD!AR16)</f>
        <v/>
      </c>
      <c r="AR15" s="223" t="str">
        <f>IF(SAM_2017_user_USD!AS16="","",SAM_2017_user_USD!AS16)</f>
        <v/>
      </c>
      <c r="AS15" s="223" t="str">
        <f>IF(SAM_2017_user_USD!AT16="","",SAM_2017_user_USD!AT16)</f>
        <v/>
      </c>
      <c r="AT15" s="223" t="str">
        <f>IF(SAM_2017_user_USD!AU16="","",SAM_2017_user_USD!AU16)</f>
        <v/>
      </c>
      <c r="AU15" s="223" t="str">
        <f>IF(SAM_2017_user_USD!AV16="","",SAM_2017_user_USD!AV16)</f>
        <v/>
      </c>
      <c r="AV15" s="223" t="str">
        <f>IF(SAM_2017_user_USD!AW16="","",SAM_2017_user_USD!AW16)</f>
        <v/>
      </c>
      <c r="AW15" s="223">
        <f>IF(SAM_2017_user_USD!AX16="","",SAM_2017_user_USD!AX16)</f>
        <v>3720.2747700063182</v>
      </c>
      <c r="AX15" s="223" t="str">
        <f>IF(SAM_2017_user_USD!AY16="","",SAM_2017_user_USD!AY16)</f>
        <v/>
      </c>
      <c r="AY15" s="223" t="str">
        <f>IF(SAM_2017_user_USD!AZ16="","",SAM_2017_user_USD!AZ16)</f>
        <v/>
      </c>
      <c r="AZ15" s="223" t="str">
        <f>IF(SAM_2017_user_USD!BA16="","",SAM_2017_user_USD!BA16)</f>
        <v/>
      </c>
      <c r="BA15" s="223" t="str">
        <f>IF(SAM_2017_user_USD!BB16="","",SAM_2017_user_USD!BB16)</f>
        <v/>
      </c>
      <c r="BB15" s="223" t="str">
        <f>IF(SAM_2017_user_USD!BC16="","",SAM_2017_user_USD!BC16)</f>
        <v/>
      </c>
      <c r="BC15" s="223" t="str">
        <f>IF(SAM_2017_user_USD!BD16="","",SAM_2017_user_USD!BD16)</f>
        <v/>
      </c>
      <c r="BD15" s="223" t="str">
        <f>IF(SAM_2017_user_USD!BE16="","",SAM_2017_user_USD!BE16)</f>
        <v/>
      </c>
      <c r="BE15" s="223" t="str">
        <f>IF(SAM_2017_user_USD!BF16="","",SAM_2017_user_USD!BF16)</f>
        <v/>
      </c>
      <c r="BF15" s="223" t="str">
        <f>IF(SAM_2017_user_USD!BG16="","",SAM_2017_user_USD!BG16)</f>
        <v/>
      </c>
      <c r="BG15" s="223" t="str">
        <f>IF(SAM_2017_user_USD!BH16="","",SAM_2017_user_USD!BH16)</f>
        <v/>
      </c>
      <c r="BH15" s="223" t="str">
        <f>IF(SAM_2017_user_USD!BI16="","",SAM_2017_user_USD!BI16)</f>
        <v/>
      </c>
      <c r="BI15" s="223" t="str">
        <f>IF(SAM_2017_user_USD!BJ16="","",SAM_2017_user_USD!BJ16)</f>
        <v/>
      </c>
      <c r="BJ15" s="223" t="str">
        <f>IF(SAM_2017_user_USD!BK16="","",SAM_2017_user_USD!BK16)</f>
        <v/>
      </c>
      <c r="BK15" s="223" t="str">
        <f>IF(SAM_2017_user_USD!BL16="","",SAM_2017_user_USD!BL16)</f>
        <v/>
      </c>
      <c r="BL15" s="223" t="str">
        <f>IF(SAM_2017_user_USD!BM16="","",SAM_2017_user_USD!BM16)</f>
        <v/>
      </c>
      <c r="BM15" s="223" t="str">
        <f>IF(SAM_2017_user_USD!BN16="","",SAM_2017_user_USD!BN16)</f>
        <v/>
      </c>
      <c r="BN15" s="223" t="str">
        <f>IF(SAM_2017_user_USD!BO16="","",SAM_2017_user_USD!BO16)</f>
        <v/>
      </c>
      <c r="BO15" s="223" t="str">
        <f>IF(SAM_2017_user_USD!BP16="","",SAM_2017_user_USD!BP16)</f>
        <v/>
      </c>
      <c r="BP15" s="223" t="str">
        <f>IF(SAM_2017_user_USD!BQ16="","",SAM_2017_user_USD!BQ16)</f>
        <v/>
      </c>
      <c r="BQ15" s="223" t="str">
        <f>IF(SAM_2017_user_USD!BR16="","",SAM_2017_user_USD!BR16)</f>
        <v/>
      </c>
      <c r="BR15" s="223" t="str">
        <f>IF(SAM_2017_user_USD!BS16="","",SAM_2017_user_USD!BS16)</f>
        <v/>
      </c>
      <c r="BS15" s="223" t="str">
        <f>IF(SAM_2017_user_USD!BT16="","",SAM_2017_user_USD!BT16)</f>
        <v/>
      </c>
      <c r="BT15" s="223" t="str">
        <f>IF(SAM_2017_user_USD!BU16="","",SAM_2017_user_USD!BU16)</f>
        <v/>
      </c>
      <c r="BU15" s="223" t="str">
        <f>IF(SAM_2017_user_USD!BV16="","",SAM_2017_user_USD!BV16)</f>
        <v/>
      </c>
      <c r="BV15" s="223" t="str">
        <f>IF(SAM_2017_user_USD!BW16="","",SAM_2017_user_USD!BW16)</f>
        <v/>
      </c>
      <c r="BW15" s="223" t="str">
        <f>IF(SAM_2017_user_USD!BX16="","",SAM_2017_user_USD!BX16)</f>
        <v/>
      </c>
      <c r="BX15" s="223" t="str">
        <f>IF(SAM_2017_user_USD!BY16="","",SAM_2017_user_USD!BY16)</f>
        <v/>
      </c>
      <c r="BY15" s="223" t="str">
        <f>IF(SAM_2017_user_USD!BZ16="","",SAM_2017_user_USD!BZ16)</f>
        <v/>
      </c>
      <c r="BZ15" s="223" t="str">
        <f>IF(SAM_2017_user_USD!CA16="","",SAM_2017_user_USD!CA16)</f>
        <v/>
      </c>
      <c r="CA15" s="223" t="str">
        <f>IF(SAM_2017_user_USD!CB16="","",SAM_2017_user_USD!CB16)</f>
        <v/>
      </c>
      <c r="CB15" s="223" t="str">
        <f>IF(SAM_2017_user_USD!CC16="","",SAM_2017_user_USD!CC16)</f>
        <v/>
      </c>
      <c r="CC15" s="223" t="str">
        <f>IF(SAM_2017_user_USD!CD16="","",SAM_2017_user_USD!CD16)</f>
        <v/>
      </c>
      <c r="CD15" s="223">
        <f>IF(SAM_2017_user_USD!CE16="","",SAM_2017_user_USD!CE16)</f>
        <v>1203.0225376511653</v>
      </c>
      <c r="CE15" s="107">
        <f t="shared" si="0"/>
        <v>4923.2973076574835</v>
      </c>
    </row>
    <row r="16" spans="1:83" x14ac:dyDescent="0.25">
      <c r="A16" s="225">
        <v>15</v>
      </c>
      <c r="B16" s="223" t="str">
        <f>IF(SAM_2017_user_USD!C17="","",SAM_2017_user_USD!C17)</f>
        <v/>
      </c>
      <c r="C16" s="223" t="str">
        <f>IF(SAM_2017_user_USD!D17="","",SAM_2017_user_USD!D17)</f>
        <v/>
      </c>
      <c r="D16" s="223" t="str">
        <f>IF(SAM_2017_user_USD!E17="","",SAM_2017_user_USD!E17)</f>
        <v/>
      </c>
      <c r="E16" s="223" t="str">
        <f>IF(SAM_2017_user_USD!F17="","",SAM_2017_user_USD!F17)</f>
        <v/>
      </c>
      <c r="F16" s="223" t="str">
        <f>IF(SAM_2017_user_USD!G17="","",SAM_2017_user_USD!G17)</f>
        <v/>
      </c>
      <c r="G16" s="223" t="str">
        <f>IF(SAM_2017_user_USD!H17="","",SAM_2017_user_USD!H17)</f>
        <v/>
      </c>
      <c r="H16" s="223" t="str">
        <f>IF(SAM_2017_user_USD!I17="","",SAM_2017_user_USD!I17)</f>
        <v/>
      </c>
      <c r="I16" s="223" t="str">
        <f>IF(SAM_2017_user_USD!J17="","",SAM_2017_user_USD!J17)</f>
        <v/>
      </c>
      <c r="J16" s="223" t="str">
        <f>IF(SAM_2017_user_USD!K17="","",SAM_2017_user_USD!K17)</f>
        <v/>
      </c>
      <c r="K16" s="223" t="str">
        <f>IF(SAM_2017_user_USD!L17="","",SAM_2017_user_USD!L17)</f>
        <v/>
      </c>
      <c r="L16" s="223" t="str">
        <f>IF(SAM_2017_user_USD!M17="","",SAM_2017_user_USD!M17)</f>
        <v/>
      </c>
      <c r="M16" s="223" t="str">
        <f>IF(SAM_2017_user_USD!N17="","",SAM_2017_user_USD!N17)</f>
        <v/>
      </c>
      <c r="N16" s="223" t="str">
        <f>IF(SAM_2017_user_USD!O17="","",SAM_2017_user_USD!O17)</f>
        <v/>
      </c>
      <c r="O16" s="223" t="str">
        <f>IF(SAM_2017_user_USD!P17="","",SAM_2017_user_USD!P17)</f>
        <v/>
      </c>
      <c r="P16" s="223" t="str">
        <f>IF(SAM_2017_user_USD!Q17="","",SAM_2017_user_USD!Q17)</f>
        <v/>
      </c>
      <c r="Q16" s="223" t="str">
        <f>IF(SAM_2017_user_USD!R17="","",SAM_2017_user_USD!R17)</f>
        <v/>
      </c>
      <c r="R16" s="223" t="str">
        <f>IF(SAM_2017_user_USD!S17="","",SAM_2017_user_USD!S17)</f>
        <v/>
      </c>
      <c r="S16" s="223" t="str">
        <f>IF(SAM_2017_user_USD!T17="","",SAM_2017_user_USD!T17)</f>
        <v/>
      </c>
      <c r="T16" s="223" t="str">
        <f>IF(SAM_2017_user_USD!U17="","",SAM_2017_user_USD!U17)</f>
        <v/>
      </c>
      <c r="U16" s="223" t="str">
        <f>IF(SAM_2017_user_USD!V17="","",SAM_2017_user_USD!V17)</f>
        <v/>
      </c>
      <c r="V16" s="223" t="str">
        <f>IF(SAM_2017_user_USD!W17="","",SAM_2017_user_USD!W17)</f>
        <v/>
      </c>
      <c r="W16" s="223" t="str">
        <f>IF(SAM_2017_user_USD!X17="","",SAM_2017_user_USD!X17)</f>
        <v/>
      </c>
      <c r="X16" s="223" t="str">
        <f>IF(SAM_2017_user_USD!Y17="","",SAM_2017_user_USD!Y17)</f>
        <v/>
      </c>
      <c r="Y16" s="223" t="str">
        <f>IF(SAM_2017_user_USD!Z17="","",SAM_2017_user_USD!Z17)</f>
        <v/>
      </c>
      <c r="Z16" s="223" t="str">
        <f>IF(SAM_2017_user_USD!AA17="","",SAM_2017_user_USD!AA17)</f>
        <v/>
      </c>
      <c r="AA16" s="223" t="str">
        <f>IF(SAM_2017_user_USD!AB17="","",SAM_2017_user_USD!AB17)</f>
        <v/>
      </c>
      <c r="AB16" s="223" t="str">
        <f>IF(SAM_2017_user_USD!AC17="","",SAM_2017_user_USD!AC17)</f>
        <v/>
      </c>
      <c r="AC16" s="223" t="str">
        <f>IF(SAM_2017_user_USD!AD17="","",SAM_2017_user_USD!AD17)</f>
        <v/>
      </c>
      <c r="AD16" s="223" t="str">
        <f>IF(SAM_2017_user_USD!AE17="","",SAM_2017_user_USD!AE17)</f>
        <v/>
      </c>
      <c r="AE16" s="223" t="str">
        <f>IF(SAM_2017_user_USD!AF17="","",SAM_2017_user_USD!AF17)</f>
        <v/>
      </c>
      <c r="AF16" s="223" t="str">
        <f>IF(SAM_2017_user_USD!AG17="","",SAM_2017_user_USD!AG17)</f>
        <v/>
      </c>
      <c r="AG16" s="223" t="str">
        <f>IF(SAM_2017_user_USD!AH17="","",SAM_2017_user_USD!AH17)</f>
        <v/>
      </c>
      <c r="AH16" s="223" t="str">
        <f>IF(SAM_2017_user_USD!AI17="","",SAM_2017_user_USD!AI17)</f>
        <v/>
      </c>
      <c r="AI16" s="223" t="str">
        <f>IF(SAM_2017_user_USD!AJ17="","",SAM_2017_user_USD!AJ17)</f>
        <v/>
      </c>
      <c r="AJ16" s="223" t="str">
        <f>IF(SAM_2017_user_USD!AK17="","",SAM_2017_user_USD!AK17)</f>
        <v/>
      </c>
      <c r="AK16" s="223" t="str">
        <f>IF(SAM_2017_user_USD!AL17="","",SAM_2017_user_USD!AL17)</f>
        <v/>
      </c>
      <c r="AL16" s="223" t="str">
        <f>IF(SAM_2017_user_USD!AM17="","",SAM_2017_user_USD!AM17)</f>
        <v/>
      </c>
      <c r="AM16" s="223" t="str">
        <f>IF(SAM_2017_user_USD!AN17="","",SAM_2017_user_USD!AN17)</f>
        <v/>
      </c>
      <c r="AN16" s="223" t="str">
        <f>IF(SAM_2017_user_USD!AO17="","",SAM_2017_user_USD!AO17)</f>
        <v/>
      </c>
      <c r="AO16" s="223" t="str">
        <f>IF(SAM_2017_user_USD!AP17="","",SAM_2017_user_USD!AP17)</f>
        <v/>
      </c>
      <c r="AP16" s="223" t="str">
        <f>IF(SAM_2017_user_USD!AQ17="","",SAM_2017_user_USD!AQ17)</f>
        <v/>
      </c>
      <c r="AQ16" s="223" t="str">
        <f>IF(SAM_2017_user_USD!AR17="","",SAM_2017_user_USD!AR17)</f>
        <v/>
      </c>
      <c r="AR16" s="223" t="str">
        <f>IF(SAM_2017_user_USD!AS17="","",SAM_2017_user_USD!AS17)</f>
        <v/>
      </c>
      <c r="AS16" s="223" t="str">
        <f>IF(SAM_2017_user_USD!AT17="","",SAM_2017_user_USD!AT17)</f>
        <v/>
      </c>
      <c r="AT16" s="223" t="str">
        <f>IF(SAM_2017_user_USD!AU17="","",SAM_2017_user_USD!AU17)</f>
        <v/>
      </c>
      <c r="AU16" s="223" t="str">
        <f>IF(SAM_2017_user_USD!AV17="","",SAM_2017_user_USD!AV17)</f>
        <v/>
      </c>
      <c r="AV16" s="223" t="str">
        <f>IF(SAM_2017_user_USD!AW17="","",SAM_2017_user_USD!AW17)</f>
        <v/>
      </c>
      <c r="AW16" s="223" t="str">
        <f>IF(SAM_2017_user_USD!AX17="","",SAM_2017_user_USD!AX17)</f>
        <v/>
      </c>
      <c r="AX16" s="223">
        <f>IF(SAM_2017_user_USD!AY17="","",SAM_2017_user_USD!AY17)</f>
        <v>1323.930926533086</v>
      </c>
      <c r="AY16" s="223" t="str">
        <f>IF(SAM_2017_user_USD!AZ17="","",SAM_2017_user_USD!AZ17)</f>
        <v/>
      </c>
      <c r="AZ16" s="223" t="str">
        <f>IF(SAM_2017_user_USD!BA17="","",SAM_2017_user_USD!BA17)</f>
        <v/>
      </c>
      <c r="BA16" s="223" t="str">
        <f>IF(SAM_2017_user_USD!BB17="","",SAM_2017_user_USD!BB17)</f>
        <v/>
      </c>
      <c r="BB16" s="223" t="str">
        <f>IF(SAM_2017_user_USD!BC17="","",SAM_2017_user_USD!BC17)</f>
        <v/>
      </c>
      <c r="BC16" s="223" t="str">
        <f>IF(SAM_2017_user_USD!BD17="","",SAM_2017_user_USD!BD17)</f>
        <v/>
      </c>
      <c r="BD16" s="223" t="str">
        <f>IF(SAM_2017_user_USD!BE17="","",SAM_2017_user_USD!BE17)</f>
        <v/>
      </c>
      <c r="BE16" s="223" t="str">
        <f>IF(SAM_2017_user_USD!BF17="","",SAM_2017_user_USD!BF17)</f>
        <v/>
      </c>
      <c r="BF16" s="223" t="str">
        <f>IF(SAM_2017_user_USD!BG17="","",SAM_2017_user_USD!BG17)</f>
        <v/>
      </c>
      <c r="BG16" s="223" t="str">
        <f>IF(SAM_2017_user_USD!BH17="","",SAM_2017_user_USD!BH17)</f>
        <v/>
      </c>
      <c r="BH16" s="223" t="str">
        <f>IF(SAM_2017_user_USD!BI17="","",SAM_2017_user_USD!BI17)</f>
        <v/>
      </c>
      <c r="BI16" s="223" t="str">
        <f>IF(SAM_2017_user_USD!BJ17="","",SAM_2017_user_USD!BJ17)</f>
        <v/>
      </c>
      <c r="BJ16" s="223" t="str">
        <f>IF(SAM_2017_user_USD!BK17="","",SAM_2017_user_USD!BK17)</f>
        <v/>
      </c>
      <c r="BK16" s="223" t="str">
        <f>IF(SAM_2017_user_USD!BL17="","",SAM_2017_user_USD!BL17)</f>
        <v/>
      </c>
      <c r="BL16" s="223" t="str">
        <f>IF(SAM_2017_user_USD!BM17="","",SAM_2017_user_USD!BM17)</f>
        <v/>
      </c>
      <c r="BM16" s="223" t="str">
        <f>IF(SAM_2017_user_USD!BN17="","",SAM_2017_user_USD!BN17)</f>
        <v/>
      </c>
      <c r="BN16" s="223" t="str">
        <f>IF(SAM_2017_user_USD!BO17="","",SAM_2017_user_USD!BO17)</f>
        <v/>
      </c>
      <c r="BO16" s="223" t="str">
        <f>IF(SAM_2017_user_USD!BP17="","",SAM_2017_user_USD!BP17)</f>
        <v/>
      </c>
      <c r="BP16" s="223" t="str">
        <f>IF(SAM_2017_user_USD!BQ17="","",SAM_2017_user_USD!BQ17)</f>
        <v/>
      </c>
      <c r="BQ16" s="223" t="str">
        <f>IF(SAM_2017_user_USD!BR17="","",SAM_2017_user_USD!BR17)</f>
        <v/>
      </c>
      <c r="BR16" s="223" t="str">
        <f>IF(SAM_2017_user_USD!BS17="","",SAM_2017_user_USD!BS17)</f>
        <v/>
      </c>
      <c r="BS16" s="223" t="str">
        <f>IF(SAM_2017_user_USD!BT17="","",SAM_2017_user_USD!BT17)</f>
        <v/>
      </c>
      <c r="BT16" s="223" t="str">
        <f>IF(SAM_2017_user_USD!BU17="","",SAM_2017_user_USD!BU17)</f>
        <v/>
      </c>
      <c r="BU16" s="223" t="str">
        <f>IF(SAM_2017_user_USD!BV17="","",SAM_2017_user_USD!BV17)</f>
        <v/>
      </c>
      <c r="BV16" s="223" t="str">
        <f>IF(SAM_2017_user_USD!BW17="","",SAM_2017_user_USD!BW17)</f>
        <v/>
      </c>
      <c r="BW16" s="223" t="str">
        <f>IF(SAM_2017_user_USD!BX17="","",SAM_2017_user_USD!BX17)</f>
        <v/>
      </c>
      <c r="BX16" s="223" t="str">
        <f>IF(SAM_2017_user_USD!BY17="","",SAM_2017_user_USD!BY17)</f>
        <v/>
      </c>
      <c r="BY16" s="223" t="str">
        <f>IF(SAM_2017_user_USD!BZ17="","",SAM_2017_user_USD!BZ17)</f>
        <v/>
      </c>
      <c r="BZ16" s="223" t="str">
        <f>IF(SAM_2017_user_USD!CA17="","",SAM_2017_user_USD!CA17)</f>
        <v/>
      </c>
      <c r="CA16" s="223" t="str">
        <f>IF(SAM_2017_user_USD!CB17="","",SAM_2017_user_USD!CB17)</f>
        <v/>
      </c>
      <c r="CB16" s="223" t="str">
        <f>IF(SAM_2017_user_USD!CC17="","",SAM_2017_user_USD!CC17)</f>
        <v/>
      </c>
      <c r="CC16" s="223" t="str">
        <f>IF(SAM_2017_user_USD!CD17="","",SAM_2017_user_USD!CD17)</f>
        <v/>
      </c>
      <c r="CD16" s="223">
        <f>IF(SAM_2017_user_USD!CE17="","",SAM_2017_user_USD!CE17)</f>
        <v>609.87824771468399</v>
      </c>
      <c r="CE16" s="107">
        <f t="shared" si="0"/>
        <v>1933.80917424777</v>
      </c>
    </row>
    <row r="17" spans="1:83" x14ac:dyDescent="0.25">
      <c r="A17" s="225">
        <v>16</v>
      </c>
      <c r="B17" s="223" t="str">
        <f>IF(SAM_2017_user_USD!C18="","",SAM_2017_user_USD!C18)</f>
        <v/>
      </c>
      <c r="C17" s="223" t="str">
        <f>IF(SAM_2017_user_USD!D18="","",SAM_2017_user_USD!D18)</f>
        <v/>
      </c>
      <c r="D17" s="223" t="str">
        <f>IF(SAM_2017_user_USD!E18="","",SAM_2017_user_USD!E18)</f>
        <v/>
      </c>
      <c r="E17" s="223" t="str">
        <f>IF(SAM_2017_user_USD!F18="","",SAM_2017_user_USD!F18)</f>
        <v/>
      </c>
      <c r="F17" s="223" t="str">
        <f>IF(SAM_2017_user_USD!G18="","",SAM_2017_user_USD!G18)</f>
        <v/>
      </c>
      <c r="G17" s="223" t="str">
        <f>IF(SAM_2017_user_USD!H18="","",SAM_2017_user_USD!H18)</f>
        <v/>
      </c>
      <c r="H17" s="223" t="str">
        <f>IF(SAM_2017_user_USD!I18="","",SAM_2017_user_USD!I18)</f>
        <v/>
      </c>
      <c r="I17" s="223" t="str">
        <f>IF(SAM_2017_user_USD!J18="","",SAM_2017_user_USD!J18)</f>
        <v/>
      </c>
      <c r="J17" s="223" t="str">
        <f>IF(SAM_2017_user_USD!K18="","",SAM_2017_user_USD!K18)</f>
        <v/>
      </c>
      <c r="K17" s="223" t="str">
        <f>IF(SAM_2017_user_USD!L18="","",SAM_2017_user_USD!L18)</f>
        <v/>
      </c>
      <c r="L17" s="223" t="str">
        <f>IF(SAM_2017_user_USD!M18="","",SAM_2017_user_USD!M18)</f>
        <v/>
      </c>
      <c r="M17" s="223" t="str">
        <f>IF(SAM_2017_user_USD!N18="","",SAM_2017_user_USD!N18)</f>
        <v/>
      </c>
      <c r="N17" s="223" t="str">
        <f>IF(SAM_2017_user_USD!O18="","",SAM_2017_user_USD!O18)</f>
        <v/>
      </c>
      <c r="O17" s="223" t="str">
        <f>IF(SAM_2017_user_USD!P18="","",SAM_2017_user_USD!P18)</f>
        <v/>
      </c>
      <c r="P17" s="223" t="str">
        <f>IF(SAM_2017_user_USD!Q18="","",SAM_2017_user_USD!Q18)</f>
        <v/>
      </c>
      <c r="Q17" s="223" t="str">
        <f>IF(SAM_2017_user_USD!R18="","",SAM_2017_user_USD!R18)</f>
        <v/>
      </c>
      <c r="R17" s="223" t="str">
        <f>IF(SAM_2017_user_USD!S18="","",SAM_2017_user_USD!S18)</f>
        <v/>
      </c>
      <c r="S17" s="223" t="str">
        <f>IF(SAM_2017_user_USD!T18="","",SAM_2017_user_USD!T18)</f>
        <v/>
      </c>
      <c r="T17" s="223" t="str">
        <f>IF(SAM_2017_user_USD!U18="","",SAM_2017_user_USD!U18)</f>
        <v/>
      </c>
      <c r="U17" s="223" t="str">
        <f>IF(SAM_2017_user_USD!V18="","",SAM_2017_user_USD!V18)</f>
        <v/>
      </c>
      <c r="V17" s="223" t="str">
        <f>IF(SAM_2017_user_USD!W18="","",SAM_2017_user_USD!W18)</f>
        <v/>
      </c>
      <c r="W17" s="223" t="str">
        <f>IF(SAM_2017_user_USD!X18="","",SAM_2017_user_USD!X18)</f>
        <v/>
      </c>
      <c r="X17" s="223" t="str">
        <f>IF(SAM_2017_user_USD!Y18="","",SAM_2017_user_USD!Y18)</f>
        <v/>
      </c>
      <c r="Y17" s="223" t="str">
        <f>IF(SAM_2017_user_USD!Z18="","",SAM_2017_user_USD!Z18)</f>
        <v/>
      </c>
      <c r="Z17" s="223" t="str">
        <f>IF(SAM_2017_user_USD!AA18="","",SAM_2017_user_USD!AA18)</f>
        <v/>
      </c>
      <c r="AA17" s="223" t="str">
        <f>IF(SAM_2017_user_USD!AB18="","",SAM_2017_user_USD!AB18)</f>
        <v/>
      </c>
      <c r="AB17" s="223" t="str">
        <f>IF(SAM_2017_user_USD!AC18="","",SAM_2017_user_USD!AC18)</f>
        <v/>
      </c>
      <c r="AC17" s="223" t="str">
        <f>IF(SAM_2017_user_USD!AD18="","",SAM_2017_user_USD!AD18)</f>
        <v/>
      </c>
      <c r="AD17" s="223" t="str">
        <f>IF(SAM_2017_user_USD!AE18="","",SAM_2017_user_USD!AE18)</f>
        <v/>
      </c>
      <c r="AE17" s="223" t="str">
        <f>IF(SAM_2017_user_USD!AF18="","",SAM_2017_user_USD!AF18)</f>
        <v/>
      </c>
      <c r="AF17" s="223" t="str">
        <f>IF(SAM_2017_user_USD!AG18="","",SAM_2017_user_USD!AG18)</f>
        <v/>
      </c>
      <c r="AG17" s="223" t="str">
        <f>IF(SAM_2017_user_USD!AH18="","",SAM_2017_user_USD!AH18)</f>
        <v/>
      </c>
      <c r="AH17" s="223" t="str">
        <f>IF(SAM_2017_user_USD!AI18="","",SAM_2017_user_USD!AI18)</f>
        <v/>
      </c>
      <c r="AI17" s="223" t="str">
        <f>IF(SAM_2017_user_USD!AJ18="","",SAM_2017_user_USD!AJ18)</f>
        <v/>
      </c>
      <c r="AJ17" s="223" t="str">
        <f>IF(SAM_2017_user_USD!AK18="","",SAM_2017_user_USD!AK18)</f>
        <v/>
      </c>
      <c r="AK17" s="223" t="str">
        <f>IF(SAM_2017_user_USD!AL18="","",SAM_2017_user_USD!AL18)</f>
        <v/>
      </c>
      <c r="AL17" s="223" t="str">
        <f>IF(SAM_2017_user_USD!AM18="","",SAM_2017_user_USD!AM18)</f>
        <v/>
      </c>
      <c r="AM17" s="223" t="str">
        <f>IF(SAM_2017_user_USD!AN18="","",SAM_2017_user_USD!AN18)</f>
        <v/>
      </c>
      <c r="AN17" s="223" t="str">
        <f>IF(SAM_2017_user_USD!AO18="","",SAM_2017_user_USD!AO18)</f>
        <v/>
      </c>
      <c r="AO17" s="223" t="str">
        <f>IF(SAM_2017_user_USD!AP18="","",SAM_2017_user_USD!AP18)</f>
        <v/>
      </c>
      <c r="AP17" s="223" t="str">
        <f>IF(SAM_2017_user_USD!AQ18="","",SAM_2017_user_USD!AQ18)</f>
        <v/>
      </c>
      <c r="AQ17" s="223" t="str">
        <f>IF(SAM_2017_user_USD!AR18="","",SAM_2017_user_USD!AR18)</f>
        <v/>
      </c>
      <c r="AR17" s="223" t="str">
        <f>IF(SAM_2017_user_USD!AS18="","",SAM_2017_user_USD!AS18)</f>
        <v/>
      </c>
      <c r="AS17" s="223" t="str">
        <f>IF(SAM_2017_user_USD!AT18="","",SAM_2017_user_USD!AT18)</f>
        <v/>
      </c>
      <c r="AT17" s="223" t="str">
        <f>IF(SAM_2017_user_USD!AU18="","",SAM_2017_user_USD!AU18)</f>
        <v/>
      </c>
      <c r="AU17" s="223" t="str">
        <f>IF(SAM_2017_user_USD!AV18="","",SAM_2017_user_USD!AV18)</f>
        <v/>
      </c>
      <c r="AV17" s="223" t="str">
        <f>IF(SAM_2017_user_USD!AW18="","",SAM_2017_user_USD!AW18)</f>
        <v/>
      </c>
      <c r="AW17" s="223" t="str">
        <f>IF(SAM_2017_user_USD!AX18="","",SAM_2017_user_USD!AX18)</f>
        <v/>
      </c>
      <c r="AX17" s="223" t="str">
        <f>IF(SAM_2017_user_USD!AY18="","",SAM_2017_user_USD!AY18)</f>
        <v/>
      </c>
      <c r="AY17" s="223">
        <f>IF(SAM_2017_user_USD!AZ18="","",SAM_2017_user_USD!AZ18)</f>
        <v>1903.981230896276</v>
      </c>
      <c r="AZ17" s="223" t="str">
        <f>IF(SAM_2017_user_USD!BA18="","",SAM_2017_user_USD!BA18)</f>
        <v/>
      </c>
      <c r="BA17" s="223" t="str">
        <f>IF(SAM_2017_user_USD!BB18="","",SAM_2017_user_USD!BB18)</f>
        <v/>
      </c>
      <c r="BB17" s="223" t="str">
        <f>IF(SAM_2017_user_USD!BC18="","",SAM_2017_user_USD!BC18)</f>
        <v/>
      </c>
      <c r="BC17" s="223" t="str">
        <f>IF(SAM_2017_user_USD!BD18="","",SAM_2017_user_USD!BD18)</f>
        <v/>
      </c>
      <c r="BD17" s="223" t="str">
        <f>IF(SAM_2017_user_USD!BE18="","",SAM_2017_user_USD!BE18)</f>
        <v/>
      </c>
      <c r="BE17" s="223" t="str">
        <f>IF(SAM_2017_user_USD!BF18="","",SAM_2017_user_USD!BF18)</f>
        <v/>
      </c>
      <c r="BF17" s="223" t="str">
        <f>IF(SAM_2017_user_USD!BG18="","",SAM_2017_user_USD!BG18)</f>
        <v/>
      </c>
      <c r="BG17" s="223" t="str">
        <f>IF(SAM_2017_user_USD!BH18="","",SAM_2017_user_USD!BH18)</f>
        <v/>
      </c>
      <c r="BH17" s="223" t="str">
        <f>IF(SAM_2017_user_USD!BI18="","",SAM_2017_user_USD!BI18)</f>
        <v/>
      </c>
      <c r="BI17" s="223" t="str">
        <f>IF(SAM_2017_user_USD!BJ18="","",SAM_2017_user_USD!BJ18)</f>
        <v/>
      </c>
      <c r="BJ17" s="223" t="str">
        <f>IF(SAM_2017_user_USD!BK18="","",SAM_2017_user_USD!BK18)</f>
        <v/>
      </c>
      <c r="BK17" s="223" t="str">
        <f>IF(SAM_2017_user_USD!BL18="","",SAM_2017_user_USD!BL18)</f>
        <v/>
      </c>
      <c r="BL17" s="223" t="str">
        <f>IF(SAM_2017_user_USD!BM18="","",SAM_2017_user_USD!BM18)</f>
        <v/>
      </c>
      <c r="BM17" s="223" t="str">
        <f>IF(SAM_2017_user_USD!BN18="","",SAM_2017_user_USD!BN18)</f>
        <v/>
      </c>
      <c r="BN17" s="223" t="str">
        <f>IF(SAM_2017_user_USD!BO18="","",SAM_2017_user_USD!BO18)</f>
        <v/>
      </c>
      <c r="BO17" s="223" t="str">
        <f>IF(SAM_2017_user_USD!BP18="","",SAM_2017_user_USD!BP18)</f>
        <v/>
      </c>
      <c r="BP17" s="223" t="str">
        <f>IF(SAM_2017_user_USD!BQ18="","",SAM_2017_user_USD!BQ18)</f>
        <v/>
      </c>
      <c r="BQ17" s="223" t="str">
        <f>IF(SAM_2017_user_USD!BR18="","",SAM_2017_user_USD!BR18)</f>
        <v/>
      </c>
      <c r="BR17" s="223" t="str">
        <f>IF(SAM_2017_user_USD!BS18="","",SAM_2017_user_USD!BS18)</f>
        <v/>
      </c>
      <c r="BS17" s="223" t="str">
        <f>IF(SAM_2017_user_USD!BT18="","",SAM_2017_user_USD!BT18)</f>
        <v/>
      </c>
      <c r="BT17" s="223" t="str">
        <f>IF(SAM_2017_user_USD!BU18="","",SAM_2017_user_USD!BU18)</f>
        <v/>
      </c>
      <c r="BU17" s="223" t="str">
        <f>IF(SAM_2017_user_USD!BV18="","",SAM_2017_user_USD!BV18)</f>
        <v/>
      </c>
      <c r="BV17" s="223" t="str">
        <f>IF(SAM_2017_user_USD!BW18="","",SAM_2017_user_USD!BW18)</f>
        <v/>
      </c>
      <c r="BW17" s="223" t="str">
        <f>IF(SAM_2017_user_USD!BX18="","",SAM_2017_user_USD!BX18)</f>
        <v/>
      </c>
      <c r="BX17" s="223" t="str">
        <f>IF(SAM_2017_user_USD!BY18="","",SAM_2017_user_USD!BY18)</f>
        <v/>
      </c>
      <c r="BY17" s="223" t="str">
        <f>IF(SAM_2017_user_USD!BZ18="","",SAM_2017_user_USD!BZ18)</f>
        <v/>
      </c>
      <c r="BZ17" s="223" t="str">
        <f>IF(SAM_2017_user_USD!CA18="","",SAM_2017_user_USD!CA18)</f>
        <v/>
      </c>
      <c r="CA17" s="223" t="str">
        <f>IF(SAM_2017_user_USD!CB18="","",SAM_2017_user_USD!CB18)</f>
        <v/>
      </c>
      <c r="CB17" s="223" t="str">
        <f>IF(SAM_2017_user_USD!CC18="","",SAM_2017_user_USD!CC18)</f>
        <v/>
      </c>
      <c r="CC17" s="223" t="str">
        <f>IF(SAM_2017_user_USD!CD18="","",SAM_2017_user_USD!CD18)</f>
        <v/>
      </c>
      <c r="CD17" s="223">
        <f>IF(SAM_2017_user_USD!CE18="","",SAM_2017_user_USD!CE18)</f>
        <v>65.257804545305333</v>
      </c>
      <c r="CE17" s="107">
        <f t="shared" si="0"/>
        <v>1969.2390354415813</v>
      </c>
    </row>
    <row r="18" spans="1:83" x14ac:dyDescent="0.25">
      <c r="A18" s="225">
        <v>17</v>
      </c>
      <c r="B18" s="223" t="str">
        <f>IF(SAM_2017_user_USD!C19="","",SAM_2017_user_USD!C19)</f>
        <v/>
      </c>
      <c r="C18" s="223" t="str">
        <f>IF(SAM_2017_user_USD!D19="","",SAM_2017_user_USD!D19)</f>
        <v/>
      </c>
      <c r="D18" s="223" t="str">
        <f>IF(SAM_2017_user_USD!E19="","",SAM_2017_user_USD!E19)</f>
        <v/>
      </c>
      <c r="E18" s="223" t="str">
        <f>IF(SAM_2017_user_USD!F19="","",SAM_2017_user_USD!F19)</f>
        <v/>
      </c>
      <c r="F18" s="223" t="str">
        <f>IF(SAM_2017_user_USD!G19="","",SAM_2017_user_USD!G19)</f>
        <v/>
      </c>
      <c r="G18" s="223" t="str">
        <f>IF(SAM_2017_user_USD!H19="","",SAM_2017_user_USD!H19)</f>
        <v/>
      </c>
      <c r="H18" s="223" t="str">
        <f>IF(SAM_2017_user_USD!I19="","",SAM_2017_user_USD!I19)</f>
        <v/>
      </c>
      <c r="I18" s="223" t="str">
        <f>IF(SAM_2017_user_USD!J19="","",SAM_2017_user_USD!J19)</f>
        <v/>
      </c>
      <c r="J18" s="223" t="str">
        <f>IF(SAM_2017_user_USD!K19="","",SAM_2017_user_USD!K19)</f>
        <v/>
      </c>
      <c r="K18" s="223" t="str">
        <f>IF(SAM_2017_user_USD!L19="","",SAM_2017_user_USD!L19)</f>
        <v/>
      </c>
      <c r="L18" s="223" t="str">
        <f>IF(SAM_2017_user_USD!M19="","",SAM_2017_user_USD!M19)</f>
        <v/>
      </c>
      <c r="M18" s="223" t="str">
        <f>IF(SAM_2017_user_USD!N19="","",SAM_2017_user_USD!N19)</f>
        <v/>
      </c>
      <c r="N18" s="223" t="str">
        <f>IF(SAM_2017_user_USD!O19="","",SAM_2017_user_USD!O19)</f>
        <v/>
      </c>
      <c r="O18" s="223" t="str">
        <f>IF(SAM_2017_user_USD!P19="","",SAM_2017_user_USD!P19)</f>
        <v/>
      </c>
      <c r="P18" s="223" t="str">
        <f>IF(SAM_2017_user_USD!Q19="","",SAM_2017_user_USD!Q19)</f>
        <v/>
      </c>
      <c r="Q18" s="223" t="str">
        <f>IF(SAM_2017_user_USD!R19="","",SAM_2017_user_USD!R19)</f>
        <v/>
      </c>
      <c r="R18" s="223" t="str">
        <f>IF(SAM_2017_user_USD!S19="","",SAM_2017_user_USD!S19)</f>
        <v/>
      </c>
      <c r="S18" s="223" t="str">
        <f>IF(SAM_2017_user_USD!T19="","",SAM_2017_user_USD!T19)</f>
        <v/>
      </c>
      <c r="T18" s="223" t="str">
        <f>IF(SAM_2017_user_USD!U19="","",SAM_2017_user_USD!U19)</f>
        <v/>
      </c>
      <c r="U18" s="223" t="str">
        <f>IF(SAM_2017_user_USD!V19="","",SAM_2017_user_USD!V19)</f>
        <v/>
      </c>
      <c r="V18" s="223" t="str">
        <f>IF(SAM_2017_user_USD!W19="","",SAM_2017_user_USD!W19)</f>
        <v/>
      </c>
      <c r="W18" s="223" t="str">
        <f>IF(SAM_2017_user_USD!X19="","",SAM_2017_user_USD!X19)</f>
        <v/>
      </c>
      <c r="X18" s="223" t="str">
        <f>IF(SAM_2017_user_USD!Y19="","",SAM_2017_user_USD!Y19)</f>
        <v/>
      </c>
      <c r="Y18" s="223" t="str">
        <f>IF(SAM_2017_user_USD!Z19="","",SAM_2017_user_USD!Z19)</f>
        <v/>
      </c>
      <c r="Z18" s="223" t="str">
        <f>IF(SAM_2017_user_USD!AA19="","",SAM_2017_user_USD!AA19)</f>
        <v/>
      </c>
      <c r="AA18" s="223" t="str">
        <f>IF(SAM_2017_user_USD!AB19="","",SAM_2017_user_USD!AB19)</f>
        <v/>
      </c>
      <c r="AB18" s="223" t="str">
        <f>IF(SAM_2017_user_USD!AC19="","",SAM_2017_user_USD!AC19)</f>
        <v/>
      </c>
      <c r="AC18" s="223" t="str">
        <f>IF(SAM_2017_user_USD!AD19="","",SAM_2017_user_USD!AD19)</f>
        <v/>
      </c>
      <c r="AD18" s="223" t="str">
        <f>IF(SAM_2017_user_USD!AE19="","",SAM_2017_user_USD!AE19)</f>
        <v/>
      </c>
      <c r="AE18" s="223" t="str">
        <f>IF(SAM_2017_user_USD!AF19="","",SAM_2017_user_USD!AF19)</f>
        <v/>
      </c>
      <c r="AF18" s="223" t="str">
        <f>IF(SAM_2017_user_USD!AG19="","",SAM_2017_user_USD!AG19)</f>
        <v/>
      </c>
      <c r="AG18" s="223" t="str">
        <f>IF(SAM_2017_user_USD!AH19="","",SAM_2017_user_USD!AH19)</f>
        <v/>
      </c>
      <c r="AH18" s="223" t="str">
        <f>IF(SAM_2017_user_USD!AI19="","",SAM_2017_user_USD!AI19)</f>
        <v/>
      </c>
      <c r="AI18" s="223" t="str">
        <f>IF(SAM_2017_user_USD!AJ19="","",SAM_2017_user_USD!AJ19)</f>
        <v/>
      </c>
      <c r="AJ18" s="223" t="str">
        <f>IF(SAM_2017_user_USD!AK19="","",SAM_2017_user_USD!AK19)</f>
        <v/>
      </c>
      <c r="AK18" s="223" t="str">
        <f>IF(SAM_2017_user_USD!AL19="","",SAM_2017_user_USD!AL19)</f>
        <v/>
      </c>
      <c r="AL18" s="223" t="str">
        <f>IF(SAM_2017_user_USD!AM19="","",SAM_2017_user_USD!AM19)</f>
        <v/>
      </c>
      <c r="AM18" s="223" t="str">
        <f>IF(SAM_2017_user_USD!AN19="","",SAM_2017_user_USD!AN19)</f>
        <v/>
      </c>
      <c r="AN18" s="223" t="str">
        <f>IF(SAM_2017_user_USD!AO19="","",SAM_2017_user_USD!AO19)</f>
        <v/>
      </c>
      <c r="AO18" s="223" t="str">
        <f>IF(SAM_2017_user_USD!AP19="","",SAM_2017_user_USD!AP19)</f>
        <v/>
      </c>
      <c r="AP18" s="223" t="str">
        <f>IF(SAM_2017_user_USD!AQ19="","",SAM_2017_user_USD!AQ19)</f>
        <v/>
      </c>
      <c r="AQ18" s="223" t="str">
        <f>IF(SAM_2017_user_USD!AR19="","",SAM_2017_user_USD!AR19)</f>
        <v/>
      </c>
      <c r="AR18" s="223" t="str">
        <f>IF(SAM_2017_user_USD!AS19="","",SAM_2017_user_USD!AS19)</f>
        <v/>
      </c>
      <c r="AS18" s="223" t="str">
        <f>IF(SAM_2017_user_USD!AT19="","",SAM_2017_user_USD!AT19)</f>
        <v/>
      </c>
      <c r="AT18" s="223" t="str">
        <f>IF(SAM_2017_user_USD!AU19="","",SAM_2017_user_USD!AU19)</f>
        <v/>
      </c>
      <c r="AU18" s="223" t="str">
        <f>IF(SAM_2017_user_USD!AV19="","",SAM_2017_user_USD!AV19)</f>
        <v/>
      </c>
      <c r="AV18" s="223" t="str">
        <f>IF(SAM_2017_user_USD!AW19="","",SAM_2017_user_USD!AW19)</f>
        <v/>
      </c>
      <c r="AW18" s="223" t="str">
        <f>IF(SAM_2017_user_USD!AX19="","",SAM_2017_user_USD!AX19)</f>
        <v/>
      </c>
      <c r="AX18" s="223" t="str">
        <f>IF(SAM_2017_user_USD!AY19="","",SAM_2017_user_USD!AY19)</f>
        <v/>
      </c>
      <c r="AY18" s="223" t="str">
        <f>IF(SAM_2017_user_USD!AZ19="","",SAM_2017_user_USD!AZ19)</f>
        <v/>
      </c>
      <c r="AZ18" s="223">
        <f>IF(SAM_2017_user_USD!BA19="","",SAM_2017_user_USD!BA19)</f>
        <v>2714.4571980857218</v>
      </c>
      <c r="BA18" s="223" t="str">
        <f>IF(SAM_2017_user_USD!BB19="","",SAM_2017_user_USD!BB19)</f>
        <v/>
      </c>
      <c r="BB18" s="223" t="str">
        <f>IF(SAM_2017_user_USD!BC19="","",SAM_2017_user_USD!BC19)</f>
        <v/>
      </c>
      <c r="BC18" s="223" t="str">
        <f>IF(SAM_2017_user_USD!BD19="","",SAM_2017_user_USD!BD19)</f>
        <v/>
      </c>
      <c r="BD18" s="223" t="str">
        <f>IF(SAM_2017_user_USD!BE19="","",SAM_2017_user_USD!BE19)</f>
        <v/>
      </c>
      <c r="BE18" s="223" t="str">
        <f>IF(SAM_2017_user_USD!BF19="","",SAM_2017_user_USD!BF19)</f>
        <v/>
      </c>
      <c r="BF18" s="223" t="str">
        <f>IF(SAM_2017_user_USD!BG19="","",SAM_2017_user_USD!BG19)</f>
        <v/>
      </c>
      <c r="BG18" s="223" t="str">
        <f>IF(SAM_2017_user_USD!BH19="","",SAM_2017_user_USD!BH19)</f>
        <v/>
      </c>
      <c r="BH18" s="223" t="str">
        <f>IF(SAM_2017_user_USD!BI19="","",SAM_2017_user_USD!BI19)</f>
        <v/>
      </c>
      <c r="BI18" s="223" t="str">
        <f>IF(SAM_2017_user_USD!BJ19="","",SAM_2017_user_USD!BJ19)</f>
        <v/>
      </c>
      <c r="BJ18" s="223" t="str">
        <f>IF(SAM_2017_user_USD!BK19="","",SAM_2017_user_USD!BK19)</f>
        <v/>
      </c>
      <c r="BK18" s="223" t="str">
        <f>IF(SAM_2017_user_USD!BL19="","",SAM_2017_user_USD!BL19)</f>
        <v/>
      </c>
      <c r="BL18" s="223" t="str">
        <f>IF(SAM_2017_user_USD!BM19="","",SAM_2017_user_USD!BM19)</f>
        <v/>
      </c>
      <c r="BM18" s="223" t="str">
        <f>IF(SAM_2017_user_USD!BN19="","",SAM_2017_user_USD!BN19)</f>
        <v/>
      </c>
      <c r="BN18" s="223" t="str">
        <f>IF(SAM_2017_user_USD!BO19="","",SAM_2017_user_USD!BO19)</f>
        <v/>
      </c>
      <c r="BO18" s="223" t="str">
        <f>IF(SAM_2017_user_USD!BP19="","",SAM_2017_user_USD!BP19)</f>
        <v/>
      </c>
      <c r="BP18" s="223" t="str">
        <f>IF(SAM_2017_user_USD!BQ19="","",SAM_2017_user_USD!BQ19)</f>
        <v/>
      </c>
      <c r="BQ18" s="223" t="str">
        <f>IF(SAM_2017_user_USD!BR19="","",SAM_2017_user_USD!BR19)</f>
        <v/>
      </c>
      <c r="BR18" s="223" t="str">
        <f>IF(SAM_2017_user_USD!BS19="","",SAM_2017_user_USD!BS19)</f>
        <v/>
      </c>
      <c r="BS18" s="223" t="str">
        <f>IF(SAM_2017_user_USD!BT19="","",SAM_2017_user_USD!BT19)</f>
        <v/>
      </c>
      <c r="BT18" s="223" t="str">
        <f>IF(SAM_2017_user_USD!BU19="","",SAM_2017_user_USD!BU19)</f>
        <v/>
      </c>
      <c r="BU18" s="223" t="str">
        <f>IF(SAM_2017_user_USD!BV19="","",SAM_2017_user_USD!BV19)</f>
        <v/>
      </c>
      <c r="BV18" s="223" t="str">
        <f>IF(SAM_2017_user_USD!BW19="","",SAM_2017_user_USD!BW19)</f>
        <v/>
      </c>
      <c r="BW18" s="223" t="str">
        <f>IF(SAM_2017_user_USD!BX19="","",SAM_2017_user_USD!BX19)</f>
        <v/>
      </c>
      <c r="BX18" s="223" t="str">
        <f>IF(SAM_2017_user_USD!BY19="","",SAM_2017_user_USD!BY19)</f>
        <v/>
      </c>
      <c r="BY18" s="223" t="str">
        <f>IF(SAM_2017_user_USD!BZ19="","",SAM_2017_user_USD!BZ19)</f>
        <v/>
      </c>
      <c r="BZ18" s="223" t="str">
        <f>IF(SAM_2017_user_USD!CA19="","",SAM_2017_user_USD!CA19)</f>
        <v/>
      </c>
      <c r="CA18" s="223" t="str">
        <f>IF(SAM_2017_user_USD!CB19="","",SAM_2017_user_USD!CB19)</f>
        <v/>
      </c>
      <c r="CB18" s="223" t="str">
        <f>IF(SAM_2017_user_USD!CC19="","",SAM_2017_user_USD!CC19)</f>
        <v/>
      </c>
      <c r="CC18" s="223" t="str">
        <f>IF(SAM_2017_user_USD!CD19="","",SAM_2017_user_USD!CD19)</f>
        <v/>
      </c>
      <c r="CD18" s="223">
        <f>IF(SAM_2017_user_USD!CE19="","",SAM_2017_user_USD!CE19)</f>
        <v>561.23044632268522</v>
      </c>
      <c r="CE18" s="107">
        <f t="shared" si="0"/>
        <v>3275.6876444084069</v>
      </c>
    </row>
    <row r="19" spans="1:83" x14ac:dyDescent="0.25">
      <c r="A19" s="225">
        <v>18</v>
      </c>
      <c r="B19" s="223" t="str">
        <f>IF(SAM_2017_user_USD!C20="","",SAM_2017_user_USD!C20)</f>
        <v/>
      </c>
      <c r="C19" s="223" t="str">
        <f>IF(SAM_2017_user_USD!D20="","",SAM_2017_user_USD!D20)</f>
        <v/>
      </c>
      <c r="D19" s="223" t="str">
        <f>IF(SAM_2017_user_USD!E20="","",SAM_2017_user_USD!E20)</f>
        <v/>
      </c>
      <c r="E19" s="223" t="str">
        <f>IF(SAM_2017_user_USD!F20="","",SAM_2017_user_USD!F20)</f>
        <v/>
      </c>
      <c r="F19" s="223" t="str">
        <f>IF(SAM_2017_user_USD!G20="","",SAM_2017_user_USD!G20)</f>
        <v/>
      </c>
      <c r="G19" s="223" t="str">
        <f>IF(SAM_2017_user_USD!H20="","",SAM_2017_user_USD!H20)</f>
        <v/>
      </c>
      <c r="H19" s="223" t="str">
        <f>IF(SAM_2017_user_USD!I20="","",SAM_2017_user_USD!I20)</f>
        <v/>
      </c>
      <c r="I19" s="223" t="str">
        <f>IF(SAM_2017_user_USD!J20="","",SAM_2017_user_USD!J20)</f>
        <v/>
      </c>
      <c r="J19" s="223" t="str">
        <f>IF(SAM_2017_user_USD!K20="","",SAM_2017_user_USD!K20)</f>
        <v/>
      </c>
      <c r="K19" s="223" t="str">
        <f>IF(SAM_2017_user_USD!L20="","",SAM_2017_user_USD!L20)</f>
        <v/>
      </c>
      <c r="L19" s="223" t="str">
        <f>IF(SAM_2017_user_USD!M20="","",SAM_2017_user_USD!M20)</f>
        <v/>
      </c>
      <c r="M19" s="223" t="str">
        <f>IF(SAM_2017_user_USD!N20="","",SAM_2017_user_USD!N20)</f>
        <v/>
      </c>
      <c r="N19" s="223" t="str">
        <f>IF(SAM_2017_user_USD!O20="","",SAM_2017_user_USD!O20)</f>
        <v/>
      </c>
      <c r="O19" s="223" t="str">
        <f>IF(SAM_2017_user_USD!P20="","",SAM_2017_user_USD!P20)</f>
        <v/>
      </c>
      <c r="P19" s="223" t="str">
        <f>IF(SAM_2017_user_USD!Q20="","",SAM_2017_user_USD!Q20)</f>
        <v/>
      </c>
      <c r="Q19" s="223" t="str">
        <f>IF(SAM_2017_user_USD!R20="","",SAM_2017_user_USD!R20)</f>
        <v/>
      </c>
      <c r="R19" s="223" t="str">
        <f>IF(SAM_2017_user_USD!S20="","",SAM_2017_user_USD!S20)</f>
        <v/>
      </c>
      <c r="S19" s="223" t="str">
        <f>IF(SAM_2017_user_USD!T20="","",SAM_2017_user_USD!T20)</f>
        <v/>
      </c>
      <c r="T19" s="223" t="str">
        <f>IF(SAM_2017_user_USD!U20="","",SAM_2017_user_USD!U20)</f>
        <v/>
      </c>
      <c r="U19" s="223" t="str">
        <f>IF(SAM_2017_user_USD!V20="","",SAM_2017_user_USD!V20)</f>
        <v/>
      </c>
      <c r="V19" s="223" t="str">
        <f>IF(SAM_2017_user_USD!W20="","",SAM_2017_user_USD!W20)</f>
        <v/>
      </c>
      <c r="W19" s="223" t="str">
        <f>IF(SAM_2017_user_USD!X20="","",SAM_2017_user_USD!X20)</f>
        <v/>
      </c>
      <c r="X19" s="223" t="str">
        <f>IF(SAM_2017_user_USD!Y20="","",SAM_2017_user_USD!Y20)</f>
        <v/>
      </c>
      <c r="Y19" s="223" t="str">
        <f>IF(SAM_2017_user_USD!Z20="","",SAM_2017_user_USD!Z20)</f>
        <v/>
      </c>
      <c r="Z19" s="223" t="str">
        <f>IF(SAM_2017_user_USD!AA20="","",SAM_2017_user_USD!AA20)</f>
        <v/>
      </c>
      <c r="AA19" s="223" t="str">
        <f>IF(SAM_2017_user_USD!AB20="","",SAM_2017_user_USD!AB20)</f>
        <v/>
      </c>
      <c r="AB19" s="223" t="str">
        <f>IF(SAM_2017_user_USD!AC20="","",SAM_2017_user_USD!AC20)</f>
        <v/>
      </c>
      <c r="AC19" s="223" t="str">
        <f>IF(SAM_2017_user_USD!AD20="","",SAM_2017_user_USD!AD20)</f>
        <v/>
      </c>
      <c r="AD19" s="223" t="str">
        <f>IF(SAM_2017_user_USD!AE20="","",SAM_2017_user_USD!AE20)</f>
        <v/>
      </c>
      <c r="AE19" s="223" t="str">
        <f>IF(SAM_2017_user_USD!AF20="","",SAM_2017_user_USD!AF20)</f>
        <v/>
      </c>
      <c r="AF19" s="223" t="str">
        <f>IF(SAM_2017_user_USD!AG20="","",SAM_2017_user_USD!AG20)</f>
        <v/>
      </c>
      <c r="AG19" s="223" t="str">
        <f>IF(SAM_2017_user_USD!AH20="","",SAM_2017_user_USD!AH20)</f>
        <v/>
      </c>
      <c r="AH19" s="223" t="str">
        <f>IF(SAM_2017_user_USD!AI20="","",SAM_2017_user_USD!AI20)</f>
        <v/>
      </c>
      <c r="AI19" s="223" t="str">
        <f>IF(SAM_2017_user_USD!AJ20="","",SAM_2017_user_USD!AJ20)</f>
        <v/>
      </c>
      <c r="AJ19" s="223" t="str">
        <f>IF(SAM_2017_user_USD!AK20="","",SAM_2017_user_USD!AK20)</f>
        <v/>
      </c>
      <c r="AK19" s="223" t="str">
        <f>IF(SAM_2017_user_USD!AL20="","",SAM_2017_user_USD!AL20)</f>
        <v/>
      </c>
      <c r="AL19" s="223" t="str">
        <f>IF(SAM_2017_user_USD!AM20="","",SAM_2017_user_USD!AM20)</f>
        <v/>
      </c>
      <c r="AM19" s="223" t="str">
        <f>IF(SAM_2017_user_USD!AN20="","",SAM_2017_user_USD!AN20)</f>
        <v/>
      </c>
      <c r="AN19" s="223" t="str">
        <f>IF(SAM_2017_user_USD!AO20="","",SAM_2017_user_USD!AO20)</f>
        <v/>
      </c>
      <c r="AO19" s="223" t="str">
        <f>IF(SAM_2017_user_USD!AP20="","",SAM_2017_user_USD!AP20)</f>
        <v/>
      </c>
      <c r="AP19" s="223" t="str">
        <f>IF(SAM_2017_user_USD!AQ20="","",SAM_2017_user_USD!AQ20)</f>
        <v/>
      </c>
      <c r="AQ19" s="223" t="str">
        <f>IF(SAM_2017_user_USD!AR20="","",SAM_2017_user_USD!AR20)</f>
        <v/>
      </c>
      <c r="AR19" s="223" t="str">
        <f>IF(SAM_2017_user_USD!AS20="","",SAM_2017_user_USD!AS20)</f>
        <v/>
      </c>
      <c r="AS19" s="223" t="str">
        <f>IF(SAM_2017_user_USD!AT20="","",SAM_2017_user_USD!AT20)</f>
        <v/>
      </c>
      <c r="AT19" s="223" t="str">
        <f>IF(SAM_2017_user_USD!AU20="","",SAM_2017_user_USD!AU20)</f>
        <v/>
      </c>
      <c r="AU19" s="223" t="str">
        <f>IF(SAM_2017_user_USD!AV20="","",SAM_2017_user_USD!AV20)</f>
        <v/>
      </c>
      <c r="AV19" s="223" t="str">
        <f>IF(SAM_2017_user_USD!AW20="","",SAM_2017_user_USD!AW20)</f>
        <v/>
      </c>
      <c r="AW19" s="223" t="str">
        <f>IF(SAM_2017_user_USD!AX20="","",SAM_2017_user_USD!AX20)</f>
        <v/>
      </c>
      <c r="AX19" s="223" t="str">
        <f>IF(SAM_2017_user_USD!AY20="","",SAM_2017_user_USD!AY20)</f>
        <v/>
      </c>
      <c r="AY19" s="223" t="str">
        <f>IF(SAM_2017_user_USD!AZ20="","",SAM_2017_user_USD!AZ20)</f>
        <v/>
      </c>
      <c r="AZ19" s="223" t="str">
        <f>IF(SAM_2017_user_USD!BA20="","",SAM_2017_user_USD!BA20)</f>
        <v/>
      </c>
      <c r="BA19" s="223">
        <f>IF(SAM_2017_user_USD!BB20="","",SAM_2017_user_USD!BB20)</f>
        <v>11.818218398826755</v>
      </c>
      <c r="BB19" s="223" t="str">
        <f>IF(SAM_2017_user_USD!BC20="","",SAM_2017_user_USD!BC20)</f>
        <v/>
      </c>
      <c r="BC19" s="223" t="str">
        <f>IF(SAM_2017_user_USD!BD20="","",SAM_2017_user_USD!BD20)</f>
        <v/>
      </c>
      <c r="BD19" s="223" t="str">
        <f>IF(SAM_2017_user_USD!BE20="","",SAM_2017_user_USD!BE20)</f>
        <v/>
      </c>
      <c r="BE19" s="223" t="str">
        <f>IF(SAM_2017_user_USD!BF20="","",SAM_2017_user_USD!BF20)</f>
        <v/>
      </c>
      <c r="BF19" s="223" t="str">
        <f>IF(SAM_2017_user_USD!BG20="","",SAM_2017_user_USD!BG20)</f>
        <v/>
      </c>
      <c r="BG19" s="223" t="str">
        <f>IF(SAM_2017_user_USD!BH20="","",SAM_2017_user_USD!BH20)</f>
        <v/>
      </c>
      <c r="BH19" s="223" t="str">
        <f>IF(SAM_2017_user_USD!BI20="","",SAM_2017_user_USD!BI20)</f>
        <v/>
      </c>
      <c r="BI19" s="223" t="str">
        <f>IF(SAM_2017_user_USD!BJ20="","",SAM_2017_user_USD!BJ20)</f>
        <v/>
      </c>
      <c r="BJ19" s="223" t="str">
        <f>IF(SAM_2017_user_USD!BK20="","",SAM_2017_user_USD!BK20)</f>
        <v/>
      </c>
      <c r="BK19" s="223" t="str">
        <f>IF(SAM_2017_user_USD!BL20="","",SAM_2017_user_USD!BL20)</f>
        <v/>
      </c>
      <c r="BL19" s="223" t="str">
        <f>IF(SAM_2017_user_USD!BM20="","",SAM_2017_user_USD!BM20)</f>
        <v/>
      </c>
      <c r="BM19" s="223" t="str">
        <f>IF(SAM_2017_user_USD!BN20="","",SAM_2017_user_USD!BN20)</f>
        <v/>
      </c>
      <c r="BN19" s="223" t="str">
        <f>IF(SAM_2017_user_USD!BO20="","",SAM_2017_user_USD!BO20)</f>
        <v/>
      </c>
      <c r="BO19" s="223" t="str">
        <f>IF(SAM_2017_user_USD!BP20="","",SAM_2017_user_USD!BP20)</f>
        <v/>
      </c>
      <c r="BP19" s="223" t="str">
        <f>IF(SAM_2017_user_USD!BQ20="","",SAM_2017_user_USD!BQ20)</f>
        <v/>
      </c>
      <c r="BQ19" s="223" t="str">
        <f>IF(SAM_2017_user_USD!BR20="","",SAM_2017_user_USD!BR20)</f>
        <v/>
      </c>
      <c r="BR19" s="223" t="str">
        <f>IF(SAM_2017_user_USD!BS20="","",SAM_2017_user_USD!BS20)</f>
        <v/>
      </c>
      <c r="BS19" s="223" t="str">
        <f>IF(SAM_2017_user_USD!BT20="","",SAM_2017_user_USD!BT20)</f>
        <v/>
      </c>
      <c r="BT19" s="223" t="str">
        <f>IF(SAM_2017_user_USD!BU20="","",SAM_2017_user_USD!BU20)</f>
        <v/>
      </c>
      <c r="BU19" s="223" t="str">
        <f>IF(SAM_2017_user_USD!BV20="","",SAM_2017_user_USD!BV20)</f>
        <v/>
      </c>
      <c r="BV19" s="223" t="str">
        <f>IF(SAM_2017_user_USD!BW20="","",SAM_2017_user_USD!BW20)</f>
        <v/>
      </c>
      <c r="BW19" s="223" t="str">
        <f>IF(SAM_2017_user_USD!BX20="","",SAM_2017_user_USD!BX20)</f>
        <v/>
      </c>
      <c r="BX19" s="223" t="str">
        <f>IF(SAM_2017_user_USD!BY20="","",SAM_2017_user_USD!BY20)</f>
        <v/>
      </c>
      <c r="BY19" s="223" t="str">
        <f>IF(SAM_2017_user_USD!BZ20="","",SAM_2017_user_USD!BZ20)</f>
        <v/>
      </c>
      <c r="BZ19" s="223" t="str">
        <f>IF(SAM_2017_user_USD!CA20="","",SAM_2017_user_USD!CA20)</f>
        <v/>
      </c>
      <c r="CA19" s="223" t="str">
        <f>IF(SAM_2017_user_USD!CB20="","",SAM_2017_user_USD!CB20)</f>
        <v/>
      </c>
      <c r="CB19" s="223" t="str">
        <f>IF(SAM_2017_user_USD!CC20="","",SAM_2017_user_USD!CC20)</f>
        <v/>
      </c>
      <c r="CC19" s="223" t="str">
        <f>IF(SAM_2017_user_USD!CD20="","",SAM_2017_user_USD!CD20)</f>
        <v/>
      </c>
      <c r="CD19" s="223">
        <f>IF(SAM_2017_user_USD!CE20="","",SAM_2017_user_USD!CE20)</f>
        <v>42.028203076208634</v>
      </c>
      <c r="CE19" s="107">
        <f t="shared" si="0"/>
        <v>53.846421475035385</v>
      </c>
    </row>
    <row r="20" spans="1:83" x14ac:dyDescent="0.25">
      <c r="A20" s="225">
        <v>19</v>
      </c>
      <c r="B20" s="223" t="str">
        <f>IF(SAM_2017_user_USD!C21="","",SAM_2017_user_USD!C21)</f>
        <v/>
      </c>
      <c r="C20" s="223" t="str">
        <f>IF(SAM_2017_user_USD!D21="","",SAM_2017_user_USD!D21)</f>
        <v/>
      </c>
      <c r="D20" s="223" t="str">
        <f>IF(SAM_2017_user_USD!E21="","",SAM_2017_user_USD!E21)</f>
        <v/>
      </c>
      <c r="E20" s="223" t="str">
        <f>IF(SAM_2017_user_USD!F21="","",SAM_2017_user_USD!F21)</f>
        <v/>
      </c>
      <c r="F20" s="223" t="str">
        <f>IF(SAM_2017_user_USD!G21="","",SAM_2017_user_USD!G21)</f>
        <v/>
      </c>
      <c r="G20" s="223" t="str">
        <f>IF(SAM_2017_user_USD!H21="","",SAM_2017_user_USD!H21)</f>
        <v/>
      </c>
      <c r="H20" s="223" t="str">
        <f>IF(SAM_2017_user_USD!I21="","",SAM_2017_user_USD!I21)</f>
        <v/>
      </c>
      <c r="I20" s="223" t="str">
        <f>IF(SAM_2017_user_USD!J21="","",SAM_2017_user_USD!J21)</f>
        <v/>
      </c>
      <c r="J20" s="223" t="str">
        <f>IF(SAM_2017_user_USD!K21="","",SAM_2017_user_USD!K21)</f>
        <v/>
      </c>
      <c r="K20" s="223" t="str">
        <f>IF(SAM_2017_user_USD!L21="","",SAM_2017_user_USD!L21)</f>
        <v/>
      </c>
      <c r="L20" s="223" t="str">
        <f>IF(SAM_2017_user_USD!M21="","",SAM_2017_user_USD!M21)</f>
        <v/>
      </c>
      <c r="M20" s="223" t="str">
        <f>IF(SAM_2017_user_USD!N21="","",SAM_2017_user_USD!N21)</f>
        <v/>
      </c>
      <c r="N20" s="223" t="str">
        <f>IF(SAM_2017_user_USD!O21="","",SAM_2017_user_USD!O21)</f>
        <v/>
      </c>
      <c r="O20" s="223" t="str">
        <f>IF(SAM_2017_user_USD!P21="","",SAM_2017_user_USD!P21)</f>
        <v/>
      </c>
      <c r="P20" s="223" t="str">
        <f>IF(SAM_2017_user_USD!Q21="","",SAM_2017_user_USD!Q21)</f>
        <v/>
      </c>
      <c r="Q20" s="223" t="str">
        <f>IF(SAM_2017_user_USD!R21="","",SAM_2017_user_USD!R21)</f>
        <v/>
      </c>
      <c r="R20" s="223" t="str">
        <f>IF(SAM_2017_user_USD!S21="","",SAM_2017_user_USD!S21)</f>
        <v/>
      </c>
      <c r="S20" s="223" t="str">
        <f>IF(SAM_2017_user_USD!T21="","",SAM_2017_user_USD!T21)</f>
        <v/>
      </c>
      <c r="T20" s="223" t="str">
        <f>IF(SAM_2017_user_USD!U21="","",SAM_2017_user_USD!U21)</f>
        <v/>
      </c>
      <c r="U20" s="223" t="str">
        <f>IF(SAM_2017_user_USD!V21="","",SAM_2017_user_USD!V21)</f>
        <v/>
      </c>
      <c r="V20" s="223" t="str">
        <f>IF(SAM_2017_user_USD!W21="","",SAM_2017_user_USD!W21)</f>
        <v/>
      </c>
      <c r="W20" s="223" t="str">
        <f>IF(SAM_2017_user_USD!X21="","",SAM_2017_user_USD!X21)</f>
        <v/>
      </c>
      <c r="X20" s="223" t="str">
        <f>IF(SAM_2017_user_USD!Y21="","",SAM_2017_user_USD!Y21)</f>
        <v/>
      </c>
      <c r="Y20" s="223" t="str">
        <f>IF(SAM_2017_user_USD!Z21="","",SAM_2017_user_USD!Z21)</f>
        <v/>
      </c>
      <c r="Z20" s="223" t="str">
        <f>IF(SAM_2017_user_USD!AA21="","",SAM_2017_user_USD!AA21)</f>
        <v/>
      </c>
      <c r="AA20" s="223" t="str">
        <f>IF(SAM_2017_user_USD!AB21="","",SAM_2017_user_USD!AB21)</f>
        <v/>
      </c>
      <c r="AB20" s="223" t="str">
        <f>IF(SAM_2017_user_USD!AC21="","",SAM_2017_user_USD!AC21)</f>
        <v/>
      </c>
      <c r="AC20" s="223" t="str">
        <f>IF(SAM_2017_user_USD!AD21="","",SAM_2017_user_USD!AD21)</f>
        <v/>
      </c>
      <c r="AD20" s="223" t="str">
        <f>IF(SAM_2017_user_USD!AE21="","",SAM_2017_user_USD!AE21)</f>
        <v/>
      </c>
      <c r="AE20" s="223" t="str">
        <f>IF(SAM_2017_user_USD!AF21="","",SAM_2017_user_USD!AF21)</f>
        <v/>
      </c>
      <c r="AF20" s="223" t="str">
        <f>IF(SAM_2017_user_USD!AG21="","",SAM_2017_user_USD!AG21)</f>
        <v/>
      </c>
      <c r="AG20" s="223" t="str">
        <f>IF(SAM_2017_user_USD!AH21="","",SAM_2017_user_USD!AH21)</f>
        <v/>
      </c>
      <c r="AH20" s="223" t="str">
        <f>IF(SAM_2017_user_USD!AI21="","",SAM_2017_user_USD!AI21)</f>
        <v/>
      </c>
      <c r="AI20" s="223" t="str">
        <f>IF(SAM_2017_user_USD!AJ21="","",SAM_2017_user_USD!AJ21)</f>
        <v/>
      </c>
      <c r="AJ20" s="223" t="str">
        <f>IF(SAM_2017_user_USD!AK21="","",SAM_2017_user_USD!AK21)</f>
        <v/>
      </c>
      <c r="AK20" s="223" t="str">
        <f>IF(SAM_2017_user_USD!AL21="","",SAM_2017_user_USD!AL21)</f>
        <v/>
      </c>
      <c r="AL20" s="223" t="str">
        <f>IF(SAM_2017_user_USD!AM21="","",SAM_2017_user_USD!AM21)</f>
        <v/>
      </c>
      <c r="AM20" s="223" t="str">
        <f>IF(SAM_2017_user_USD!AN21="","",SAM_2017_user_USD!AN21)</f>
        <v/>
      </c>
      <c r="AN20" s="223" t="str">
        <f>IF(SAM_2017_user_USD!AO21="","",SAM_2017_user_USD!AO21)</f>
        <v/>
      </c>
      <c r="AO20" s="223" t="str">
        <f>IF(SAM_2017_user_USD!AP21="","",SAM_2017_user_USD!AP21)</f>
        <v/>
      </c>
      <c r="AP20" s="223" t="str">
        <f>IF(SAM_2017_user_USD!AQ21="","",SAM_2017_user_USD!AQ21)</f>
        <v/>
      </c>
      <c r="AQ20" s="223" t="str">
        <f>IF(SAM_2017_user_USD!AR21="","",SAM_2017_user_USD!AR21)</f>
        <v/>
      </c>
      <c r="AR20" s="223" t="str">
        <f>IF(SAM_2017_user_USD!AS21="","",SAM_2017_user_USD!AS21)</f>
        <v/>
      </c>
      <c r="AS20" s="223" t="str">
        <f>IF(SAM_2017_user_USD!AT21="","",SAM_2017_user_USD!AT21)</f>
        <v/>
      </c>
      <c r="AT20" s="223" t="str">
        <f>IF(SAM_2017_user_USD!AU21="","",SAM_2017_user_USD!AU21)</f>
        <v/>
      </c>
      <c r="AU20" s="223" t="str">
        <f>IF(SAM_2017_user_USD!AV21="","",SAM_2017_user_USD!AV21)</f>
        <v/>
      </c>
      <c r="AV20" s="223" t="str">
        <f>IF(SAM_2017_user_USD!AW21="","",SAM_2017_user_USD!AW21)</f>
        <v/>
      </c>
      <c r="AW20" s="223" t="str">
        <f>IF(SAM_2017_user_USD!AX21="","",SAM_2017_user_USD!AX21)</f>
        <v/>
      </c>
      <c r="AX20" s="223" t="str">
        <f>IF(SAM_2017_user_USD!AY21="","",SAM_2017_user_USD!AY21)</f>
        <v/>
      </c>
      <c r="AY20" s="223" t="str">
        <f>IF(SAM_2017_user_USD!AZ21="","",SAM_2017_user_USD!AZ21)</f>
        <v/>
      </c>
      <c r="AZ20" s="223" t="str">
        <f>IF(SAM_2017_user_USD!BA21="","",SAM_2017_user_USD!BA21)</f>
        <v/>
      </c>
      <c r="BA20" s="223" t="str">
        <f>IF(SAM_2017_user_USD!BB21="","",SAM_2017_user_USD!BB21)</f>
        <v/>
      </c>
      <c r="BB20" s="223">
        <f>IF(SAM_2017_user_USD!BC21="","",SAM_2017_user_USD!BC21)</f>
        <v>2996.2987323758075</v>
      </c>
      <c r="BC20" s="223" t="str">
        <f>IF(SAM_2017_user_USD!BD21="","",SAM_2017_user_USD!BD21)</f>
        <v/>
      </c>
      <c r="BD20" s="223" t="str">
        <f>IF(SAM_2017_user_USD!BE21="","",SAM_2017_user_USD!BE21)</f>
        <v/>
      </c>
      <c r="BE20" s="223" t="str">
        <f>IF(SAM_2017_user_USD!BF21="","",SAM_2017_user_USD!BF21)</f>
        <v/>
      </c>
      <c r="BF20" s="223" t="str">
        <f>IF(SAM_2017_user_USD!BG21="","",SAM_2017_user_USD!BG21)</f>
        <v/>
      </c>
      <c r="BG20" s="223" t="str">
        <f>IF(SAM_2017_user_USD!BH21="","",SAM_2017_user_USD!BH21)</f>
        <v/>
      </c>
      <c r="BH20" s="223" t="str">
        <f>IF(SAM_2017_user_USD!BI21="","",SAM_2017_user_USD!BI21)</f>
        <v/>
      </c>
      <c r="BI20" s="223" t="str">
        <f>IF(SAM_2017_user_USD!BJ21="","",SAM_2017_user_USD!BJ21)</f>
        <v/>
      </c>
      <c r="BJ20" s="223" t="str">
        <f>IF(SAM_2017_user_USD!BK21="","",SAM_2017_user_USD!BK21)</f>
        <v/>
      </c>
      <c r="BK20" s="223" t="str">
        <f>IF(SAM_2017_user_USD!BL21="","",SAM_2017_user_USD!BL21)</f>
        <v/>
      </c>
      <c r="BL20" s="223" t="str">
        <f>IF(SAM_2017_user_USD!BM21="","",SAM_2017_user_USD!BM21)</f>
        <v/>
      </c>
      <c r="BM20" s="223" t="str">
        <f>IF(SAM_2017_user_USD!BN21="","",SAM_2017_user_USD!BN21)</f>
        <v/>
      </c>
      <c r="BN20" s="223" t="str">
        <f>IF(SAM_2017_user_USD!BO21="","",SAM_2017_user_USD!BO21)</f>
        <v/>
      </c>
      <c r="BO20" s="223" t="str">
        <f>IF(SAM_2017_user_USD!BP21="","",SAM_2017_user_USD!BP21)</f>
        <v/>
      </c>
      <c r="BP20" s="223" t="str">
        <f>IF(SAM_2017_user_USD!BQ21="","",SAM_2017_user_USD!BQ21)</f>
        <v/>
      </c>
      <c r="BQ20" s="223" t="str">
        <f>IF(SAM_2017_user_USD!BR21="","",SAM_2017_user_USD!BR21)</f>
        <v/>
      </c>
      <c r="BR20" s="223" t="str">
        <f>IF(SAM_2017_user_USD!BS21="","",SAM_2017_user_USD!BS21)</f>
        <v/>
      </c>
      <c r="BS20" s="223" t="str">
        <f>IF(SAM_2017_user_USD!BT21="","",SAM_2017_user_USD!BT21)</f>
        <v/>
      </c>
      <c r="BT20" s="223" t="str">
        <f>IF(SAM_2017_user_USD!BU21="","",SAM_2017_user_USD!BU21)</f>
        <v/>
      </c>
      <c r="BU20" s="223" t="str">
        <f>IF(SAM_2017_user_USD!BV21="","",SAM_2017_user_USD!BV21)</f>
        <v/>
      </c>
      <c r="BV20" s="223" t="str">
        <f>IF(SAM_2017_user_USD!BW21="","",SAM_2017_user_USD!BW21)</f>
        <v/>
      </c>
      <c r="BW20" s="223" t="str">
        <f>IF(SAM_2017_user_USD!BX21="","",SAM_2017_user_USD!BX21)</f>
        <v/>
      </c>
      <c r="BX20" s="223" t="str">
        <f>IF(SAM_2017_user_USD!BY21="","",SAM_2017_user_USD!BY21)</f>
        <v/>
      </c>
      <c r="BY20" s="223" t="str">
        <f>IF(SAM_2017_user_USD!BZ21="","",SAM_2017_user_USD!BZ21)</f>
        <v/>
      </c>
      <c r="BZ20" s="223" t="str">
        <f>IF(SAM_2017_user_USD!CA21="","",SAM_2017_user_USD!CA21)</f>
        <v/>
      </c>
      <c r="CA20" s="223" t="str">
        <f>IF(SAM_2017_user_USD!CB21="","",SAM_2017_user_USD!CB21)</f>
        <v/>
      </c>
      <c r="CB20" s="223" t="str">
        <f>IF(SAM_2017_user_USD!CC21="","",SAM_2017_user_USD!CC21)</f>
        <v/>
      </c>
      <c r="CC20" s="223" t="str">
        <f>IF(SAM_2017_user_USD!CD21="","",SAM_2017_user_USD!CD21)</f>
        <v/>
      </c>
      <c r="CD20" s="223">
        <f>IF(SAM_2017_user_USD!CE21="","",SAM_2017_user_USD!CE21)</f>
        <v>178.56254418632903</v>
      </c>
      <c r="CE20" s="107">
        <f t="shared" si="0"/>
        <v>3174.8612765621365</v>
      </c>
    </row>
    <row r="21" spans="1:83" x14ac:dyDescent="0.25">
      <c r="A21" s="225">
        <v>20</v>
      </c>
      <c r="B21" s="223" t="str">
        <f>IF(SAM_2017_user_USD!C22="","",SAM_2017_user_USD!C22)</f>
        <v/>
      </c>
      <c r="C21" s="223" t="str">
        <f>IF(SAM_2017_user_USD!D22="","",SAM_2017_user_USD!D22)</f>
        <v/>
      </c>
      <c r="D21" s="223" t="str">
        <f>IF(SAM_2017_user_USD!E22="","",SAM_2017_user_USD!E22)</f>
        <v/>
      </c>
      <c r="E21" s="223" t="str">
        <f>IF(SAM_2017_user_USD!F22="","",SAM_2017_user_USD!F22)</f>
        <v/>
      </c>
      <c r="F21" s="223" t="str">
        <f>IF(SAM_2017_user_USD!G22="","",SAM_2017_user_USD!G22)</f>
        <v/>
      </c>
      <c r="G21" s="223" t="str">
        <f>IF(SAM_2017_user_USD!H22="","",SAM_2017_user_USD!H22)</f>
        <v/>
      </c>
      <c r="H21" s="223" t="str">
        <f>IF(SAM_2017_user_USD!I22="","",SAM_2017_user_USD!I22)</f>
        <v/>
      </c>
      <c r="I21" s="223" t="str">
        <f>IF(SAM_2017_user_USD!J22="","",SAM_2017_user_USD!J22)</f>
        <v/>
      </c>
      <c r="J21" s="223" t="str">
        <f>IF(SAM_2017_user_USD!K22="","",SAM_2017_user_USD!K22)</f>
        <v/>
      </c>
      <c r="K21" s="223" t="str">
        <f>IF(SAM_2017_user_USD!L22="","",SAM_2017_user_USD!L22)</f>
        <v/>
      </c>
      <c r="L21" s="223" t="str">
        <f>IF(SAM_2017_user_USD!M22="","",SAM_2017_user_USD!M22)</f>
        <v/>
      </c>
      <c r="M21" s="223" t="str">
        <f>IF(SAM_2017_user_USD!N22="","",SAM_2017_user_USD!N22)</f>
        <v/>
      </c>
      <c r="N21" s="223" t="str">
        <f>IF(SAM_2017_user_USD!O22="","",SAM_2017_user_USD!O22)</f>
        <v/>
      </c>
      <c r="O21" s="223" t="str">
        <f>IF(SAM_2017_user_USD!P22="","",SAM_2017_user_USD!P22)</f>
        <v/>
      </c>
      <c r="P21" s="223" t="str">
        <f>IF(SAM_2017_user_USD!Q22="","",SAM_2017_user_USD!Q22)</f>
        <v/>
      </c>
      <c r="Q21" s="223" t="str">
        <f>IF(SAM_2017_user_USD!R22="","",SAM_2017_user_USD!R22)</f>
        <v/>
      </c>
      <c r="R21" s="223" t="str">
        <f>IF(SAM_2017_user_USD!S22="","",SAM_2017_user_USD!S22)</f>
        <v/>
      </c>
      <c r="S21" s="223" t="str">
        <f>IF(SAM_2017_user_USD!T22="","",SAM_2017_user_USD!T22)</f>
        <v/>
      </c>
      <c r="T21" s="223" t="str">
        <f>IF(SAM_2017_user_USD!U22="","",SAM_2017_user_USD!U22)</f>
        <v/>
      </c>
      <c r="U21" s="223" t="str">
        <f>IF(SAM_2017_user_USD!V22="","",SAM_2017_user_USD!V22)</f>
        <v/>
      </c>
      <c r="V21" s="223" t="str">
        <f>IF(SAM_2017_user_USD!W22="","",SAM_2017_user_USD!W22)</f>
        <v/>
      </c>
      <c r="W21" s="223" t="str">
        <f>IF(SAM_2017_user_USD!X22="","",SAM_2017_user_USD!X22)</f>
        <v/>
      </c>
      <c r="X21" s="223" t="str">
        <f>IF(SAM_2017_user_USD!Y22="","",SAM_2017_user_USD!Y22)</f>
        <v/>
      </c>
      <c r="Y21" s="223" t="str">
        <f>IF(SAM_2017_user_USD!Z22="","",SAM_2017_user_USD!Z22)</f>
        <v/>
      </c>
      <c r="Z21" s="223" t="str">
        <f>IF(SAM_2017_user_USD!AA22="","",SAM_2017_user_USD!AA22)</f>
        <v/>
      </c>
      <c r="AA21" s="223" t="str">
        <f>IF(SAM_2017_user_USD!AB22="","",SAM_2017_user_USD!AB22)</f>
        <v/>
      </c>
      <c r="AB21" s="223" t="str">
        <f>IF(SAM_2017_user_USD!AC22="","",SAM_2017_user_USD!AC22)</f>
        <v/>
      </c>
      <c r="AC21" s="223" t="str">
        <f>IF(SAM_2017_user_USD!AD22="","",SAM_2017_user_USD!AD22)</f>
        <v/>
      </c>
      <c r="AD21" s="223" t="str">
        <f>IF(SAM_2017_user_USD!AE22="","",SAM_2017_user_USD!AE22)</f>
        <v/>
      </c>
      <c r="AE21" s="223" t="str">
        <f>IF(SAM_2017_user_USD!AF22="","",SAM_2017_user_USD!AF22)</f>
        <v/>
      </c>
      <c r="AF21" s="223" t="str">
        <f>IF(SAM_2017_user_USD!AG22="","",SAM_2017_user_USD!AG22)</f>
        <v/>
      </c>
      <c r="AG21" s="223" t="str">
        <f>IF(SAM_2017_user_USD!AH22="","",SAM_2017_user_USD!AH22)</f>
        <v/>
      </c>
      <c r="AH21" s="223" t="str">
        <f>IF(SAM_2017_user_USD!AI22="","",SAM_2017_user_USD!AI22)</f>
        <v/>
      </c>
      <c r="AI21" s="223" t="str">
        <f>IF(SAM_2017_user_USD!AJ22="","",SAM_2017_user_USD!AJ22)</f>
        <v/>
      </c>
      <c r="AJ21" s="223" t="str">
        <f>IF(SAM_2017_user_USD!AK22="","",SAM_2017_user_USD!AK22)</f>
        <v/>
      </c>
      <c r="AK21" s="223" t="str">
        <f>IF(SAM_2017_user_USD!AL22="","",SAM_2017_user_USD!AL22)</f>
        <v/>
      </c>
      <c r="AL21" s="223" t="str">
        <f>IF(SAM_2017_user_USD!AM22="","",SAM_2017_user_USD!AM22)</f>
        <v/>
      </c>
      <c r="AM21" s="223" t="str">
        <f>IF(SAM_2017_user_USD!AN22="","",SAM_2017_user_USD!AN22)</f>
        <v/>
      </c>
      <c r="AN21" s="223" t="str">
        <f>IF(SAM_2017_user_USD!AO22="","",SAM_2017_user_USD!AO22)</f>
        <v/>
      </c>
      <c r="AO21" s="223" t="str">
        <f>IF(SAM_2017_user_USD!AP22="","",SAM_2017_user_USD!AP22)</f>
        <v/>
      </c>
      <c r="AP21" s="223" t="str">
        <f>IF(SAM_2017_user_USD!AQ22="","",SAM_2017_user_USD!AQ22)</f>
        <v/>
      </c>
      <c r="AQ21" s="223" t="str">
        <f>IF(SAM_2017_user_USD!AR22="","",SAM_2017_user_USD!AR22)</f>
        <v/>
      </c>
      <c r="AR21" s="223" t="str">
        <f>IF(SAM_2017_user_USD!AS22="","",SAM_2017_user_USD!AS22)</f>
        <v/>
      </c>
      <c r="AS21" s="223" t="str">
        <f>IF(SAM_2017_user_USD!AT22="","",SAM_2017_user_USD!AT22)</f>
        <v/>
      </c>
      <c r="AT21" s="223" t="str">
        <f>IF(SAM_2017_user_USD!AU22="","",SAM_2017_user_USD!AU22)</f>
        <v/>
      </c>
      <c r="AU21" s="223" t="str">
        <f>IF(SAM_2017_user_USD!AV22="","",SAM_2017_user_USD!AV22)</f>
        <v/>
      </c>
      <c r="AV21" s="223" t="str">
        <f>IF(SAM_2017_user_USD!AW22="","",SAM_2017_user_USD!AW22)</f>
        <v/>
      </c>
      <c r="AW21" s="223" t="str">
        <f>IF(SAM_2017_user_USD!AX22="","",SAM_2017_user_USD!AX22)</f>
        <v/>
      </c>
      <c r="AX21" s="223" t="str">
        <f>IF(SAM_2017_user_USD!AY22="","",SAM_2017_user_USD!AY22)</f>
        <v/>
      </c>
      <c r="AY21" s="223" t="str">
        <f>IF(SAM_2017_user_USD!AZ22="","",SAM_2017_user_USD!AZ22)</f>
        <v/>
      </c>
      <c r="AZ21" s="223" t="str">
        <f>IF(SAM_2017_user_USD!BA22="","",SAM_2017_user_USD!BA22)</f>
        <v/>
      </c>
      <c r="BA21" s="223" t="str">
        <f>IF(SAM_2017_user_USD!BB22="","",SAM_2017_user_USD!BB22)</f>
        <v/>
      </c>
      <c r="BB21" s="223" t="str">
        <f>IF(SAM_2017_user_USD!BC22="","",SAM_2017_user_USD!BC22)</f>
        <v/>
      </c>
      <c r="BC21" s="223">
        <f>IF(SAM_2017_user_USD!BD22="","",SAM_2017_user_USD!BD22)</f>
        <v>737.12971547466714</v>
      </c>
      <c r="BD21" s="223" t="str">
        <f>IF(SAM_2017_user_USD!BE22="","",SAM_2017_user_USD!BE22)</f>
        <v/>
      </c>
      <c r="BE21" s="223" t="str">
        <f>IF(SAM_2017_user_USD!BF22="","",SAM_2017_user_USD!BF22)</f>
        <v/>
      </c>
      <c r="BF21" s="223" t="str">
        <f>IF(SAM_2017_user_USD!BG22="","",SAM_2017_user_USD!BG22)</f>
        <v/>
      </c>
      <c r="BG21" s="223" t="str">
        <f>IF(SAM_2017_user_USD!BH22="","",SAM_2017_user_USD!BH22)</f>
        <v/>
      </c>
      <c r="BH21" s="223" t="str">
        <f>IF(SAM_2017_user_USD!BI22="","",SAM_2017_user_USD!BI22)</f>
        <v/>
      </c>
      <c r="BI21" s="223" t="str">
        <f>IF(SAM_2017_user_USD!BJ22="","",SAM_2017_user_USD!BJ22)</f>
        <v/>
      </c>
      <c r="BJ21" s="223" t="str">
        <f>IF(SAM_2017_user_USD!BK22="","",SAM_2017_user_USD!BK22)</f>
        <v/>
      </c>
      <c r="BK21" s="223" t="str">
        <f>IF(SAM_2017_user_USD!BL22="","",SAM_2017_user_USD!BL22)</f>
        <v/>
      </c>
      <c r="BL21" s="223" t="str">
        <f>IF(SAM_2017_user_USD!BM22="","",SAM_2017_user_USD!BM22)</f>
        <v/>
      </c>
      <c r="BM21" s="223" t="str">
        <f>IF(SAM_2017_user_USD!BN22="","",SAM_2017_user_USD!BN22)</f>
        <v/>
      </c>
      <c r="BN21" s="223" t="str">
        <f>IF(SAM_2017_user_USD!BO22="","",SAM_2017_user_USD!BO22)</f>
        <v/>
      </c>
      <c r="BO21" s="223" t="str">
        <f>IF(SAM_2017_user_USD!BP22="","",SAM_2017_user_USD!BP22)</f>
        <v/>
      </c>
      <c r="BP21" s="223" t="str">
        <f>IF(SAM_2017_user_USD!BQ22="","",SAM_2017_user_USD!BQ22)</f>
        <v/>
      </c>
      <c r="BQ21" s="223" t="str">
        <f>IF(SAM_2017_user_USD!BR22="","",SAM_2017_user_USD!BR22)</f>
        <v/>
      </c>
      <c r="BR21" s="223" t="str">
        <f>IF(SAM_2017_user_USD!BS22="","",SAM_2017_user_USD!BS22)</f>
        <v/>
      </c>
      <c r="BS21" s="223" t="str">
        <f>IF(SAM_2017_user_USD!BT22="","",SAM_2017_user_USD!BT22)</f>
        <v/>
      </c>
      <c r="BT21" s="223" t="str">
        <f>IF(SAM_2017_user_USD!BU22="","",SAM_2017_user_USD!BU22)</f>
        <v/>
      </c>
      <c r="BU21" s="223" t="str">
        <f>IF(SAM_2017_user_USD!BV22="","",SAM_2017_user_USD!BV22)</f>
        <v/>
      </c>
      <c r="BV21" s="223" t="str">
        <f>IF(SAM_2017_user_USD!BW22="","",SAM_2017_user_USD!BW22)</f>
        <v/>
      </c>
      <c r="BW21" s="223" t="str">
        <f>IF(SAM_2017_user_USD!BX22="","",SAM_2017_user_USD!BX22)</f>
        <v/>
      </c>
      <c r="BX21" s="223" t="str">
        <f>IF(SAM_2017_user_USD!BY22="","",SAM_2017_user_USD!BY22)</f>
        <v/>
      </c>
      <c r="BY21" s="223" t="str">
        <f>IF(SAM_2017_user_USD!BZ22="","",SAM_2017_user_USD!BZ22)</f>
        <v/>
      </c>
      <c r="BZ21" s="223" t="str">
        <f>IF(SAM_2017_user_USD!CA22="","",SAM_2017_user_USD!CA22)</f>
        <v/>
      </c>
      <c r="CA21" s="223" t="str">
        <f>IF(SAM_2017_user_USD!CB22="","",SAM_2017_user_USD!CB22)</f>
        <v/>
      </c>
      <c r="CB21" s="223" t="str">
        <f>IF(SAM_2017_user_USD!CC22="","",SAM_2017_user_USD!CC22)</f>
        <v/>
      </c>
      <c r="CC21" s="223" t="str">
        <f>IF(SAM_2017_user_USD!CD22="","",SAM_2017_user_USD!CD22)</f>
        <v/>
      </c>
      <c r="CD21" s="223">
        <f>IF(SAM_2017_user_USD!CE22="","",SAM_2017_user_USD!CE22)</f>
        <v>11.069183810985614</v>
      </c>
      <c r="CE21" s="107">
        <f t="shared" si="0"/>
        <v>748.19889928565271</v>
      </c>
    </row>
    <row r="22" spans="1:83" x14ac:dyDescent="0.25">
      <c r="A22" s="225">
        <v>21</v>
      </c>
      <c r="B22" s="223" t="str">
        <f>IF(SAM_2017_user_USD!C23="","",SAM_2017_user_USD!C23)</f>
        <v/>
      </c>
      <c r="C22" s="223" t="str">
        <f>IF(SAM_2017_user_USD!D23="","",SAM_2017_user_USD!D23)</f>
        <v/>
      </c>
      <c r="D22" s="223" t="str">
        <f>IF(SAM_2017_user_USD!E23="","",SAM_2017_user_USD!E23)</f>
        <v/>
      </c>
      <c r="E22" s="223" t="str">
        <f>IF(SAM_2017_user_USD!F23="","",SAM_2017_user_USD!F23)</f>
        <v/>
      </c>
      <c r="F22" s="223" t="str">
        <f>IF(SAM_2017_user_USD!G23="","",SAM_2017_user_USD!G23)</f>
        <v/>
      </c>
      <c r="G22" s="223" t="str">
        <f>IF(SAM_2017_user_USD!H23="","",SAM_2017_user_USD!H23)</f>
        <v/>
      </c>
      <c r="H22" s="223" t="str">
        <f>IF(SAM_2017_user_USD!I23="","",SAM_2017_user_USD!I23)</f>
        <v/>
      </c>
      <c r="I22" s="223" t="str">
        <f>IF(SAM_2017_user_USD!J23="","",SAM_2017_user_USD!J23)</f>
        <v/>
      </c>
      <c r="J22" s="223" t="str">
        <f>IF(SAM_2017_user_USD!K23="","",SAM_2017_user_USD!K23)</f>
        <v/>
      </c>
      <c r="K22" s="223" t="str">
        <f>IF(SAM_2017_user_USD!L23="","",SAM_2017_user_USD!L23)</f>
        <v/>
      </c>
      <c r="L22" s="223" t="str">
        <f>IF(SAM_2017_user_USD!M23="","",SAM_2017_user_USD!M23)</f>
        <v/>
      </c>
      <c r="M22" s="223" t="str">
        <f>IF(SAM_2017_user_USD!N23="","",SAM_2017_user_USD!N23)</f>
        <v/>
      </c>
      <c r="N22" s="223" t="str">
        <f>IF(SAM_2017_user_USD!O23="","",SAM_2017_user_USD!O23)</f>
        <v/>
      </c>
      <c r="O22" s="223" t="str">
        <f>IF(SAM_2017_user_USD!P23="","",SAM_2017_user_USD!P23)</f>
        <v/>
      </c>
      <c r="P22" s="223" t="str">
        <f>IF(SAM_2017_user_USD!Q23="","",SAM_2017_user_USD!Q23)</f>
        <v/>
      </c>
      <c r="Q22" s="223" t="str">
        <f>IF(SAM_2017_user_USD!R23="","",SAM_2017_user_USD!R23)</f>
        <v/>
      </c>
      <c r="R22" s="223" t="str">
        <f>IF(SAM_2017_user_USD!S23="","",SAM_2017_user_USD!S23)</f>
        <v/>
      </c>
      <c r="S22" s="223" t="str">
        <f>IF(SAM_2017_user_USD!T23="","",SAM_2017_user_USD!T23)</f>
        <v/>
      </c>
      <c r="T22" s="223" t="str">
        <f>IF(SAM_2017_user_USD!U23="","",SAM_2017_user_USD!U23)</f>
        <v/>
      </c>
      <c r="U22" s="223" t="str">
        <f>IF(SAM_2017_user_USD!V23="","",SAM_2017_user_USD!V23)</f>
        <v/>
      </c>
      <c r="V22" s="223" t="str">
        <f>IF(SAM_2017_user_USD!W23="","",SAM_2017_user_USD!W23)</f>
        <v/>
      </c>
      <c r="W22" s="223" t="str">
        <f>IF(SAM_2017_user_USD!X23="","",SAM_2017_user_USD!X23)</f>
        <v/>
      </c>
      <c r="X22" s="223" t="str">
        <f>IF(SAM_2017_user_USD!Y23="","",SAM_2017_user_USD!Y23)</f>
        <v/>
      </c>
      <c r="Y22" s="223" t="str">
        <f>IF(SAM_2017_user_USD!Z23="","",SAM_2017_user_USD!Z23)</f>
        <v/>
      </c>
      <c r="Z22" s="223" t="str">
        <f>IF(SAM_2017_user_USD!AA23="","",SAM_2017_user_USD!AA23)</f>
        <v/>
      </c>
      <c r="AA22" s="223" t="str">
        <f>IF(SAM_2017_user_USD!AB23="","",SAM_2017_user_USD!AB23)</f>
        <v/>
      </c>
      <c r="AB22" s="223" t="str">
        <f>IF(SAM_2017_user_USD!AC23="","",SAM_2017_user_USD!AC23)</f>
        <v/>
      </c>
      <c r="AC22" s="223" t="str">
        <f>IF(SAM_2017_user_USD!AD23="","",SAM_2017_user_USD!AD23)</f>
        <v/>
      </c>
      <c r="AD22" s="223" t="str">
        <f>IF(SAM_2017_user_USD!AE23="","",SAM_2017_user_USD!AE23)</f>
        <v/>
      </c>
      <c r="AE22" s="223" t="str">
        <f>IF(SAM_2017_user_USD!AF23="","",SAM_2017_user_USD!AF23)</f>
        <v/>
      </c>
      <c r="AF22" s="223" t="str">
        <f>IF(SAM_2017_user_USD!AG23="","",SAM_2017_user_USD!AG23)</f>
        <v/>
      </c>
      <c r="AG22" s="223" t="str">
        <f>IF(SAM_2017_user_USD!AH23="","",SAM_2017_user_USD!AH23)</f>
        <v/>
      </c>
      <c r="AH22" s="223" t="str">
        <f>IF(SAM_2017_user_USD!AI23="","",SAM_2017_user_USD!AI23)</f>
        <v/>
      </c>
      <c r="AI22" s="223" t="str">
        <f>IF(SAM_2017_user_USD!AJ23="","",SAM_2017_user_USD!AJ23)</f>
        <v/>
      </c>
      <c r="AJ22" s="223" t="str">
        <f>IF(SAM_2017_user_USD!AK23="","",SAM_2017_user_USD!AK23)</f>
        <v/>
      </c>
      <c r="AK22" s="223" t="str">
        <f>IF(SAM_2017_user_USD!AL23="","",SAM_2017_user_USD!AL23)</f>
        <v/>
      </c>
      <c r="AL22" s="223" t="str">
        <f>IF(SAM_2017_user_USD!AM23="","",SAM_2017_user_USD!AM23)</f>
        <v/>
      </c>
      <c r="AM22" s="223" t="str">
        <f>IF(SAM_2017_user_USD!AN23="","",SAM_2017_user_USD!AN23)</f>
        <v/>
      </c>
      <c r="AN22" s="223" t="str">
        <f>IF(SAM_2017_user_USD!AO23="","",SAM_2017_user_USD!AO23)</f>
        <v/>
      </c>
      <c r="AO22" s="223" t="str">
        <f>IF(SAM_2017_user_USD!AP23="","",SAM_2017_user_USD!AP23)</f>
        <v/>
      </c>
      <c r="AP22" s="223" t="str">
        <f>IF(SAM_2017_user_USD!AQ23="","",SAM_2017_user_USD!AQ23)</f>
        <v/>
      </c>
      <c r="AQ22" s="223" t="str">
        <f>IF(SAM_2017_user_USD!AR23="","",SAM_2017_user_USD!AR23)</f>
        <v/>
      </c>
      <c r="AR22" s="223" t="str">
        <f>IF(SAM_2017_user_USD!AS23="","",SAM_2017_user_USD!AS23)</f>
        <v/>
      </c>
      <c r="AS22" s="223" t="str">
        <f>IF(SAM_2017_user_USD!AT23="","",SAM_2017_user_USD!AT23)</f>
        <v/>
      </c>
      <c r="AT22" s="223" t="str">
        <f>IF(SAM_2017_user_USD!AU23="","",SAM_2017_user_USD!AU23)</f>
        <v/>
      </c>
      <c r="AU22" s="223" t="str">
        <f>IF(SAM_2017_user_USD!AV23="","",SAM_2017_user_USD!AV23)</f>
        <v/>
      </c>
      <c r="AV22" s="223" t="str">
        <f>IF(SAM_2017_user_USD!AW23="","",SAM_2017_user_USD!AW23)</f>
        <v/>
      </c>
      <c r="AW22" s="223" t="str">
        <f>IF(SAM_2017_user_USD!AX23="","",SAM_2017_user_USD!AX23)</f>
        <v/>
      </c>
      <c r="AX22" s="223" t="str">
        <f>IF(SAM_2017_user_USD!AY23="","",SAM_2017_user_USD!AY23)</f>
        <v/>
      </c>
      <c r="AY22" s="223" t="str">
        <f>IF(SAM_2017_user_USD!AZ23="","",SAM_2017_user_USD!AZ23)</f>
        <v/>
      </c>
      <c r="AZ22" s="223" t="str">
        <f>IF(SAM_2017_user_USD!BA23="","",SAM_2017_user_USD!BA23)</f>
        <v/>
      </c>
      <c r="BA22" s="223" t="str">
        <f>IF(SAM_2017_user_USD!BB23="","",SAM_2017_user_USD!BB23)</f>
        <v/>
      </c>
      <c r="BB22" s="223" t="str">
        <f>IF(SAM_2017_user_USD!BC23="","",SAM_2017_user_USD!BC23)</f>
        <v/>
      </c>
      <c r="BC22" s="223" t="str">
        <f>IF(SAM_2017_user_USD!BD23="","",SAM_2017_user_USD!BD23)</f>
        <v/>
      </c>
      <c r="BD22" s="223">
        <f>IF(SAM_2017_user_USD!BE23="","",SAM_2017_user_USD!BE23)</f>
        <v>924.5974709865701</v>
      </c>
      <c r="BE22" s="223" t="str">
        <f>IF(SAM_2017_user_USD!BF23="","",SAM_2017_user_USD!BF23)</f>
        <v/>
      </c>
      <c r="BF22" s="223" t="str">
        <f>IF(SAM_2017_user_USD!BG23="","",SAM_2017_user_USD!BG23)</f>
        <v/>
      </c>
      <c r="BG22" s="223" t="str">
        <f>IF(SAM_2017_user_USD!BH23="","",SAM_2017_user_USD!BH23)</f>
        <v/>
      </c>
      <c r="BH22" s="223" t="str">
        <f>IF(SAM_2017_user_USD!BI23="","",SAM_2017_user_USD!BI23)</f>
        <v/>
      </c>
      <c r="BI22" s="223" t="str">
        <f>IF(SAM_2017_user_USD!BJ23="","",SAM_2017_user_USD!BJ23)</f>
        <v/>
      </c>
      <c r="BJ22" s="223" t="str">
        <f>IF(SAM_2017_user_USD!BK23="","",SAM_2017_user_USD!BK23)</f>
        <v/>
      </c>
      <c r="BK22" s="223" t="str">
        <f>IF(SAM_2017_user_USD!BL23="","",SAM_2017_user_USD!BL23)</f>
        <v/>
      </c>
      <c r="BL22" s="223" t="str">
        <f>IF(SAM_2017_user_USD!BM23="","",SAM_2017_user_USD!BM23)</f>
        <v/>
      </c>
      <c r="BM22" s="223" t="str">
        <f>IF(SAM_2017_user_USD!BN23="","",SAM_2017_user_USD!BN23)</f>
        <v/>
      </c>
      <c r="BN22" s="223" t="str">
        <f>IF(SAM_2017_user_USD!BO23="","",SAM_2017_user_USD!BO23)</f>
        <v/>
      </c>
      <c r="BO22" s="223" t="str">
        <f>IF(SAM_2017_user_USD!BP23="","",SAM_2017_user_USD!BP23)</f>
        <v/>
      </c>
      <c r="BP22" s="223" t="str">
        <f>IF(SAM_2017_user_USD!BQ23="","",SAM_2017_user_USD!BQ23)</f>
        <v/>
      </c>
      <c r="BQ22" s="223" t="str">
        <f>IF(SAM_2017_user_USD!BR23="","",SAM_2017_user_USD!BR23)</f>
        <v/>
      </c>
      <c r="BR22" s="223" t="str">
        <f>IF(SAM_2017_user_USD!BS23="","",SAM_2017_user_USD!BS23)</f>
        <v/>
      </c>
      <c r="BS22" s="223" t="str">
        <f>IF(SAM_2017_user_USD!BT23="","",SAM_2017_user_USD!BT23)</f>
        <v/>
      </c>
      <c r="BT22" s="223" t="str">
        <f>IF(SAM_2017_user_USD!BU23="","",SAM_2017_user_USD!BU23)</f>
        <v/>
      </c>
      <c r="BU22" s="223" t="str">
        <f>IF(SAM_2017_user_USD!BV23="","",SAM_2017_user_USD!BV23)</f>
        <v/>
      </c>
      <c r="BV22" s="223" t="str">
        <f>IF(SAM_2017_user_USD!BW23="","",SAM_2017_user_USD!BW23)</f>
        <v/>
      </c>
      <c r="BW22" s="223" t="str">
        <f>IF(SAM_2017_user_USD!BX23="","",SAM_2017_user_USD!BX23)</f>
        <v/>
      </c>
      <c r="BX22" s="223" t="str">
        <f>IF(SAM_2017_user_USD!BY23="","",SAM_2017_user_USD!BY23)</f>
        <v/>
      </c>
      <c r="BY22" s="223" t="str">
        <f>IF(SAM_2017_user_USD!BZ23="","",SAM_2017_user_USD!BZ23)</f>
        <v/>
      </c>
      <c r="BZ22" s="223" t="str">
        <f>IF(SAM_2017_user_USD!CA23="","",SAM_2017_user_USD!CA23)</f>
        <v/>
      </c>
      <c r="CA22" s="223" t="str">
        <f>IF(SAM_2017_user_USD!CB23="","",SAM_2017_user_USD!CB23)</f>
        <v/>
      </c>
      <c r="CB22" s="223" t="str">
        <f>IF(SAM_2017_user_USD!CC23="","",SAM_2017_user_USD!CC23)</f>
        <v/>
      </c>
      <c r="CC22" s="223" t="str">
        <f>IF(SAM_2017_user_USD!CD23="","",SAM_2017_user_USD!CD23)</f>
        <v/>
      </c>
      <c r="CD22" s="223">
        <f>IF(SAM_2017_user_USD!CE23="","",SAM_2017_user_USD!CE23)</f>
        <v>26.381683124736842</v>
      </c>
      <c r="CE22" s="107">
        <f t="shared" si="0"/>
        <v>950.97915411130691</v>
      </c>
    </row>
    <row r="23" spans="1:83" x14ac:dyDescent="0.25">
      <c r="A23" s="225">
        <v>22</v>
      </c>
      <c r="B23" s="223" t="str">
        <f>IF(SAM_2017_user_USD!C24="","",SAM_2017_user_USD!C24)</f>
        <v/>
      </c>
      <c r="C23" s="223" t="str">
        <f>IF(SAM_2017_user_USD!D24="","",SAM_2017_user_USD!D24)</f>
        <v/>
      </c>
      <c r="D23" s="223" t="str">
        <f>IF(SAM_2017_user_USD!E24="","",SAM_2017_user_USD!E24)</f>
        <v/>
      </c>
      <c r="E23" s="223" t="str">
        <f>IF(SAM_2017_user_USD!F24="","",SAM_2017_user_USD!F24)</f>
        <v/>
      </c>
      <c r="F23" s="223" t="str">
        <f>IF(SAM_2017_user_USD!G24="","",SAM_2017_user_USD!G24)</f>
        <v/>
      </c>
      <c r="G23" s="223" t="str">
        <f>IF(SAM_2017_user_USD!H24="","",SAM_2017_user_USD!H24)</f>
        <v/>
      </c>
      <c r="H23" s="223" t="str">
        <f>IF(SAM_2017_user_USD!I24="","",SAM_2017_user_USD!I24)</f>
        <v/>
      </c>
      <c r="I23" s="223" t="str">
        <f>IF(SAM_2017_user_USD!J24="","",SAM_2017_user_USD!J24)</f>
        <v/>
      </c>
      <c r="J23" s="223" t="str">
        <f>IF(SAM_2017_user_USD!K24="","",SAM_2017_user_USD!K24)</f>
        <v/>
      </c>
      <c r="K23" s="223" t="str">
        <f>IF(SAM_2017_user_USD!L24="","",SAM_2017_user_USD!L24)</f>
        <v/>
      </c>
      <c r="L23" s="223" t="str">
        <f>IF(SAM_2017_user_USD!M24="","",SAM_2017_user_USD!M24)</f>
        <v/>
      </c>
      <c r="M23" s="223" t="str">
        <f>IF(SAM_2017_user_USD!N24="","",SAM_2017_user_USD!N24)</f>
        <v/>
      </c>
      <c r="N23" s="223" t="str">
        <f>IF(SAM_2017_user_USD!O24="","",SAM_2017_user_USD!O24)</f>
        <v/>
      </c>
      <c r="O23" s="223" t="str">
        <f>IF(SAM_2017_user_USD!P24="","",SAM_2017_user_USD!P24)</f>
        <v/>
      </c>
      <c r="P23" s="223" t="str">
        <f>IF(SAM_2017_user_USD!Q24="","",SAM_2017_user_USD!Q24)</f>
        <v/>
      </c>
      <c r="Q23" s="223" t="str">
        <f>IF(SAM_2017_user_USD!R24="","",SAM_2017_user_USD!R24)</f>
        <v/>
      </c>
      <c r="R23" s="223" t="str">
        <f>IF(SAM_2017_user_USD!S24="","",SAM_2017_user_USD!S24)</f>
        <v/>
      </c>
      <c r="S23" s="223" t="str">
        <f>IF(SAM_2017_user_USD!T24="","",SAM_2017_user_USD!T24)</f>
        <v/>
      </c>
      <c r="T23" s="223" t="str">
        <f>IF(SAM_2017_user_USD!U24="","",SAM_2017_user_USD!U24)</f>
        <v/>
      </c>
      <c r="U23" s="223" t="str">
        <f>IF(SAM_2017_user_USD!V24="","",SAM_2017_user_USD!V24)</f>
        <v/>
      </c>
      <c r="V23" s="223" t="str">
        <f>IF(SAM_2017_user_USD!W24="","",SAM_2017_user_USD!W24)</f>
        <v/>
      </c>
      <c r="W23" s="223" t="str">
        <f>IF(SAM_2017_user_USD!X24="","",SAM_2017_user_USD!X24)</f>
        <v/>
      </c>
      <c r="X23" s="223" t="str">
        <f>IF(SAM_2017_user_USD!Y24="","",SAM_2017_user_USD!Y24)</f>
        <v/>
      </c>
      <c r="Y23" s="223" t="str">
        <f>IF(SAM_2017_user_USD!Z24="","",SAM_2017_user_USD!Z24)</f>
        <v/>
      </c>
      <c r="Z23" s="223" t="str">
        <f>IF(SAM_2017_user_USD!AA24="","",SAM_2017_user_USD!AA24)</f>
        <v/>
      </c>
      <c r="AA23" s="223" t="str">
        <f>IF(SAM_2017_user_USD!AB24="","",SAM_2017_user_USD!AB24)</f>
        <v/>
      </c>
      <c r="AB23" s="223" t="str">
        <f>IF(SAM_2017_user_USD!AC24="","",SAM_2017_user_USD!AC24)</f>
        <v/>
      </c>
      <c r="AC23" s="223" t="str">
        <f>IF(SAM_2017_user_USD!AD24="","",SAM_2017_user_USD!AD24)</f>
        <v/>
      </c>
      <c r="AD23" s="223" t="str">
        <f>IF(SAM_2017_user_USD!AE24="","",SAM_2017_user_USD!AE24)</f>
        <v/>
      </c>
      <c r="AE23" s="223" t="str">
        <f>IF(SAM_2017_user_USD!AF24="","",SAM_2017_user_USD!AF24)</f>
        <v/>
      </c>
      <c r="AF23" s="223" t="str">
        <f>IF(SAM_2017_user_USD!AG24="","",SAM_2017_user_USD!AG24)</f>
        <v/>
      </c>
      <c r="AG23" s="223" t="str">
        <f>IF(SAM_2017_user_USD!AH24="","",SAM_2017_user_USD!AH24)</f>
        <v/>
      </c>
      <c r="AH23" s="223" t="str">
        <f>IF(SAM_2017_user_USD!AI24="","",SAM_2017_user_USD!AI24)</f>
        <v/>
      </c>
      <c r="AI23" s="223" t="str">
        <f>IF(SAM_2017_user_USD!AJ24="","",SAM_2017_user_USD!AJ24)</f>
        <v/>
      </c>
      <c r="AJ23" s="223" t="str">
        <f>IF(SAM_2017_user_USD!AK24="","",SAM_2017_user_USD!AK24)</f>
        <v/>
      </c>
      <c r="AK23" s="223" t="str">
        <f>IF(SAM_2017_user_USD!AL24="","",SAM_2017_user_USD!AL24)</f>
        <v/>
      </c>
      <c r="AL23" s="223" t="str">
        <f>IF(SAM_2017_user_USD!AM24="","",SAM_2017_user_USD!AM24)</f>
        <v/>
      </c>
      <c r="AM23" s="223" t="str">
        <f>IF(SAM_2017_user_USD!AN24="","",SAM_2017_user_USD!AN24)</f>
        <v/>
      </c>
      <c r="AN23" s="223" t="str">
        <f>IF(SAM_2017_user_USD!AO24="","",SAM_2017_user_USD!AO24)</f>
        <v/>
      </c>
      <c r="AO23" s="223" t="str">
        <f>IF(SAM_2017_user_USD!AP24="","",SAM_2017_user_USD!AP24)</f>
        <v/>
      </c>
      <c r="AP23" s="223" t="str">
        <f>IF(SAM_2017_user_USD!AQ24="","",SAM_2017_user_USD!AQ24)</f>
        <v/>
      </c>
      <c r="AQ23" s="223" t="str">
        <f>IF(SAM_2017_user_USD!AR24="","",SAM_2017_user_USD!AR24)</f>
        <v/>
      </c>
      <c r="AR23" s="223" t="str">
        <f>IF(SAM_2017_user_USD!AS24="","",SAM_2017_user_USD!AS24)</f>
        <v/>
      </c>
      <c r="AS23" s="223" t="str">
        <f>IF(SAM_2017_user_USD!AT24="","",SAM_2017_user_USD!AT24)</f>
        <v/>
      </c>
      <c r="AT23" s="223" t="str">
        <f>IF(SAM_2017_user_USD!AU24="","",SAM_2017_user_USD!AU24)</f>
        <v/>
      </c>
      <c r="AU23" s="223" t="str">
        <f>IF(SAM_2017_user_USD!AV24="","",SAM_2017_user_USD!AV24)</f>
        <v/>
      </c>
      <c r="AV23" s="223" t="str">
        <f>IF(SAM_2017_user_USD!AW24="","",SAM_2017_user_USD!AW24)</f>
        <v/>
      </c>
      <c r="AW23" s="223" t="str">
        <f>IF(SAM_2017_user_USD!AX24="","",SAM_2017_user_USD!AX24)</f>
        <v/>
      </c>
      <c r="AX23" s="223" t="str">
        <f>IF(SAM_2017_user_USD!AY24="","",SAM_2017_user_USD!AY24)</f>
        <v/>
      </c>
      <c r="AY23" s="223" t="str">
        <f>IF(SAM_2017_user_USD!AZ24="","",SAM_2017_user_USD!AZ24)</f>
        <v/>
      </c>
      <c r="AZ23" s="223" t="str">
        <f>IF(SAM_2017_user_USD!BA24="","",SAM_2017_user_USD!BA24)</f>
        <v/>
      </c>
      <c r="BA23" s="223" t="str">
        <f>IF(SAM_2017_user_USD!BB24="","",SAM_2017_user_USD!BB24)</f>
        <v/>
      </c>
      <c r="BB23" s="223" t="str">
        <f>IF(SAM_2017_user_USD!BC24="","",SAM_2017_user_USD!BC24)</f>
        <v/>
      </c>
      <c r="BC23" s="223" t="str">
        <f>IF(SAM_2017_user_USD!BD24="","",SAM_2017_user_USD!BD24)</f>
        <v/>
      </c>
      <c r="BD23" s="223" t="str">
        <f>IF(SAM_2017_user_USD!BE24="","",SAM_2017_user_USD!BE24)</f>
        <v/>
      </c>
      <c r="BE23" s="223">
        <f>IF(SAM_2017_user_USD!BF24="","",SAM_2017_user_USD!BF24)</f>
        <v>1017.6778111362414</v>
      </c>
      <c r="BF23" s="223" t="str">
        <f>IF(SAM_2017_user_USD!BG24="","",SAM_2017_user_USD!BG24)</f>
        <v/>
      </c>
      <c r="BG23" s="223" t="str">
        <f>IF(SAM_2017_user_USD!BH24="","",SAM_2017_user_USD!BH24)</f>
        <v/>
      </c>
      <c r="BH23" s="223" t="str">
        <f>IF(SAM_2017_user_USD!BI24="","",SAM_2017_user_USD!BI24)</f>
        <v/>
      </c>
      <c r="BI23" s="223" t="str">
        <f>IF(SAM_2017_user_USD!BJ24="","",SAM_2017_user_USD!BJ24)</f>
        <v/>
      </c>
      <c r="BJ23" s="223" t="str">
        <f>IF(SAM_2017_user_USD!BK24="","",SAM_2017_user_USD!BK24)</f>
        <v/>
      </c>
      <c r="BK23" s="223" t="str">
        <f>IF(SAM_2017_user_USD!BL24="","",SAM_2017_user_USD!BL24)</f>
        <v/>
      </c>
      <c r="BL23" s="223" t="str">
        <f>IF(SAM_2017_user_USD!BM24="","",SAM_2017_user_USD!BM24)</f>
        <v/>
      </c>
      <c r="BM23" s="223" t="str">
        <f>IF(SAM_2017_user_USD!BN24="","",SAM_2017_user_USD!BN24)</f>
        <v/>
      </c>
      <c r="BN23" s="223" t="str">
        <f>IF(SAM_2017_user_USD!BO24="","",SAM_2017_user_USD!BO24)</f>
        <v/>
      </c>
      <c r="BO23" s="223" t="str">
        <f>IF(SAM_2017_user_USD!BP24="","",SAM_2017_user_USD!BP24)</f>
        <v/>
      </c>
      <c r="BP23" s="223" t="str">
        <f>IF(SAM_2017_user_USD!BQ24="","",SAM_2017_user_USD!BQ24)</f>
        <v/>
      </c>
      <c r="BQ23" s="223" t="str">
        <f>IF(SAM_2017_user_USD!BR24="","",SAM_2017_user_USD!BR24)</f>
        <v/>
      </c>
      <c r="BR23" s="223" t="str">
        <f>IF(SAM_2017_user_USD!BS24="","",SAM_2017_user_USD!BS24)</f>
        <v/>
      </c>
      <c r="BS23" s="223" t="str">
        <f>IF(SAM_2017_user_USD!BT24="","",SAM_2017_user_USD!BT24)</f>
        <v/>
      </c>
      <c r="BT23" s="223" t="str">
        <f>IF(SAM_2017_user_USD!BU24="","",SAM_2017_user_USD!BU24)</f>
        <v/>
      </c>
      <c r="BU23" s="223" t="str">
        <f>IF(SAM_2017_user_USD!BV24="","",SAM_2017_user_USD!BV24)</f>
        <v/>
      </c>
      <c r="BV23" s="223" t="str">
        <f>IF(SAM_2017_user_USD!BW24="","",SAM_2017_user_USD!BW24)</f>
        <v/>
      </c>
      <c r="BW23" s="223" t="str">
        <f>IF(SAM_2017_user_USD!BX24="","",SAM_2017_user_USD!BX24)</f>
        <v/>
      </c>
      <c r="BX23" s="223" t="str">
        <f>IF(SAM_2017_user_USD!BY24="","",SAM_2017_user_USD!BY24)</f>
        <v/>
      </c>
      <c r="BY23" s="223" t="str">
        <f>IF(SAM_2017_user_USD!BZ24="","",SAM_2017_user_USD!BZ24)</f>
        <v/>
      </c>
      <c r="BZ23" s="223" t="str">
        <f>IF(SAM_2017_user_USD!CA24="","",SAM_2017_user_USD!CA24)</f>
        <v/>
      </c>
      <c r="CA23" s="223" t="str">
        <f>IF(SAM_2017_user_USD!CB24="","",SAM_2017_user_USD!CB24)</f>
        <v/>
      </c>
      <c r="CB23" s="223" t="str">
        <f>IF(SAM_2017_user_USD!CC24="","",SAM_2017_user_USD!CC24)</f>
        <v/>
      </c>
      <c r="CC23" s="223" t="str">
        <f>IF(SAM_2017_user_USD!CD24="","",SAM_2017_user_USD!CD24)</f>
        <v/>
      </c>
      <c r="CD23" s="223">
        <f>IF(SAM_2017_user_USD!CE24="","",SAM_2017_user_USD!CE24)</f>
        <v>155.03592145606345</v>
      </c>
      <c r="CE23" s="107">
        <f t="shared" si="0"/>
        <v>1172.713732592305</v>
      </c>
    </row>
    <row r="24" spans="1:83" x14ac:dyDescent="0.25">
      <c r="A24" s="225">
        <v>23</v>
      </c>
      <c r="B24" s="223" t="str">
        <f>IF(SAM_2017_user_USD!C25="","",SAM_2017_user_USD!C25)</f>
        <v/>
      </c>
      <c r="C24" s="223" t="str">
        <f>IF(SAM_2017_user_USD!D25="","",SAM_2017_user_USD!D25)</f>
        <v/>
      </c>
      <c r="D24" s="223" t="str">
        <f>IF(SAM_2017_user_USD!E25="","",SAM_2017_user_USD!E25)</f>
        <v/>
      </c>
      <c r="E24" s="223" t="str">
        <f>IF(SAM_2017_user_USD!F25="","",SAM_2017_user_USD!F25)</f>
        <v/>
      </c>
      <c r="F24" s="223" t="str">
        <f>IF(SAM_2017_user_USD!G25="","",SAM_2017_user_USD!G25)</f>
        <v/>
      </c>
      <c r="G24" s="223" t="str">
        <f>IF(SAM_2017_user_USD!H25="","",SAM_2017_user_USD!H25)</f>
        <v/>
      </c>
      <c r="H24" s="223" t="str">
        <f>IF(SAM_2017_user_USD!I25="","",SAM_2017_user_USD!I25)</f>
        <v/>
      </c>
      <c r="I24" s="223" t="str">
        <f>IF(SAM_2017_user_USD!J25="","",SAM_2017_user_USD!J25)</f>
        <v/>
      </c>
      <c r="J24" s="223" t="str">
        <f>IF(SAM_2017_user_USD!K25="","",SAM_2017_user_USD!K25)</f>
        <v/>
      </c>
      <c r="K24" s="223" t="str">
        <f>IF(SAM_2017_user_USD!L25="","",SAM_2017_user_USD!L25)</f>
        <v/>
      </c>
      <c r="L24" s="223" t="str">
        <f>IF(SAM_2017_user_USD!M25="","",SAM_2017_user_USD!M25)</f>
        <v/>
      </c>
      <c r="M24" s="223" t="str">
        <f>IF(SAM_2017_user_USD!N25="","",SAM_2017_user_USD!N25)</f>
        <v/>
      </c>
      <c r="N24" s="223" t="str">
        <f>IF(SAM_2017_user_USD!O25="","",SAM_2017_user_USD!O25)</f>
        <v/>
      </c>
      <c r="O24" s="223" t="str">
        <f>IF(SAM_2017_user_USD!P25="","",SAM_2017_user_USD!P25)</f>
        <v/>
      </c>
      <c r="P24" s="223" t="str">
        <f>IF(SAM_2017_user_USD!Q25="","",SAM_2017_user_USD!Q25)</f>
        <v/>
      </c>
      <c r="Q24" s="223" t="str">
        <f>IF(SAM_2017_user_USD!R25="","",SAM_2017_user_USD!R25)</f>
        <v/>
      </c>
      <c r="R24" s="223" t="str">
        <f>IF(SAM_2017_user_USD!S25="","",SAM_2017_user_USD!S25)</f>
        <v/>
      </c>
      <c r="S24" s="223" t="str">
        <f>IF(SAM_2017_user_USD!T25="","",SAM_2017_user_USD!T25)</f>
        <v/>
      </c>
      <c r="T24" s="223" t="str">
        <f>IF(SAM_2017_user_USD!U25="","",SAM_2017_user_USD!U25)</f>
        <v/>
      </c>
      <c r="U24" s="223" t="str">
        <f>IF(SAM_2017_user_USD!V25="","",SAM_2017_user_USD!V25)</f>
        <v/>
      </c>
      <c r="V24" s="223" t="str">
        <f>IF(SAM_2017_user_USD!W25="","",SAM_2017_user_USD!W25)</f>
        <v/>
      </c>
      <c r="W24" s="223" t="str">
        <f>IF(SAM_2017_user_USD!X25="","",SAM_2017_user_USD!X25)</f>
        <v/>
      </c>
      <c r="X24" s="223" t="str">
        <f>IF(SAM_2017_user_USD!Y25="","",SAM_2017_user_USD!Y25)</f>
        <v/>
      </c>
      <c r="Y24" s="223" t="str">
        <f>IF(SAM_2017_user_USD!Z25="","",SAM_2017_user_USD!Z25)</f>
        <v/>
      </c>
      <c r="Z24" s="223" t="str">
        <f>IF(SAM_2017_user_USD!AA25="","",SAM_2017_user_USD!AA25)</f>
        <v/>
      </c>
      <c r="AA24" s="223" t="str">
        <f>IF(SAM_2017_user_USD!AB25="","",SAM_2017_user_USD!AB25)</f>
        <v/>
      </c>
      <c r="AB24" s="223" t="str">
        <f>IF(SAM_2017_user_USD!AC25="","",SAM_2017_user_USD!AC25)</f>
        <v/>
      </c>
      <c r="AC24" s="223" t="str">
        <f>IF(SAM_2017_user_USD!AD25="","",SAM_2017_user_USD!AD25)</f>
        <v/>
      </c>
      <c r="AD24" s="223" t="str">
        <f>IF(SAM_2017_user_USD!AE25="","",SAM_2017_user_USD!AE25)</f>
        <v/>
      </c>
      <c r="AE24" s="223" t="str">
        <f>IF(SAM_2017_user_USD!AF25="","",SAM_2017_user_USD!AF25)</f>
        <v/>
      </c>
      <c r="AF24" s="223" t="str">
        <f>IF(SAM_2017_user_USD!AG25="","",SAM_2017_user_USD!AG25)</f>
        <v/>
      </c>
      <c r="AG24" s="223" t="str">
        <f>IF(SAM_2017_user_USD!AH25="","",SAM_2017_user_USD!AH25)</f>
        <v/>
      </c>
      <c r="AH24" s="223" t="str">
        <f>IF(SAM_2017_user_USD!AI25="","",SAM_2017_user_USD!AI25)</f>
        <v/>
      </c>
      <c r="AI24" s="223" t="str">
        <f>IF(SAM_2017_user_USD!AJ25="","",SAM_2017_user_USD!AJ25)</f>
        <v/>
      </c>
      <c r="AJ24" s="223" t="str">
        <f>IF(SAM_2017_user_USD!AK25="","",SAM_2017_user_USD!AK25)</f>
        <v/>
      </c>
      <c r="AK24" s="223" t="str">
        <f>IF(SAM_2017_user_USD!AL25="","",SAM_2017_user_USD!AL25)</f>
        <v/>
      </c>
      <c r="AL24" s="223" t="str">
        <f>IF(SAM_2017_user_USD!AM25="","",SAM_2017_user_USD!AM25)</f>
        <v/>
      </c>
      <c r="AM24" s="223" t="str">
        <f>IF(SAM_2017_user_USD!AN25="","",SAM_2017_user_USD!AN25)</f>
        <v/>
      </c>
      <c r="AN24" s="223" t="str">
        <f>IF(SAM_2017_user_USD!AO25="","",SAM_2017_user_USD!AO25)</f>
        <v/>
      </c>
      <c r="AO24" s="223" t="str">
        <f>IF(SAM_2017_user_USD!AP25="","",SAM_2017_user_USD!AP25)</f>
        <v/>
      </c>
      <c r="AP24" s="223" t="str">
        <f>IF(SAM_2017_user_USD!AQ25="","",SAM_2017_user_USD!AQ25)</f>
        <v/>
      </c>
      <c r="AQ24" s="223" t="str">
        <f>IF(SAM_2017_user_USD!AR25="","",SAM_2017_user_USD!AR25)</f>
        <v/>
      </c>
      <c r="AR24" s="223" t="str">
        <f>IF(SAM_2017_user_USD!AS25="","",SAM_2017_user_USD!AS25)</f>
        <v/>
      </c>
      <c r="AS24" s="223" t="str">
        <f>IF(SAM_2017_user_USD!AT25="","",SAM_2017_user_USD!AT25)</f>
        <v/>
      </c>
      <c r="AT24" s="223" t="str">
        <f>IF(SAM_2017_user_USD!AU25="","",SAM_2017_user_USD!AU25)</f>
        <v/>
      </c>
      <c r="AU24" s="223" t="str">
        <f>IF(SAM_2017_user_USD!AV25="","",SAM_2017_user_USD!AV25)</f>
        <v/>
      </c>
      <c r="AV24" s="223" t="str">
        <f>IF(SAM_2017_user_USD!AW25="","",SAM_2017_user_USD!AW25)</f>
        <v/>
      </c>
      <c r="AW24" s="223" t="str">
        <f>IF(SAM_2017_user_USD!AX25="","",SAM_2017_user_USD!AX25)</f>
        <v/>
      </c>
      <c r="AX24" s="223" t="str">
        <f>IF(SAM_2017_user_USD!AY25="","",SAM_2017_user_USD!AY25)</f>
        <v/>
      </c>
      <c r="AY24" s="223" t="str">
        <f>IF(SAM_2017_user_USD!AZ25="","",SAM_2017_user_USD!AZ25)</f>
        <v/>
      </c>
      <c r="AZ24" s="223" t="str">
        <f>IF(SAM_2017_user_USD!BA25="","",SAM_2017_user_USD!BA25)</f>
        <v/>
      </c>
      <c r="BA24" s="223" t="str">
        <f>IF(SAM_2017_user_USD!BB25="","",SAM_2017_user_USD!BB25)</f>
        <v/>
      </c>
      <c r="BB24" s="223" t="str">
        <f>IF(SAM_2017_user_USD!BC25="","",SAM_2017_user_USD!BC25)</f>
        <v/>
      </c>
      <c r="BC24" s="223" t="str">
        <f>IF(SAM_2017_user_USD!BD25="","",SAM_2017_user_USD!BD25)</f>
        <v/>
      </c>
      <c r="BD24" s="223" t="str">
        <f>IF(SAM_2017_user_USD!BE25="","",SAM_2017_user_USD!BE25)</f>
        <v/>
      </c>
      <c r="BE24" s="223" t="str">
        <f>IF(SAM_2017_user_USD!BF25="","",SAM_2017_user_USD!BF25)</f>
        <v/>
      </c>
      <c r="BF24" s="223">
        <f>IF(SAM_2017_user_USD!BG25="","",SAM_2017_user_USD!BG25)</f>
        <v>17222.901564866032</v>
      </c>
      <c r="BG24" s="223" t="str">
        <f>IF(SAM_2017_user_USD!BH25="","",SAM_2017_user_USD!BH25)</f>
        <v/>
      </c>
      <c r="BH24" s="223" t="str">
        <f>IF(SAM_2017_user_USD!BI25="","",SAM_2017_user_USD!BI25)</f>
        <v/>
      </c>
      <c r="BI24" s="223" t="str">
        <f>IF(SAM_2017_user_USD!BJ25="","",SAM_2017_user_USD!BJ25)</f>
        <v/>
      </c>
      <c r="BJ24" s="223" t="str">
        <f>IF(SAM_2017_user_USD!BK25="","",SAM_2017_user_USD!BK25)</f>
        <v/>
      </c>
      <c r="BK24" s="223" t="str">
        <f>IF(SAM_2017_user_USD!BL25="","",SAM_2017_user_USD!BL25)</f>
        <v/>
      </c>
      <c r="BL24" s="223" t="str">
        <f>IF(SAM_2017_user_USD!BM25="","",SAM_2017_user_USD!BM25)</f>
        <v/>
      </c>
      <c r="BM24" s="223" t="str">
        <f>IF(SAM_2017_user_USD!BN25="","",SAM_2017_user_USD!BN25)</f>
        <v/>
      </c>
      <c r="BN24" s="223" t="str">
        <f>IF(SAM_2017_user_USD!BO25="","",SAM_2017_user_USD!BO25)</f>
        <v/>
      </c>
      <c r="BO24" s="223" t="str">
        <f>IF(SAM_2017_user_USD!BP25="","",SAM_2017_user_USD!BP25)</f>
        <v/>
      </c>
      <c r="BP24" s="223" t="str">
        <f>IF(SAM_2017_user_USD!BQ25="","",SAM_2017_user_USD!BQ25)</f>
        <v/>
      </c>
      <c r="BQ24" s="223" t="str">
        <f>IF(SAM_2017_user_USD!BR25="","",SAM_2017_user_USD!BR25)</f>
        <v/>
      </c>
      <c r="BR24" s="223" t="str">
        <f>IF(SAM_2017_user_USD!BS25="","",SAM_2017_user_USD!BS25)</f>
        <v/>
      </c>
      <c r="BS24" s="223" t="str">
        <f>IF(SAM_2017_user_USD!BT25="","",SAM_2017_user_USD!BT25)</f>
        <v/>
      </c>
      <c r="BT24" s="223" t="str">
        <f>IF(SAM_2017_user_USD!BU25="","",SAM_2017_user_USD!BU25)</f>
        <v/>
      </c>
      <c r="BU24" s="223" t="str">
        <f>IF(SAM_2017_user_USD!BV25="","",SAM_2017_user_USD!BV25)</f>
        <v/>
      </c>
      <c r="BV24" s="223" t="str">
        <f>IF(SAM_2017_user_USD!BW25="","",SAM_2017_user_USD!BW25)</f>
        <v/>
      </c>
      <c r="BW24" s="223" t="str">
        <f>IF(SAM_2017_user_USD!BX25="","",SAM_2017_user_USD!BX25)</f>
        <v/>
      </c>
      <c r="BX24" s="223" t="str">
        <f>IF(SAM_2017_user_USD!BY25="","",SAM_2017_user_USD!BY25)</f>
        <v/>
      </c>
      <c r="BY24" s="223" t="str">
        <f>IF(SAM_2017_user_USD!BZ25="","",SAM_2017_user_USD!BZ25)</f>
        <v/>
      </c>
      <c r="BZ24" s="223" t="str">
        <f>IF(SAM_2017_user_USD!CA25="","",SAM_2017_user_USD!CA25)</f>
        <v/>
      </c>
      <c r="CA24" s="223" t="str">
        <f>IF(SAM_2017_user_USD!CB25="","",SAM_2017_user_USD!CB25)</f>
        <v/>
      </c>
      <c r="CB24" s="223" t="str">
        <f>IF(SAM_2017_user_USD!CC25="","",SAM_2017_user_USD!CC25)</f>
        <v/>
      </c>
      <c r="CC24" s="223" t="str">
        <f>IF(SAM_2017_user_USD!CD25="","",SAM_2017_user_USD!CD25)</f>
        <v/>
      </c>
      <c r="CD24" s="223">
        <f>IF(SAM_2017_user_USD!CE25="","",SAM_2017_user_USD!CE25)</f>
        <v>2948.8004503059283</v>
      </c>
      <c r="CE24" s="107">
        <f t="shared" si="0"/>
        <v>20171.702015171959</v>
      </c>
    </row>
    <row r="25" spans="1:83" x14ac:dyDescent="0.25">
      <c r="A25" s="225">
        <v>24</v>
      </c>
      <c r="B25" s="223" t="str">
        <f>IF(SAM_2017_user_USD!C26="","",SAM_2017_user_USD!C26)</f>
        <v/>
      </c>
      <c r="C25" s="223" t="str">
        <f>IF(SAM_2017_user_USD!D26="","",SAM_2017_user_USD!D26)</f>
        <v/>
      </c>
      <c r="D25" s="223" t="str">
        <f>IF(SAM_2017_user_USD!E26="","",SAM_2017_user_USD!E26)</f>
        <v/>
      </c>
      <c r="E25" s="223" t="str">
        <f>IF(SAM_2017_user_USD!F26="","",SAM_2017_user_USD!F26)</f>
        <v/>
      </c>
      <c r="F25" s="223" t="str">
        <f>IF(SAM_2017_user_USD!G26="","",SAM_2017_user_USD!G26)</f>
        <v/>
      </c>
      <c r="G25" s="223" t="str">
        <f>IF(SAM_2017_user_USD!H26="","",SAM_2017_user_USD!H26)</f>
        <v/>
      </c>
      <c r="H25" s="223" t="str">
        <f>IF(SAM_2017_user_USD!I26="","",SAM_2017_user_USD!I26)</f>
        <v/>
      </c>
      <c r="I25" s="223" t="str">
        <f>IF(SAM_2017_user_USD!J26="","",SAM_2017_user_USD!J26)</f>
        <v/>
      </c>
      <c r="J25" s="223" t="str">
        <f>IF(SAM_2017_user_USD!K26="","",SAM_2017_user_USD!K26)</f>
        <v/>
      </c>
      <c r="K25" s="223" t="str">
        <f>IF(SAM_2017_user_USD!L26="","",SAM_2017_user_USD!L26)</f>
        <v/>
      </c>
      <c r="L25" s="223" t="str">
        <f>IF(SAM_2017_user_USD!M26="","",SAM_2017_user_USD!M26)</f>
        <v/>
      </c>
      <c r="M25" s="223" t="str">
        <f>IF(SAM_2017_user_USD!N26="","",SAM_2017_user_USD!N26)</f>
        <v/>
      </c>
      <c r="N25" s="223" t="str">
        <f>IF(SAM_2017_user_USD!O26="","",SAM_2017_user_USD!O26)</f>
        <v/>
      </c>
      <c r="O25" s="223" t="str">
        <f>IF(SAM_2017_user_USD!P26="","",SAM_2017_user_USD!P26)</f>
        <v/>
      </c>
      <c r="P25" s="223" t="str">
        <f>IF(SAM_2017_user_USD!Q26="","",SAM_2017_user_USD!Q26)</f>
        <v/>
      </c>
      <c r="Q25" s="223" t="str">
        <f>IF(SAM_2017_user_USD!R26="","",SAM_2017_user_USD!R26)</f>
        <v/>
      </c>
      <c r="R25" s="223" t="str">
        <f>IF(SAM_2017_user_USD!S26="","",SAM_2017_user_USD!S26)</f>
        <v/>
      </c>
      <c r="S25" s="223" t="str">
        <f>IF(SAM_2017_user_USD!T26="","",SAM_2017_user_USD!T26)</f>
        <v/>
      </c>
      <c r="T25" s="223" t="str">
        <f>IF(SAM_2017_user_USD!U26="","",SAM_2017_user_USD!U26)</f>
        <v/>
      </c>
      <c r="U25" s="223" t="str">
        <f>IF(SAM_2017_user_USD!V26="","",SAM_2017_user_USD!V26)</f>
        <v/>
      </c>
      <c r="V25" s="223" t="str">
        <f>IF(SAM_2017_user_USD!W26="","",SAM_2017_user_USD!W26)</f>
        <v/>
      </c>
      <c r="W25" s="223" t="str">
        <f>IF(SAM_2017_user_USD!X26="","",SAM_2017_user_USD!X26)</f>
        <v/>
      </c>
      <c r="X25" s="223" t="str">
        <f>IF(SAM_2017_user_USD!Y26="","",SAM_2017_user_USD!Y26)</f>
        <v/>
      </c>
      <c r="Y25" s="223" t="str">
        <f>IF(SAM_2017_user_USD!Z26="","",SAM_2017_user_USD!Z26)</f>
        <v/>
      </c>
      <c r="Z25" s="223" t="str">
        <f>IF(SAM_2017_user_USD!AA26="","",SAM_2017_user_USD!AA26)</f>
        <v/>
      </c>
      <c r="AA25" s="223" t="str">
        <f>IF(SAM_2017_user_USD!AB26="","",SAM_2017_user_USD!AB26)</f>
        <v/>
      </c>
      <c r="AB25" s="223" t="str">
        <f>IF(SAM_2017_user_USD!AC26="","",SAM_2017_user_USD!AC26)</f>
        <v/>
      </c>
      <c r="AC25" s="223" t="str">
        <f>IF(SAM_2017_user_USD!AD26="","",SAM_2017_user_USD!AD26)</f>
        <v/>
      </c>
      <c r="AD25" s="223" t="str">
        <f>IF(SAM_2017_user_USD!AE26="","",SAM_2017_user_USD!AE26)</f>
        <v/>
      </c>
      <c r="AE25" s="223" t="str">
        <f>IF(SAM_2017_user_USD!AF26="","",SAM_2017_user_USD!AF26)</f>
        <v/>
      </c>
      <c r="AF25" s="223" t="str">
        <f>IF(SAM_2017_user_USD!AG26="","",SAM_2017_user_USD!AG26)</f>
        <v/>
      </c>
      <c r="AG25" s="223" t="str">
        <f>IF(SAM_2017_user_USD!AH26="","",SAM_2017_user_USD!AH26)</f>
        <v/>
      </c>
      <c r="AH25" s="223" t="str">
        <f>IF(SAM_2017_user_USD!AI26="","",SAM_2017_user_USD!AI26)</f>
        <v/>
      </c>
      <c r="AI25" s="223" t="str">
        <f>IF(SAM_2017_user_USD!AJ26="","",SAM_2017_user_USD!AJ26)</f>
        <v/>
      </c>
      <c r="AJ25" s="223" t="str">
        <f>IF(SAM_2017_user_USD!AK26="","",SAM_2017_user_USD!AK26)</f>
        <v/>
      </c>
      <c r="AK25" s="223" t="str">
        <f>IF(SAM_2017_user_USD!AL26="","",SAM_2017_user_USD!AL26)</f>
        <v/>
      </c>
      <c r="AL25" s="223" t="str">
        <f>IF(SAM_2017_user_USD!AM26="","",SAM_2017_user_USD!AM26)</f>
        <v/>
      </c>
      <c r="AM25" s="223" t="str">
        <f>IF(SAM_2017_user_USD!AN26="","",SAM_2017_user_USD!AN26)</f>
        <v/>
      </c>
      <c r="AN25" s="223" t="str">
        <f>IF(SAM_2017_user_USD!AO26="","",SAM_2017_user_USD!AO26)</f>
        <v/>
      </c>
      <c r="AO25" s="223" t="str">
        <f>IF(SAM_2017_user_USD!AP26="","",SAM_2017_user_USD!AP26)</f>
        <v/>
      </c>
      <c r="AP25" s="223" t="str">
        <f>IF(SAM_2017_user_USD!AQ26="","",SAM_2017_user_USD!AQ26)</f>
        <v/>
      </c>
      <c r="AQ25" s="223" t="str">
        <f>IF(SAM_2017_user_USD!AR26="","",SAM_2017_user_USD!AR26)</f>
        <v/>
      </c>
      <c r="AR25" s="223" t="str">
        <f>IF(SAM_2017_user_USD!AS26="","",SAM_2017_user_USD!AS26)</f>
        <v/>
      </c>
      <c r="AS25" s="223" t="str">
        <f>IF(SAM_2017_user_USD!AT26="","",SAM_2017_user_USD!AT26)</f>
        <v/>
      </c>
      <c r="AT25" s="223" t="str">
        <f>IF(SAM_2017_user_USD!AU26="","",SAM_2017_user_USD!AU26)</f>
        <v/>
      </c>
      <c r="AU25" s="223" t="str">
        <f>IF(SAM_2017_user_USD!AV26="","",SAM_2017_user_USD!AV26)</f>
        <v/>
      </c>
      <c r="AV25" s="223" t="str">
        <f>IF(SAM_2017_user_USD!AW26="","",SAM_2017_user_USD!AW26)</f>
        <v/>
      </c>
      <c r="AW25" s="223" t="str">
        <f>IF(SAM_2017_user_USD!AX26="","",SAM_2017_user_USD!AX26)</f>
        <v/>
      </c>
      <c r="AX25" s="223" t="str">
        <f>IF(SAM_2017_user_USD!AY26="","",SAM_2017_user_USD!AY26)</f>
        <v/>
      </c>
      <c r="AY25" s="223" t="str">
        <f>IF(SAM_2017_user_USD!AZ26="","",SAM_2017_user_USD!AZ26)</f>
        <v/>
      </c>
      <c r="AZ25" s="223" t="str">
        <f>IF(SAM_2017_user_USD!BA26="","",SAM_2017_user_USD!BA26)</f>
        <v/>
      </c>
      <c r="BA25" s="223" t="str">
        <f>IF(SAM_2017_user_USD!BB26="","",SAM_2017_user_USD!BB26)</f>
        <v/>
      </c>
      <c r="BB25" s="223" t="str">
        <f>IF(SAM_2017_user_USD!BC26="","",SAM_2017_user_USD!BC26)</f>
        <v/>
      </c>
      <c r="BC25" s="223" t="str">
        <f>IF(SAM_2017_user_USD!BD26="","",SAM_2017_user_USD!BD26)</f>
        <v/>
      </c>
      <c r="BD25" s="223" t="str">
        <f>IF(SAM_2017_user_USD!BE26="","",SAM_2017_user_USD!BE26)</f>
        <v/>
      </c>
      <c r="BE25" s="223" t="str">
        <f>IF(SAM_2017_user_USD!BF26="","",SAM_2017_user_USD!BF26)</f>
        <v/>
      </c>
      <c r="BF25" s="223" t="str">
        <f>IF(SAM_2017_user_USD!BG26="","",SAM_2017_user_USD!BG26)</f>
        <v/>
      </c>
      <c r="BG25" s="223">
        <f>IF(SAM_2017_user_USD!BH26="","",SAM_2017_user_USD!BH26)</f>
        <v>230.77827684305606</v>
      </c>
      <c r="BH25" s="223" t="str">
        <f>IF(SAM_2017_user_USD!BI26="","",SAM_2017_user_USD!BI26)</f>
        <v/>
      </c>
      <c r="BI25" s="223" t="str">
        <f>IF(SAM_2017_user_USD!BJ26="","",SAM_2017_user_USD!BJ26)</f>
        <v/>
      </c>
      <c r="BJ25" s="223" t="str">
        <f>IF(SAM_2017_user_USD!BK26="","",SAM_2017_user_USD!BK26)</f>
        <v/>
      </c>
      <c r="BK25" s="223" t="str">
        <f>IF(SAM_2017_user_USD!BL26="","",SAM_2017_user_USD!BL26)</f>
        <v/>
      </c>
      <c r="BL25" s="223" t="str">
        <f>IF(SAM_2017_user_USD!BM26="","",SAM_2017_user_USD!BM26)</f>
        <v/>
      </c>
      <c r="BM25" s="223" t="str">
        <f>IF(SAM_2017_user_USD!BN26="","",SAM_2017_user_USD!BN26)</f>
        <v/>
      </c>
      <c r="BN25" s="223" t="str">
        <f>IF(SAM_2017_user_USD!BO26="","",SAM_2017_user_USD!BO26)</f>
        <v/>
      </c>
      <c r="BO25" s="223" t="str">
        <f>IF(SAM_2017_user_USD!BP26="","",SAM_2017_user_USD!BP26)</f>
        <v/>
      </c>
      <c r="BP25" s="223" t="str">
        <f>IF(SAM_2017_user_USD!BQ26="","",SAM_2017_user_USD!BQ26)</f>
        <v/>
      </c>
      <c r="BQ25" s="223" t="str">
        <f>IF(SAM_2017_user_USD!BR26="","",SAM_2017_user_USD!BR26)</f>
        <v/>
      </c>
      <c r="BR25" s="223" t="str">
        <f>IF(SAM_2017_user_USD!BS26="","",SAM_2017_user_USD!BS26)</f>
        <v/>
      </c>
      <c r="BS25" s="223" t="str">
        <f>IF(SAM_2017_user_USD!BT26="","",SAM_2017_user_USD!BT26)</f>
        <v/>
      </c>
      <c r="BT25" s="223" t="str">
        <f>IF(SAM_2017_user_USD!BU26="","",SAM_2017_user_USD!BU26)</f>
        <v/>
      </c>
      <c r="BU25" s="223" t="str">
        <f>IF(SAM_2017_user_USD!BV26="","",SAM_2017_user_USD!BV26)</f>
        <v/>
      </c>
      <c r="BV25" s="223" t="str">
        <f>IF(SAM_2017_user_USD!BW26="","",SAM_2017_user_USD!BW26)</f>
        <v/>
      </c>
      <c r="BW25" s="223" t="str">
        <f>IF(SAM_2017_user_USD!BX26="","",SAM_2017_user_USD!BX26)</f>
        <v/>
      </c>
      <c r="BX25" s="223" t="str">
        <f>IF(SAM_2017_user_USD!BY26="","",SAM_2017_user_USD!BY26)</f>
        <v/>
      </c>
      <c r="BY25" s="223" t="str">
        <f>IF(SAM_2017_user_USD!BZ26="","",SAM_2017_user_USD!BZ26)</f>
        <v/>
      </c>
      <c r="BZ25" s="223" t="str">
        <f>IF(SAM_2017_user_USD!CA26="","",SAM_2017_user_USD!CA26)</f>
        <v/>
      </c>
      <c r="CA25" s="223" t="str">
        <f>IF(SAM_2017_user_USD!CB26="","",SAM_2017_user_USD!CB26)</f>
        <v/>
      </c>
      <c r="CB25" s="223" t="str">
        <f>IF(SAM_2017_user_USD!CC26="","",SAM_2017_user_USD!CC26)</f>
        <v/>
      </c>
      <c r="CC25" s="223" t="str">
        <f>IF(SAM_2017_user_USD!CD26="","",SAM_2017_user_USD!CD26)</f>
        <v/>
      </c>
      <c r="CD25" s="223">
        <f>IF(SAM_2017_user_USD!CE26="","",SAM_2017_user_USD!CE26)</f>
        <v>11.966454009175656</v>
      </c>
      <c r="CE25" s="107">
        <f t="shared" si="0"/>
        <v>242.74473085223173</v>
      </c>
    </row>
    <row r="26" spans="1:83" x14ac:dyDescent="0.25">
      <c r="A26" s="225">
        <v>25</v>
      </c>
      <c r="B26" s="223" t="str">
        <f>IF(SAM_2017_user_USD!C27="","",SAM_2017_user_USD!C27)</f>
        <v/>
      </c>
      <c r="C26" s="223" t="str">
        <f>IF(SAM_2017_user_USD!D27="","",SAM_2017_user_USD!D27)</f>
        <v/>
      </c>
      <c r="D26" s="223" t="str">
        <f>IF(SAM_2017_user_USD!E27="","",SAM_2017_user_USD!E27)</f>
        <v/>
      </c>
      <c r="E26" s="223" t="str">
        <f>IF(SAM_2017_user_USD!F27="","",SAM_2017_user_USD!F27)</f>
        <v/>
      </c>
      <c r="F26" s="223" t="str">
        <f>IF(SAM_2017_user_USD!G27="","",SAM_2017_user_USD!G27)</f>
        <v/>
      </c>
      <c r="G26" s="223" t="str">
        <f>IF(SAM_2017_user_USD!H27="","",SAM_2017_user_USD!H27)</f>
        <v/>
      </c>
      <c r="H26" s="223" t="str">
        <f>IF(SAM_2017_user_USD!I27="","",SAM_2017_user_USD!I27)</f>
        <v/>
      </c>
      <c r="I26" s="223" t="str">
        <f>IF(SAM_2017_user_USD!J27="","",SAM_2017_user_USD!J27)</f>
        <v/>
      </c>
      <c r="J26" s="223" t="str">
        <f>IF(SAM_2017_user_USD!K27="","",SAM_2017_user_USD!K27)</f>
        <v/>
      </c>
      <c r="K26" s="223" t="str">
        <f>IF(SAM_2017_user_USD!L27="","",SAM_2017_user_USD!L27)</f>
        <v/>
      </c>
      <c r="L26" s="223" t="str">
        <f>IF(SAM_2017_user_USD!M27="","",SAM_2017_user_USD!M27)</f>
        <v/>
      </c>
      <c r="M26" s="223" t="str">
        <f>IF(SAM_2017_user_USD!N27="","",SAM_2017_user_USD!N27)</f>
        <v/>
      </c>
      <c r="N26" s="223" t="str">
        <f>IF(SAM_2017_user_USD!O27="","",SAM_2017_user_USD!O27)</f>
        <v/>
      </c>
      <c r="O26" s="223" t="str">
        <f>IF(SAM_2017_user_USD!P27="","",SAM_2017_user_USD!P27)</f>
        <v/>
      </c>
      <c r="P26" s="223" t="str">
        <f>IF(SAM_2017_user_USD!Q27="","",SAM_2017_user_USD!Q27)</f>
        <v/>
      </c>
      <c r="Q26" s="223" t="str">
        <f>IF(SAM_2017_user_USD!R27="","",SAM_2017_user_USD!R27)</f>
        <v/>
      </c>
      <c r="R26" s="223" t="str">
        <f>IF(SAM_2017_user_USD!S27="","",SAM_2017_user_USD!S27)</f>
        <v/>
      </c>
      <c r="S26" s="223" t="str">
        <f>IF(SAM_2017_user_USD!T27="","",SAM_2017_user_USD!T27)</f>
        <v/>
      </c>
      <c r="T26" s="223" t="str">
        <f>IF(SAM_2017_user_USD!U27="","",SAM_2017_user_USD!U27)</f>
        <v/>
      </c>
      <c r="U26" s="223" t="str">
        <f>IF(SAM_2017_user_USD!V27="","",SAM_2017_user_USD!V27)</f>
        <v/>
      </c>
      <c r="V26" s="223" t="str">
        <f>IF(SAM_2017_user_USD!W27="","",SAM_2017_user_USD!W27)</f>
        <v/>
      </c>
      <c r="W26" s="223" t="str">
        <f>IF(SAM_2017_user_USD!X27="","",SAM_2017_user_USD!X27)</f>
        <v/>
      </c>
      <c r="X26" s="223" t="str">
        <f>IF(SAM_2017_user_USD!Y27="","",SAM_2017_user_USD!Y27)</f>
        <v/>
      </c>
      <c r="Y26" s="223" t="str">
        <f>IF(SAM_2017_user_USD!Z27="","",SAM_2017_user_USD!Z27)</f>
        <v/>
      </c>
      <c r="Z26" s="223" t="str">
        <f>IF(SAM_2017_user_USD!AA27="","",SAM_2017_user_USD!AA27)</f>
        <v/>
      </c>
      <c r="AA26" s="223" t="str">
        <f>IF(SAM_2017_user_USD!AB27="","",SAM_2017_user_USD!AB27)</f>
        <v/>
      </c>
      <c r="AB26" s="223" t="str">
        <f>IF(SAM_2017_user_USD!AC27="","",SAM_2017_user_USD!AC27)</f>
        <v/>
      </c>
      <c r="AC26" s="223" t="str">
        <f>IF(SAM_2017_user_USD!AD27="","",SAM_2017_user_USD!AD27)</f>
        <v/>
      </c>
      <c r="AD26" s="223" t="str">
        <f>IF(SAM_2017_user_USD!AE27="","",SAM_2017_user_USD!AE27)</f>
        <v/>
      </c>
      <c r="AE26" s="223" t="str">
        <f>IF(SAM_2017_user_USD!AF27="","",SAM_2017_user_USD!AF27)</f>
        <v/>
      </c>
      <c r="AF26" s="223" t="str">
        <f>IF(SAM_2017_user_USD!AG27="","",SAM_2017_user_USD!AG27)</f>
        <v/>
      </c>
      <c r="AG26" s="223" t="str">
        <f>IF(SAM_2017_user_USD!AH27="","",SAM_2017_user_USD!AH27)</f>
        <v/>
      </c>
      <c r="AH26" s="223" t="str">
        <f>IF(SAM_2017_user_USD!AI27="","",SAM_2017_user_USD!AI27)</f>
        <v/>
      </c>
      <c r="AI26" s="223" t="str">
        <f>IF(SAM_2017_user_USD!AJ27="","",SAM_2017_user_USD!AJ27)</f>
        <v/>
      </c>
      <c r="AJ26" s="223" t="str">
        <f>IF(SAM_2017_user_USD!AK27="","",SAM_2017_user_USD!AK27)</f>
        <v/>
      </c>
      <c r="AK26" s="223" t="str">
        <f>IF(SAM_2017_user_USD!AL27="","",SAM_2017_user_USD!AL27)</f>
        <v/>
      </c>
      <c r="AL26" s="223" t="str">
        <f>IF(SAM_2017_user_USD!AM27="","",SAM_2017_user_USD!AM27)</f>
        <v/>
      </c>
      <c r="AM26" s="223" t="str">
        <f>IF(SAM_2017_user_USD!AN27="","",SAM_2017_user_USD!AN27)</f>
        <v/>
      </c>
      <c r="AN26" s="223" t="str">
        <f>IF(SAM_2017_user_USD!AO27="","",SAM_2017_user_USD!AO27)</f>
        <v/>
      </c>
      <c r="AO26" s="223" t="str">
        <f>IF(SAM_2017_user_USD!AP27="","",SAM_2017_user_USD!AP27)</f>
        <v/>
      </c>
      <c r="AP26" s="223" t="str">
        <f>IF(SAM_2017_user_USD!AQ27="","",SAM_2017_user_USD!AQ27)</f>
        <v/>
      </c>
      <c r="AQ26" s="223" t="str">
        <f>IF(SAM_2017_user_USD!AR27="","",SAM_2017_user_USD!AR27)</f>
        <v/>
      </c>
      <c r="AR26" s="223" t="str">
        <f>IF(SAM_2017_user_USD!AS27="","",SAM_2017_user_USD!AS27)</f>
        <v/>
      </c>
      <c r="AS26" s="223" t="str">
        <f>IF(SAM_2017_user_USD!AT27="","",SAM_2017_user_USD!AT27)</f>
        <v/>
      </c>
      <c r="AT26" s="223" t="str">
        <f>IF(SAM_2017_user_USD!AU27="","",SAM_2017_user_USD!AU27)</f>
        <v/>
      </c>
      <c r="AU26" s="223" t="str">
        <f>IF(SAM_2017_user_USD!AV27="","",SAM_2017_user_USD!AV27)</f>
        <v/>
      </c>
      <c r="AV26" s="223" t="str">
        <f>IF(SAM_2017_user_USD!AW27="","",SAM_2017_user_USD!AW27)</f>
        <v/>
      </c>
      <c r="AW26" s="223" t="str">
        <f>IF(SAM_2017_user_USD!AX27="","",SAM_2017_user_USD!AX27)</f>
        <v/>
      </c>
      <c r="AX26" s="223" t="str">
        <f>IF(SAM_2017_user_USD!AY27="","",SAM_2017_user_USD!AY27)</f>
        <v/>
      </c>
      <c r="AY26" s="223" t="str">
        <f>IF(SAM_2017_user_USD!AZ27="","",SAM_2017_user_USD!AZ27)</f>
        <v/>
      </c>
      <c r="AZ26" s="223" t="str">
        <f>IF(SAM_2017_user_USD!BA27="","",SAM_2017_user_USD!BA27)</f>
        <v/>
      </c>
      <c r="BA26" s="223" t="str">
        <f>IF(SAM_2017_user_USD!BB27="","",SAM_2017_user_USD!BB27)</f>
        <v/>
      </c>
      <c r="BB26" s="223" t="str">
        <f>IF(SAM_2017_user_USD!BC27="","",SAM_2017_user_USD!BC27)</f>
        <v/>
      </c>
      <c r="BC26" s="223" t="str">
        <f>IF(SAM_2017_user_USD!BD27="","",SAM_2017_user_USD!BD27)</f>
        <v/>
      </c>
      <c r="BD26" s="223" t="str">
        <f>IF(SAM_2017_user_USD!BE27="","",SAM_2017_user_USD!BE27)</f>
        <v/>
      </c>
      <c r="BE26" s="223" t="str">
        <f>IF(SAM_2017_user_USD!BF27="","",SAM_2017_user_USD!BF27)</f>
        <v/>
      </c>
      <c r="BF26" s="223" t="str">
        <f>IF(SAM_2017_user_USD!BG27="","",SAM_2017_user_USD!BG27)</f>
        <v/>
      </c>
      <c r="BG26" s="223" t="str">
        <f>IF(SAM_2017_user_USD!BH27="","",SAM_2017_user_USD!BH27)</f>
        <v/>
      </c>
      <c r="BH26" s="223">
        <f>IF(SAM_2017_user_USD!BI27="","",SAM_2017_user_USD!BI27)</f>
        <v>1207.9054590132423</v>
      </c>
      <c r="BI26" s="223" t="str">
        <f>IF(SAM_2017_user_USD!BJ27="","",SAM_2017_user_USD!BJ27)</f>
        <v/>
      </c>
      <c r="BJ26" s="223" t="str">
        <f>IF(SAM_2017_user_USD!BK27="","",SAM_2017_user_USD!BK27)</f>
        <v/>
      </c>
      <c r="BK26" s="223" t="str">
        <f>IF(SAM_2017_user_USD!BL27="","",SAM_2017_user_USD!BL27)</f>
        <v/>
      </c>
      <c r="BL26" s="223" t="str">
        <f>IF(SAM_2017_user_USD!BM27="","",SAM_2017_user_USD!BM27)</f>
        <v/>
      </c>
      <c r="BM26" s="223" t="str">
        <f>IF(SAM_2017_user_USD!BN27="","",SAM_2017_user_USD!BN27)</f>
        <v/>
      </c>
      <c r="BN26" s="223" t="str">
        <f>IF(SAM_2017_user_USD!BO27="","",SAM_2017_user_USD!BO27)</f>
        <v/>
      </c>
      <c r="BO26" s="223" t="str">
        <f>IF(SAM_2017_user_USD!BP27="","",SAM_2017_user_USD!BP27)</f>
        <v/>
      </c>
      <c r="BP26" s="223" t="str">
        <f>IF(SAM_2017_user_USD!BQ27="","",SAM_2017_user_USD!BQ27)</f>
        <v/>
      </c>
      <c r="BQ26" s="223" t="str">
        <f>IF(SAM_2017_user_USD!BR27="","",SAM_2017_user_USD!BR27)</f>
        <v/>
      </c>
      <c r="BR26" s="223" t="str">
        <f>IF(SAM_2017_user_USD!BS27="","",SAM_2017_user_USD!BS27)</f>
        <v/>
      </c>
      <c r="BS26" s="223" t="str">
        <f>IF(SAM_2017_user_USD!BT27="","",SAM_2017_user_USD!BT27)</f>
        <v/>
      </c>
      <c r="BT26" s="223" t="str">
        <f>IF(SAM_2017_user_USD!BU27="","",SAM_2017_user_USD!BU27)</f>
        <v/>
      </c>
      <c r="BU26" s="223" t="str">
        <f>IF(SAM_2017_user_USD!BV27="","",SAM_2017_user_USD!BV27)</f>
        <v/>
      </c>
      <c r="BV26" s="223" t="str">
        <f>IF(SAM_2017_user_USD!BW27="","",SAM_2017_user_USD!BW27)</f>
        <v/>
      </c>
      <c r="BW26" s="223" t="str">
        <f>IF(SAM_2017_user_USD!BX27="","",SAM_2017_user_USD!BX27)</f>
        <v/>
      </c>
      <c r="BX26" s="223" t="str">
        <f>IF(SAM_2017_user_USD!BY27="","",SAM_2017_user_USD!BY27)</f>
        <v/>
      </c>
      <c r="BY26" s="223" t="str">
        <f>IF(SAM_2017_user_USD!BZ27="","",SAM_2017_user_USD!BZ27)</f>
        <v/>
      </c>
      <c r="BZ26" s="223" t="str">
        <f>IF(SAM_2017_user_USD!CA27="","",SAM_2017_user_USD!CA27)</f>
        <v/>
      </c>
      <c r="CA26" s="223" t="str">
        <f>IF(SAM_2017_user_USD!CB27="","",SAM_2017_user_USD!CB27)</f>
        <v/>
      </c>
      <c r="CB26" s="223" t="str">
        <f>IF(SAM_2017_user_USD!CC27="","",SAM_2017_user_USD!CC27)</f>
        <v/>
      </c>
      <c r="CC26" s="223" t="str">
        <f>IF(SAM_2017_user_USD!CD27="","",SAM_2017_user_USD!CD27)</f>
        <v/>
      </c>
      <c r="CD26" s="223">
        <f>IF(SAM_2017_user_USD!CE27="","",SAM_2017_user_USD!CE27)</f>
        <v>218.08951591307508</v>
      </c>
      <c r="CE26" s="107">
        <f t="shared" si="0"/>
        <v>1425.9949749263174</v>
      </c>
    </row>
    <row r="27" spans="1:83" x14ac:dyDescent="0.25">
      <c r="A27" s="225">
        <v>26</v>
      </c>
      <c r="B27" s="223" t="str">
        <f>IF(SAM_2017_user_USD!C28="","",SAM_2017_user_USD!C28)</f>
        <v/>
      </c>
      <c r="C27" s="223" t="str">
        <f>IF(SAM_2017_user_USD!D28="","",SAM_2017_user_USD!D28)</f>
        <v/>
      </c>
      <c r="D27" s="223" t="str">
        <f>IF(SAM_2017_user_USD!E28="","",SAM_2017_user_USD!E28)</f>
        <v/>
      </c>
      <c r="E27" s="223" t="str">
        <f>IF(SAM_2017_user_USD!F28="","",SAM_2017_user_USD!F28)</f>
        <v/>
      </c>
      <c r="F27" s="223" t="str">
        <f>IF(SAM_2017_user_USD!G28="","",SAM_2017_user_USD!G28)</f>
        <v/>
      </c>
      <c r="G27" s="223" t="str">
        <f>IF(SAM_2017_user_USD!H28="","",SAM_2017_user_USD!H28)</f>
        <v/>
      </c>
      <c r="H27" s="223" t="str">
        <f>IF(SAM_2017_user_USD!I28="","",SAM_2017_user_USD!I28)</f>
        <v/>
      </c>
      <c r="I27" s="223" t="str">
        <f>IF(SAM_2017_user_USD!J28="","",SAM_2017_user_USD!J28)</f>
        <v/>
      </c>
      <c r="J27" s="223" t="str">
        <f>IF(SAM_2017_user_USD!K28="","",SAM_2017_user_USD!K28)</f>
        <v/>
      </c>
      <c r="K27" s="223" t="str">
        <f>IF(SAM_2017_user_USD!L28="","",SAM_2017_user_USD!L28)</f>
        <v/>
      </c>
      <c r="L27" s="223" t="str">
        <f>IF(SAM_2017_user_USD!M28="","",SAM_2017_user_USD!M28)</f>
        <v/>
      </c>
      <c r="M27" s="223" t="str">
        <f>IF(SAM_2017_user_USD!N28="","",SAM_2017_user_USD!N28)</f>
        <v/>
      </c>
      <c r="N27" s="223" t="str">
        <f>IF(SAM_2017_user_USD!O28="","",SAM_2017_user_USD!O28)</f>
        <v/>
      </c>
      <c r="O27" s="223" t="str">
        <f>IF(SAM_2017_user_USD!P28="","",SAM_2017_user_USD!P28)</f>
        <v/>
      </c>
      <c r="P27" s="223" t="str">
        <f>IF(SAM_2017_user_USD!Q28="","",SAM_2017_user_USD!Q28)</f>
        <v/>
      </c>
      <c r="Q27" s="223" t="str">
        <f>IF(SAM_2017_user_USD!R28="","",SAM_2017_user_USD!R28)</f>
        <v/>
      </c>
      <c r="R27" s="223" t="str">
        <f>IF(SAM_2017_user_USD!S28="","",SAM_2017_user_USD!S28)</f>
        <v/>
      </c>
      <c r="S27" s="223" t="str">
        <f>IF(SAM_2017_user_USD!T28="","",SAM_2017_user_USD!T28)</f>
        <v/>
      </c>
      <c r="T27" s="223" t="str">
        <f>IF(SAM_2017_user_USD!U28="","",SAM_2017_user_USD!U28)</f>
        <v/>
      </c>
      <c r="U27" s="223" t="str">
        <f>IF(SAM_2017_user_USD!V28="","",SAM_2017_user_USD!V28)</f>
        <v/>
      </c>
      <c r="V27" s="223" t="str">
        <f>IF(SAM_2017_user_USD!W28="","",SAM_2017_user_USD!W28)</f>
        <v/>
      </c>
      <c r="W27" s="223" t="str">
        <f>IF(SAM_2017_user_USD!X28="","",SAM_2017_user_USD!X28)</f>
        <v/>
      </c>
      <c r="X27" s="223" t="str">
        <f>IF(SAM_2017_user_USD!Y28="","",SAM_2017_user_USD!Y28)</f>
        <v/>
      </c>
      <c r="Y27" s="223" t="str">
        <f>IF(SAM_2017_user_USD!Z28="","",SAM_2017_user_USD!Z28)</f>
        <v/>
      </c>
      <c r="Z27" s="223" t="str">
        <f>IF(SAM_2017_user_USD!AA28="","",SAM_2017_user_USD!AA28)</f>
        <v/>
      </c>
      <c r="AA27" s="223" t="str">
        <f>IF(SAM_2017_user_USD!AB28="","",SAM_2017_user_USD!AB28)</f>
        <v/>
      </c>
      <c r="AB27" s="223" t="str">
        <f>IF(SAM_2017_user_USD!AC28="","",SAM_2017_user_USD!AC28)</f>
        <v/>
      </c>
      <c r="AC27" s="223" t="str">
        <f>IF(SAM_2017_user_USD!AD28="","",SAM_2017_user_USD!AD28)</f>
        <v/>
      </c>
      <c r="AD27" s="223" t="str">
        <f>IF(SAM_2017_user_USD!AE28="","",SAM_2017_user_USD!AE28)</f>
        <v/>
      </c>
      <c r="AE27" s="223" t="str">
        <f>IF(SAM_2017_user_USD!AF28="","",SAM_2017_user_USD!AF28)</f>
        <v/>
      </c>
      <c r="AF27" s="223" t="str">
        <f>IF(SAM_2017_user_USD!AG28="","",SAM_2017_user_USD!AG28)</f>
        <v/>
      </c>
      <c r="AG27" s="223" t="str">
        <f>IF(SAM_2017_user_USD!AH28="","",SAM_2017_user_USD!AH28)</f>
        <v/>
      </c>
      <c r="AH27" s="223" t="str">
        <f>IF(SAM_2017_user_USD!AI28="","",SAM_2017_user_USD!AI28)</f>
        <v/>
      </c>
      <c r="AI27" s="223" t="str">
        <f>IF(SAM_2017_user_USD!AJ28="","",SAM_2017_user_USD!AJ28)</f>
        <v/>
      </c>
      <c r="AJ27" s="223" t="str">
        <f>IF(SAM_2017_user_USD!AK28="","",SAM_2017_user_USD!AK28)</f>
        <v/>
      </c>
      <c r="AK27" s="223" t="str">
        <f>IF(SAM_2017_user_USD!AL28="","",SAM_2017_user_USD!AL28)</f>
        <v/>
      </c>
      <c r="AL27" s="223" t="str">
        <f>IF(SAM_2017_user_USD!AM28="","",SAM_2017_user_USD!AM28)</f>
        <v/>
      </c>
      <c r="AM27" s="223" t="str">
        <f>IF(SAM_2017_user_USD!AN28="","",SAM_2017_user_USD!AN28)</f>
        <v/>
      </c>
      <c r="AN27" s="223" t="str">
        <f>IF(SAM_2017_user_USD!AO28="","",SAM_2017_user_USD!AO28)</f>
        <v/>
      </c>
      <c r="AO27" s="223" t="str">
        <f>IF(SAM_2017_user_USD!AP28="","",SAM_2017_user_USD!AP28)</f>
        <v/>
      </c>
      <c r="AP27" s="223" t="str">
        <f>IF(SAM_2017_user_USD!AQ28="","",SAM_2017_user_USD!AQ28)</f>
        <v/>
      </c>
      <c r="AQ27" s="223" t="str">
        <f>IF(SAM_2017_user_USD!AR28="","",SAM_2017_user_USD!AR28)</f>
        <v/>
      </c>
      <c r="AR27" s="223" t="str">
        <f>IF(SAM_2017_user_USD!AS28="","",SAM_2017_user_USD!AS28)</f>
        <v/>
      </c>
      <c r="AS27" s="223" t="str">
        <f>IF(SAM_2017_user_USD!AT28="","",SAM_2017_user_USD!AT28)</f>
        <v/>
      </c>
      <c r="AT27" s="223" t="str">
        <f>IF(SAM_2017_user_USD!AU28="","",SAM_2017_user_USD!AU28)</f>
        <v/>
      </c>
      <c r="AU27" s="223" t="str">
        <f>IF(SAM_2017_user_USD!AV28="","",SAM_2017_user_USD!AV28)</f>
        <v/>
      </c>
      <c r="AV27" s="223" t="str">
        <f>IF(SAM_2017_user_USD!AW28="","",SAM_2017_user_USD!AW28)</f>
        <v/>
      </c>
      <c r="AW27" s="223" t="str">
        <f>IF(SAM_2017_user_USD!AX28="","",SAM_2017_user_USD!AX28)</f>
        <v/>
      </c>
      <c r="AX27" s="223" t="str">
        <f>IF(SAM_2017_user_USD!AY28="","",SAM_2017_user_USD!AY28)</f>
        <v/>
      </c>
      <c r="AY27" s="223" t="str">
        <f>IF(SAM_2017_user_USD!AZ28="","",SAM_2017_user_USD!AZ28)</f>
        <v/>
      </c>
      <c r="AZ27" s="223" t="str">
        <f>IF(SAM_2017_user_USD!BA28="","",SAM_2017_user_USD!BA28)</f>
        <v/>
      </c>
      <c r="BA27" s="223" t="str">
        <f>IF(SAM_2017_user_USD!BB28="","",SAM_2017_user_USD!BB28)</f>
        <v/>
      </c>
      <c r="BB27" s="223" t="str">
        <f>IF(SAM_2017_user_USD!BC28="","",SAM_2017_user_USD!BC28)</f>
        <v/>
      </c>
      <c r="BC27" s="223" t="str">
        <f>IF(SAM_2017_user_USD!BD28="","",SAM_2017_user_USD!BD28)</f>
        <v/>
      </c>
      <c r="BD27" s="223" t="str">
        <f>IF(SAM_2017_user_USD!BE28="","",SAM_2017_user_USD!BE28)</f>
        <v/>
      </c>
      <c r="BE27" s="223" t="str">
        <f>IF(SAM_2017_user_USD!BF28="","",SAM_2017_user_USD!BF28)</f>
        <v/>
      </c>
      <c r="BF27" s="223" t="str">
        <f>IF(SAM_2017_user_USD!BG28="","",SAM_2017_user_USD!BG28)</f>
        <v/>
      </c>
      <c r="BG27" s="223" t="str">
        <f>IF(SAM_2017_user_USD!BH28="","",SAM_2017_user_USD!BH28)</f>
        <v/>
      </c>
      <c r="BH27" s="223" t="str">
        <f>IF(SAM_2017_user_USD!BI28="","",SAM_2017_user_USD!BI28)</f>
        <v/>
      </c>
      <c r="BI27" s="223">
        <f>IF(SAM_2017_user_USD!BJ28="","",SAM_2017_user_USD!BJ28)</f>
        <v>18641.176915309705</v>
      </c>
      <c r="BJ27" s="223" t="str">
        <f>IF(SAM_2017_user_USD!BK28="","",SAM_2017_user_USD!BK28)</f>
        <v/>
      </c>
      <c r="BK27" s="223" t="str">
        <f>IF(SAM_2017_user_USD!BL28="","",SAM_2017_user_USD!BL28)</f>
        <v/>
      </c>
      <c r="BL27" s="223" t="str">
        <f>IF(SAM_2017_user_USD!BM28="","",SAM_2017_user_USD!BM28)</f>
        <v/>
      </c>
      <c r="BM27" s="223" t="str">
        <f>IF(SAM_2017_user_USD!BN28="","",SAM_2017_user_USD!BN28)</f>
        <v/>
      </c>
      <c r="BN27" s="223" t="str">
        <f>IF(SAM_2017_user_USD!BO28="","",SAM_2017_user_USD!BO28)</f>
        <v/>
      </c>
      <c r="BO27" s="223" t="str">
        <f>IF(SAM_2017_user_USD!BP28="","",SAM_2017_user_USD!BP28)</f>
        <v/>
      </c>
      <c r="BP27" s="223" t="str">
        <f>IF(SAM_2017_user_USD!BQ28="","",SAM_2017_user_USD!BQ28)</f>
        <v/>
      </c>
      <c r="BQ27" s="223" t="str">
        <f>IF(SAM_2017_user_USD!BR28="","",SAM_2017_user_USD!BR28)</f>
        <v/>
      </c>
      <c r="BR27" s="223" t="str">
        <f>IF(SAM_2017_user_USD!BS28="","",SAM_2017_user_USD!BS28)</f>
        <v/>
      </c>
      <c r="BS27" s="223" t="str">
        <f>IF(SAM_2017_user_USD!BT28="","",SAM_2017_user_USD!BT28)</f>
        <v/>
      </c>
      <c r="BT27" s="223" t="str">
        <f>IF(SAM_2017_user_USD!BU28="","",SAM_2017_user_USD!BU28)</f>
        <v/>
      </c>
      <c r="BU27" s="223" t="str">
        <f>IF(SAM_2017_user_USD!BV28="","",SAM_2017_user_USD!BV28)</f>
        <v/>
      </c>
      <c r="BV27" s="223" t="str">
        <f>IF(SAM_2017_user_USD!BW28="","",SAM_2017_user_USD!BW28)</f>
        <v/>
      </c>
      <c r="BW27" s="223" t="str">
        <f>IF(SAM_2017_user_USD!BX28="","",SAM_2017_user_USD!BX28)</f>
        <v/>
      </c>
      <c r="BX27" s="223" t="str">
        <f>IF(SAM_2017_user_USD!BY28="","",SAM_2017_user_USD!BY28)</f>
        <v/>
      </c>
      <c r="BY27" s="223" t="str">
        <f>IF(SAM_2017_user_USD!BZ28="","",SAM_2017_user_USD!BZ28)</f>
        <v/>
      </c>
      <c r="BZ27" s="223" t="str">
        <f>IF(SAM_2017_user_USD!CA28="","",SAM_2017_user_USD!CA28)</f>
        <v/>
      </c>
      <c r="CA27" s="223" t="str">
        <f>IF(SAM_2017_user_USD!CB28="","",SAM_2017_user_USD!CB28)</f>
        <v/>
      </c>
      <c r="CB27" s="223" t="str">
        <f>IF(SAM_2017_user_USD!CC28="","",SAM_2017_user_USD!CC28)</f>
        <v/>
      </c>
      <c r="CC27" s="223" t="str">
        <f>IF(SAM_2017_user_USD!CD28="","",SAM_2017_user_USD!CD28)</f>
        <v/>
      </c>
      <c r="CD27" s="223">
        <f>IF(SAM_2017_user_USD!CE28="","",SAM_2017_user_USD!CE28)</f>
        <v>261.15302803986049</v>
      </c>
      <c r="CE27" s="107">
        <f t="shared" si="0"/>
        <v>18902.329943349567</v>
      </c>
    </row>
    <row r="28" spans="1:83" x14ac:dyDescent="0.25">
      <c r="A28" s="225">
        <v>27</v>
      </c>
      <c r="B28" s="223" t="str">
        <f>IF(SAM_2017_user_USD!C29="","",SAM_2017_user_USD!C29)</f>
        <v/>
      </c>
      <c r="C28" s="223" t="str">
        <f>IF(SAM_2017_user_USD!D29="","",SAM_2017_user_USD!D29)</f>
        <v/>
      </c>
      <c r="D28" s="223" t="str">
        <f>IF(SAM_2017_user_USD!E29="","",SAM_2017_user_USD!E29)</f>
        <v/>
      </c>
      <c r="E28" s="223" t="str">
        <f>IF(SAM_2017_user_USD!F29="","",SAM_2017_user_USD!F29)</f>
        <v/>
      </c>
      <c r="F28" s="223" t="str">
        <f>IF(SAM_2017_user_USD!G29="","",SAM_2017_user_USD!G29)</f>
        <v/>
      </c>
      <c r="G28" s="223" t="str">
        <f>IF(SAM_2017_user_USD!H29="","",SAM_2017_user_USD!H29)</f>
        <v/>
      </c>
      <c r="H28" s="223" t="str">
        <f>IF(SAM_2017_user_USD!I29="","",SAM_2017_user_USD!I29)</f>
        <v/>
      </c>
      <c r="I28" s="223" t="str">
        <f>IF(SAM_2017_user_USD!J29="","",SAM_2017_user_USD!J29)</f>
        <v/>
      </c>
      <c r="J28" s="223" t="str">
        <f>IF(SAM_2017_user_USD!K29="","",SAM_2017_user_USD!K29)</f>
        <v/>
      </c>
      <c r="K28" s="223" t="str">
        <f>IF(SAM_2017_user_USD!L29="","",SAM_2017_user_USD!L29)</f>
        <v/>
      </c>
      <c r="L28" s="223" t="str">
        <f>IF(SAM_2017_user_USD!M29="","",SAM_2017_user_USD!M29)</f>
        <v/>
      </c>
      <c r="M28" s="223" t="str">
        <f>IF(SAM_2017_user_USD!N29="","",SAM_2017_user_USD!N29)</f>
        <v/>
      </c>
      <c r="N28" s="223" t="str">
        <f>IF(SAM_2017_user_USD!O29="","",SAM_2017_user_USD!O29)</f>
        <v/>
      </c>
      <c r="O28" s="223" t="str">
        <f>IF(SAM_2017_user_USD!P29="","",SAM_2017_user_USD!P29)</f>
        <v/>
      </c>
      <c r="P28" s="223" t="str">
        <f>IF(SAM_2017_user_USD!Q29="","",SAM_2017_user_USD!Q29)</f>
        <v/>
      </c>
      <c r="Q28" s="223" t="str">
        <f>IF(SAM_2017_user_USD!R29="","",SAM_2017_user_USD!R29)</f>
        <v/>
      </c>
      <c r="R28" s="223" t="str">
        <f>IF(SAM_2017_user_USD!S29="","",SAM_2017_user_USD!S29)</f>
        <v/>
      </c>
      <c r="S28" s="223" t="str">
        <f>IF(SAM_2017_user_USD!T29="","",SAM_2017_user_USD!T29)</f>
        <v/>
      </c>
      <c r="T28" s="223" t="str">
        <f>IF(SAM_2017_user_USD!U29="","",SAM_2017_user_USD!U29)</f>
        <v/>
      </c>
      <c r="U28" s="223" t="str">
        <f>IF(SAM_2017_user_USD!V29="","",SAM_2017_user_USD!V29)</f>
        <v/>
      </c>
      <c r="V28" s="223" t="str">
        <f>IF(SAM_2017_user_USD!W29="","",SAM_2017_user_USD!W29)</f>
        <v/>
      </c>
      <c r="W28" s="223" t="str">
        <f>IF(SAM_2017_user_USD!X29="","",SAM_2017_user_USD!X29)</f>
        <v/>
      </c>
      <c r="X28" s="223" t="str">
        <f>IF(SAM_2017_user_USD!Y29="","",SAM_2017_user_USD!Y29)</f>
        <v/>
      </c>
      <c r="Y28" s="223" t="str">
        <f>IF(SAM_2017_user_USD!Z29="","",SAM_2017_user_USD!Z29)</f>
        <v/>
      </c>
      <c r="Z28" s="223" t="str">
        <f>IF(SAM_2017_user_USD!AA29="","",SAM_2017_user_USD!AA29)</f>
        <v/>
      </c>
      <c r="AA28" s="223" t="str">
        <f>IF(SAM_2017_user_USD!AB29="","",SAM_2017_user_USD!AB29)</f>
        <v/>
      </c>
      <c r="AB28" s="223" t="str">
        <f>IF(SAM_2017_user_USD!AC29="","",SAM_2017_user_USD!AC29)</f>
        <v/>
      </c>
      <c r="AC28" s="223" t="str">
        <f>IF(SAM_2017_user_USD!AD29="","",SAM_2017_user_USD!AD29)</f>
        <v/>
      </c>
      <c r="AD28" s="223" t="str">
        <f>IF(SAM_2017_user_USD!AE29="","",SAM_2017_user_USD!AE29)</f>
        <v/>
      </c>
      <c r="AE28" s="223" t="str">
        <f>IF(SAM_2017_user_USD!AF29="","",SAM_2017_user_USD!AF29)</f>
        <v/>
      </c>
      <c r="AF28" s="223" t="str">
        <f>IF(SAM_2017_user_USD!AG29="","",SAM_2017_user_USD!AG29)</f>
        <v/>
      </c>
      <c r="AG28" s="223" t="str">
        <f>IF(SAM_2017_user_USD!AH29="","",SAM_2017_user_USD!AH29)</f>
        <v/>
      </c>
      <c r="AH28" s="223" t="str">
        <f>IF(SAM_2017_user_USD!AI29="","",SAM_2017_user_USD!AI29)</f>
        <v/>
      </c>
      <c r="AI28" s="223" t="str">
        <f>IF(SAM_2017_user_USD!AJ29="","",SAM_2017_user_USD!AJ29)</f>
        <v/>
      </c>
      <c r="AJ28" s="223" t="str">
        <f>IF(SAM_2017_user_USD!AK29="","",SAM_2017_user_USD!AK29)</f>
        <v/>
      </c>
      <c r="AK28" s="223" t="str">
        <f>IF(SAM_2017_user_USD!AL29="","",SAM_2017_user_USD!AL29)</f>
        <v/>
      </c>
      <c r="AL28" s="223" t="str">
        <f>IF(SAM_2017_user_USD!AM29="","",SAM_2017_user_USD!AM29)</f>
        <v/>
      </c>
      <c r="AM28" s="223" t="str">
        <f>IF(SAM_2017_user_USD!AN29="","",SAM_2017_user_USD!AN29)</f>
        <v/>
      </c>
      <c r="AN28" s="223" t="str">
        <f>IF(SAM_2017_user_USD!AO29="","",SAM_2017_user_USD!AO29)</f>
        <v/>
      </c>
      <c r="AO28" s="223" t="str">
        <f>IF(SAM_2017_user_USD!AP29="","",SAM_2017_user_USD!AP29)</f>
        <v/>
      </c>
      <c r="AP28" s="223" t="str">
        <f>IF(SAM_2017_user_USD!AQ29="","",SAM_2017_user_USD!AQ29)</f>
        <v/>
      </c>
      <c r="AQ28" s="223" t="str">
        <f>IF(SAM_2017_user_USD!AR29="","",SAM_2017_user_USD!AR29)</f>
        <v/>
      </c>
      <c r="AR28" s="223" t="str">
        <f>IF(SAM_2017_user_USD!AS29="","",SAM_2017_user_USD!AS29)</f>
        <v/>
      </c>
      <c r="AS28" s="223" t="str">
        <f>IF(SAM_2017_user_USD!AT29="","",SAM_2017_user_USD!AT29)</f>
        <v/>
      </c>
      <c r="AT28" s="223" t="str">
        <f>IF(SAM_2017_user_USD!AU29="","",SAM_2017_user_USD!AU29)</f>
        <v/>
      </c>
      <c r="AU28" s="223" t="str">
        <f>IF(SAM_2017_user_USD!AV29="","",SAM_2017_user_USD!AV29)</f>
        <v/>
      </c>
      <c r="AV28" s="223" t="str">
        <f>IF(SAM_2017_user_USD!AW29="","",SAM_2017_user_USD!AW29)</f>
        <v/>
      </c>
      <c r="AW28" s="223" t="str">
        <f>IF(SAM_2017_user_USD!AX29="","",SAM_2017_user_USD!AX29)</f>
        <v/>
      </c>
      <c r="AX28" s="223" t="str">
        <f>IF(SAM_2017_user_USD!AY29="","",SAM_2017_user_USD!AY29)</f>
        <v/>
      </c>
      <c r="AY28" s="223" t="str">
        <f>IF(SAM_2017_user_USD!AZ29="","",SAM_2017_user_USD!AZ29)</f>
        <v/>
      </c>
      <c r="AZ28" s="223" t="str">
        <f>IF(SAM_2017_user_USD!BA29="","",SAM_2017_user_USD!BA29)</f>
        <v/>
      </c>
      <c r="BA28" s="223" t="str">
        <f>IF(SAM_2017_user_USD!BB29="","",SAM_2017_user_USD!BB29)</f>
        <v/>
      </c>
      <c r="BB28" s="223" t="str">
        <f>IF(SAM_2017_user_USD!BC29="","",SAM_2017_user_USD!BC29)</f>
        <v/>
      </c>
      <c r="BC28" s="223" t="str">
        <f>IF(SAM_2017_user_USD!BD29="","",SAM_2017_user_USD!BD29)</f>
        <v/>
      </c>
      <c r="BD28" s="223" t="str">
        <f>IF(SAM_2017_user_USD!BE29="","",SAM_2017_user_USD!BE29)</f>
        <v/>
      </c>
      <c r="BE28" s="223" t="str">
        <f>IF(SAM_2017_user_USD!BF29="","",SAM_2017_user_USD!BF29)</f>
        <v/>
      </c>
      <c r="BF28" s="223" t="str">
        <f>IF(SAM_2017_user_USD!BG29="","",SAM_2017_user_USD!BG29)</f>
        <v/>
      </c>
      <c r="BG28" s="223" t="str">
        <f>IF(SAM_2017_user_USD!BH29="","",SAM_2017_user_USD!BH29)</f>
        <v/>
      </c>
      <c r="BH28" s="223" t="str">
        <f>IF(SAM_2017_user_USD!BI29="","",SAM_2017_user_USD!BI29)</f>
        <v/>
      </c>
      <c r="BI28" s="223" t="str">
        <f>IF(SAM_2017_user_USD!BJ29="","",SAM_2017_user_USD!BJ29)</f>
        <v/>
      </c>
      <c r="BJ28" s="223">
        <f>IF(SAM_2017_user_USD!BK29="","",SAM_2017_user_USD!BK29)</f>
        <v>47777.766561789635</v>
      </c>
      <c r="BK28" s="223" t="str">
        <f>IF(SAM_2017_user_USD!BL29="","",SAM_2017_user_USD!BL29)</f>
        <v/>
      </c>
      <c r="BL28" s="223" t="str">
        <f>IF(SAM_2017_user_USD!BM29="","",SAM_2017_user_USD!BM29)</f>
        <v/>
      </c>
      <c r="BM28" s="223" t="str">
        <f>IF(SAM_2017_user_USD!BN29="","",SAM_2017_user_USD!BN29)</f>
        <v/>
      </c>
      <c r="BN28" s="223" t="str">
        <f>IF(SAM_2017_user_USD!BO29="","",SAM_2017_user_USD!BO29)</f>
        <v/>
      </c>
      <c r="BO28" s="223" t="str">
        <f>IF(SAM_2017_user_USD!BP29="","",SAM_2017_user_USD!BP29)</f>
        <v/>
      </c>
      <c r="BP28" s="223" t="str">
        <f>IF(SAM_2017_user_USD!BQ29="","",SAM_2017_user_USD!BQ29)</f>
        <v/>
      </c>
      <c r="BQ28" s="223" t="str">
        <f>IF(SAM_2017_user_USD!BR29="","",SAM_2017_user_USD!BR29)</f>
        <v/>
      </c>
      <c r="BR28" s="223" t="str">
        <f>IF(SAM_2017_user_USD!BS29="","",SAM_2017_user_USD!BS29)</f>
        <v/>
      </c>
      <c r="BS28" s="223" t="str">
        <f>IF(SAM_2017_user_USD!BT29="","",SAM_2017_user_USD!BT29)</f>
        <v/>
      </c>
      <c r="BT28" s="223" t="str">
        <f>IF(SAM_2017_user_USD!BU29="","",SAM_2017_user_USD!BU29)</f>
        <v/>
      </c>
      <c r="BU28" s="223" t="str">
        <f>IF(SAM_2017_user_USD!BV29="","",SAM_2017_user_USD!BV29)</f>
        <v/>
      </c>
      <c r="BV28" s="223" t="str">
        <f>IF(SAM_2017_user_USD!BW29="","",SAM_2017_user_USD!BW29)</f>
        <v/>
      </c>
      <c r="BW28" s="223" t="str">
        <f>IF(SAM_2017_user_USD!BX29="","",SAM_2017_user_USD!BX29)</f>
        <v/>
      </c>
      <c r="BX28" s="223" t="str">
        <f>IF(SAM_2017_user_USD!BY29="","",SAM_2017_user_USD!BY29)</f>
        <v/>
      </c>
      <c r="BY28" s="223" t="str">
        <f>IF(SAM_2017_user_USD!BZ29="","",SAM_2017_user_USD!BZ29)</f>
        <v/>
      </c>
      <c r="BZ28" s="223" t="str">
        <f>IF(SAM_2017_user_USD!CA29="","",SAM_2017_user_USD!CA29)</f>
        <v/>
      </c>
      <c r="CA28" s="223" t="str">
        <f>IF(SAM_2017_user_USD!CB29="","",SAM_2017_user_USD!CB29)</f>
        <v/>
      </c>
      <c r="CB28" s="223" t="str">
        <f>IF(SAM_2017_user_USD!CC29="","",SAM_2017_user_USD!CC29)</f>
        <v/>
      </c>
      <c r="CC28" s="223" t="str">
        <f>IF(SAM_2017_user_USD!CD29="","",SAM_2017_user_USD!CD29)</f>
        <v/>
      </c>
      <c r="CD28" s="223">
        <f>IF(SAM_2017_user_USD!CE29="","",SAM_2017_user_USD!CE29)</f>
        <v>5678.726055436563</v>
      </c>
      <c r="CE28" s="107">
        <f t="shared" si="0"/>
        <v>53456.492617226198</v>
      </c>
    </row>
    <row r="29" spans="1:83" x14ac:dyDescent="0.25">
      <c r="A29" s="225">
        <v>28</v>
      </c>
      <c r="B29" s="223" t="str">
        <f>IF(SAM_2017_user_USD!C30="","",SAM_2017_user_USD!C30)</f>
        <v/>
      </c>
      <c r="C29" s="223" t="str">
        <f>IF(SAM_2017_user_USD!D30="","",SAM_2017_user_USD!D30)</f>
        <v/>
      </c>
      <c r="D29" s="223" t="str">
        <f>IF(SAM_2017_user_USD!E30="","",SAM_2017_user_USD!E30)</f>
        <v/>
      </c>
      <c r="E29" s="223" t="str">
        <f>IF(SAM_2017_user_USD!F30="","",SAM_2017_user_USD!F30)</f>
        <v/>
      </c>
      <c r="F29" s="223" t="str">
        <f>IF(SAM_2017_user_USD!G30="","",SAM_2017_user_USD!G30)</f>
        <v/>
      </c>
      <c r="G29" s="223" t="str">
        <f>IF(SAM_2017_user_USD!H30="","",SAM_2017_user_USD!H30)</f>
        <v/>
      </c>
      <c r="H29" s="223" t="str">
        <f>IF(SAM_2017_user_USD!I30="","",SAM_2017_user_USD!I30)</f>
        <v/>
      </c>
      <c r="I29" s="223" t="str">
        <f>IF(SAM_2017_user_USD!J30="","",SAM_2017_user_USD!J30)</f>
        <v/>
      </c>
      <c r="J29" s="223" t="str">
        <f>IF(SAM_2017_user_USD!K30="","",SAM_2017_user_USD!K30)</f>
        <v/>
      </c>
      <c r="K29" s="223" t="str">
        <f>IF(SAM_2017_user_USD!L30="","",SAM_2017_user_USD!L30)</f>
        <v/>
      </c>
      <c r="L29" s="223" t="str">
        <f>IF(SAM_2017_user_USD!M30="","",SAM_2017_user_USD!M30)</f>
        <v/>
      </c>
      <c r="M29" s="223" t="str">
        <f>IF(SAM_2017_user_USD!N30="","",SAM_2017_user_USD!N30)</f>
        <v/>
      </c>
      <c r="N29" s="223" t="str">
        <f>IF(SAM_2017_user_USD!O30="","",SAM_2017_user_USD!O30)</f>
        <v/>
      </c>
      <c r="O29" s="223" t="str">
        <f>IF(SAM_2017_user_USD!P30="","",SAM_2017_user_USD!P30)</f>
        <v/>
      </c>
      <c r="P29" s="223" t="str">
        <f>IF(SAM_2017_user_USD!Q30="","",SAM_2017_user_USD!Q30)</f>
        <v/>
      </c>
      <c r="Q29" s="223" t="str">
        <f>IF(SAM_2017_user_USD!R30="","",SAM_2017_user_USD!R30)</f>
        <v/>
      </c>
      <c r="R29" s="223" t="str">
        <f>IF(SAM_2017_user_USD!S30="","",SAM_2017_user_USD!S30)</f>
        <v/>
      </c>
      <c r="S29" s="223" t="str">
        <f>IF(SAM_2017_user_USD!T30="","",SAM_2017_user_USD!T30)</f>
        <v/>
      </c>
      <c r="T29" s="223" t="str">
        <f>IF(SAM_2017_user_USD!U30="","",SAM_2017_user_USD!U30)</f>
        <v/>
      </c>
      <c r="U29" s="223" t="str">
        <f>IF(SAM_2017_user_USD!V30="","",SAM_2017_user_USD!V30)</f>
        <v/>
      </c>
      <c r="V29" s="223" t="str">
        <f>IF(SAM_2017_user_USD!W30="","",SAM_2017_user_USD!W30)</f>
        <v/>
      </c>
      <c r="W29" s="223" t="str">
        <f>IF(SAM_2017_user_USD!X30="","",SAM_2017_user_USD!X30)</f>
        <v/>
      </c>
      <c r="X29" s="223" t="str">
        <f>IF(SAM_2017_user_USD!Y30="","",SAM_2017_user_USD!Y30)</f>
        <v/>
      </c>
      <c r="Y29" s="223" t="str">
        <f>IF(SAM_2017_user_USD!Z30="","",SAM_2017_user_USD!Z30)</f>
        <v/>
      </c>
      <c r="Z29" s="223" t="str">
        <f>IF(SAM_2017_user_USD!AA30="","",SAM_2017_user_USD!AA30)</f>
        <v/>
      </c>
      <c r="AA29" s="223" t="str">
        <f>IF(SAM_2017_user_USD!AB30="","",SAM_2017_user_USD!AB30)</f>
        <v/>
      </c>
      <c r="AB29" s="223" t="str">
        <f>IF(SAM_2017_user_USD!AC30="","",SAM_2017_user_USD!AC30)</f>
        <v/>
      </c>
      <c r="AC29" s="223" t="str">
        <f>IF(SAM_2017_user_USD!AD30="","",SAM_2017_user_USD!AD30)</f>
        <v/>
      </c>
      <c r="AD29" s="223" t="str">
        <f>IF(SAM_2017_user_USD!AE30="","",SAM_2017_user_USD!AE30)</f>
        <v/>
      </c>
      <c r="AE29" s="223" t="str">
        <f>IF(SAM_2017_user_USD!AF30="","",SAM_2017_user_USD!AF30)</f>
        <v/>
      </c>
      <c r="AF29" s="223" t="str">
        <f>IF(SAM_2017_user_USD!AG30="","",SAM_2017_user_USD!AG30)</f>
        <v/>
      </c>
      <c r="AG29" s="223" t="str">
        <f>IF(SAM_2017_user_USD!AH30="","",SAM_2017_user_USD!AH30)</f>
        <v/>
      </c>
      <c r="AH29" s="223" t="str">
        <f>IF(SAM_2017_user_USD!AI30="","",SAM_2017_user_USD!AI30)</f>
        <v/>
      </c>
      <c r="AI29" s="223" t="str">
        <f>IF(SAM_2017_user_USD!AJ30="","",SAM_2017_user_USD!AJ30)</f>
        <v/>
      </c>
      <c r="AJ29" s="223" t="str">
        <f>IF(SAM_2017_user_USD!AK30="","",SAM_2017_user_USD!AK30)</f>
        <v/>
      </c>
      <c r="AK29" s="223" t="str">
        <f>IF(SAM_2017_user_USD!AL30="","",SAM_2017_user_USD!AL30)</f>
        <v/>
      </c>
      <c r="AL29" s="223" t="str">
        <f>IF(SAM_2017_user_USD!AM30="","",SAM_2017_user_USD!AM30)</f>
        <v/>
      </c>
      <c r="AM29" s="223" t="str">
        <f>IF(SAM_2017_user_USD!AN30="","",SAM_2017_user_USD!AN30)</f>
        <v/>
      </c>
      <c r="AN29" s="223" t="str">
        <f>IF(SAM_2017_user_USD!AO30="","",SAM_2017_user_USD!AO30)</f>
        <v/>
      </c>
      <c r="AO29" s="223" t="str">
        <f>IF(SAM_2017_user_USD!AP30="","",SAM_2017_user_USD!AP30)</f>
        <v/>
      </c>
      <c r="AP29" s="223" t="str">
        <f>IF(SAM_2017_user_USD!AQ30="","",SAM_2017_user_USD!AQ30)</f>
        <v/>
      </c>
      <c r="AQ29" s="223" t="str">
        <f>IF(SAM_2017_user_USD!AR30="","",SAM_2017_user_USD!AR30)</f>
        <v/>
      </c>
      <c r="AR29" s="223" t="str">
        <f>IF(SAM_2017_user_USD!AS30="","",SAM_2017_user_USD!AS30)</f>
        <v/>
      </c>
      <c r="AS29" s="223" t="str">
        <f>IF(SAM_2017_user_USD!AT30="","",SAM_2017_user_USD!AT30)</f>
        <v/>
      </c>
      <c r="AT29" s="223" t="str">
        <f>IF(SAM_2017_user_USD!AU30="","",SAM_2017_user_USD!AU30)</f>
        <v/>
      </c>
      <c r="AU29" s="223" t="str">
        <f>IF(SAM_2017_user_USD!AV30="","",SAM_2017_user_USD!AV30)</f>
        <v/>
      </c>
      <c r="AV29" s="223" t="str">
        <f>IF(SAM_2017_user_USD!AW30="","",SAM_2017_user_USD!AW30)</f>
        <v/>
      </c>
      <c r="AW29" s="223" t="str">
        <f>IF(SAM_2017_user_USD!AX30="","",SAM_2017_user_USD!AX30)</f>
        <v/>
      </c>
      <c r="AX29" s="223" t="str">
        <f>IF(SAM_2017_user_USD!AY30="","",SAM_2017_user_USD!AY30)</f>
        <v/>
      </c>
      <c r="AY29" s="223" t="str">
        <f>IF(SAM_2017_user_USD!AZ30="","",SAM_2017_user_USD!AZ30)</f>
        <v/>
      </c>
      <c r="AZ29" s="223" t="str">
        <f>IF(SAM_2017_user_USD!BA30="","",SAM_2017_user_USD!BA30)</f>
        <v/>
      </c>
      <c r="BA29" s="223" t="str">
        <f>IF(SAM_2017_user_USD!BB30="","",SAM_2017_user_USD!BB30)</f>
        <v/>
      </c>
      <c r="BB29" s="223" t="str">
        <f>IF(SAM_2017_user_USD!BC30="","",SAM_2017_user_USD!BC30)</f>
        <v/>
      </c>
      <c r="BC29" s="223" t="str">
        <f>IF(SAM_2017_user_USD!BD30="","",SAM_2017_user_USD!BD30)</f>
        <v/>
      </c>
      <c r="BD29" s="223" t="str">
        <f>IF(SAM_2017_user_USD!BE30="","",SAM_2017_user_USD!BE30)</f>
        <v/>
      </c>
      <c r="BE29" s="223" t="str">
        <f>IF(SAM_2017_user_USD!BF30="","",SAM_2017_user_USD!BF30)</f>
        <v/>
      </c>
      <c r="BF29" s="223" t="str">
        <f>IF(SAM_2017_user_USD!BG30="","",SAM_2017_user_USD!BG30)</f>
        <v/>
      </c>
      <c r="BG29" s="223" t="str">
        <f>IF(SAM_2017_user_USD!BH30="","",SAM_2017_user_USD!BH30)</f>
        <v/>
      </c>
      <c r="BH29" s="223" t="str">
        <f>IF(SAM_2017_user_USD!BI30="","",SAM_2017_user_USD!BI30)</f>
        <v/>
      </c>
      <c r="BI29" s="223" t="str">
        <f>IF(SAM_2017_user_USD!BJ30="","",SAM_2017_user_USD!BJ30)</f>
        <v/>
      </c>
      <c r="BJ29" s="223" t="str">
        <f>IF(SAM_2017_user_USD!BK30="","",SAM_2017_user_USD!BK30)</f>
        <v/>
      </c>
      <c r="BK29" s="223">
        <f>IF(SAM_2017_user_USD!BL30="","",SAM_2017_user_USD!BL30)</f>
        <v>5060.5749531028014</v>
      </c>
      <c r="BL29" s="223" t="str">
        <f>IF(SAM_2017_user_USD!BM30="","",SAM_2017_user_USD!BM30)</f>
        <v/>
      </c>
      <c r="BM29" s="223" t="str">
        <f>IF(SAM_2017_user_USD!BN30="","",SAM_2017_user_USD!BN30)</f>
        <v/>
      </c>
      <c r="BN29" s="223" t="str">
        <f>IF(SAM_2017_user_USD!BO30="","",SAM_2017_user_USD!BO30)</f>
        <v/>
      </c>
      <c r="BO29" s="223" t="str">
        <f>IF(SAM_2017_user_USD!BP30="","",SAM_2017_user_USD!BP30)</f>
        <v/>
      </c>
      <c r="BP29" s="223" t="str">
        <f>IF(SAM_2017_user_USD!BQ30="","",SAM_2017_user_USD!BQ30)</f>
        <v/>
      </c>
      <c r="BQ29" s="223" t="str">
        <f>IF(SAM_2017_user_USD!BR30="","",SAM_2017_user_USD!BR30)</f>
        <v/>
      </c>
      <c r="BR29" s="223" t="str">
        <f>IF(SAM_2017_user_USD!BS30="","",SAM_2017_user_USD!BS30)</f>
        <v/>
      </c>
      <c r="BS29" s="223" t="str">
        <f>IF(SAM_2017_user_USD!BT30="","",SAM_2017_user_USD!BT30)</f>
        <v/>
      </c>
      <c r="BT29" s="223" t="str">
        <f>IF(SAM_2017_user_USD!BU30="","",SAM_2017_user_USD!BU30)</f>
        <v/>
      </c>
      <c r="BU29" s="223" t="str">
        <f>IF(SAM_2017_user_USD!BV30="","",SAM_2017_user_USD!BV30)</f>
        <v/>
      </c>
      <c r="BV29" s="223" t="str">
        <f>IF(SAM_2017_user_USD!BW30="","",SAM_2017_user_USD!BW30)</f>
        <v/>
      </c>
      <c r="BW29" s="223" t="str">
        <f>IF(SAM_2017_user_USD!BX30="","",SAM_2017_user_USD!BX30)</f>
        <v/>
      </c>
      <c r="BX29" s="223" t="str">
        <f>IF(SAM_2017_user_USD!BY30="","",SAM_2017_user_USD!BY30)</f>
        <v/>
      </c>
      <c r="BY29" s="223" t="str">
        <f>IF(SAM_2017_user_USD!BZ30="","",SAM_2017_user_USD!BZ30)</f>
        <v/>
      </c>
      <c r="BZ29" s="223" t="str">
        <f>IF(SAM_2017_user_USD!CA30="","",SAM_2017_user_USD!CA30)</f>
        <v/>
      </c>
      <c r="CA29" s="223" t="str">
        <f>IF(SAM_2017_user_USD!CB30="","",SAM_2017_user_USD!CB30)</f>
        <v/>
      </c>
      <c r="CB29" s="223" t="str">
        <f>IF(SAM_2017_user_USD!CC30="","",SAM_2017_user_USD!CC30)</f>
        <v/>
      </c>
      <c r="CC29" s="223" t="str">
        <f>IF(SAM_2017_user_USD!CD30="","",SAM_2017_user_USD!CD30)</f>
        <v/>
      </c>
      <c r="CD29" s="223">
        <f>IF(SAM_2017_user_USD!CE30="","",SAM_2017_user_USD!CE30)</f>
        <v>153.9976741082331</v>
      </c>
      <c r="CE29" s="107">
        <f t="shared" si="0"/>
        <v>5214.5726272110342</v>
      </c>
    </row>
    <row r="30" spans="1:83" x14ac:dyDescent="0.25">
      <c r="A30" s="225">
        <v>29</v>
      </c>
      <c r="B30" s="223" t="str">
        <f>IF(SAM_2017_user_USD!C31="","",SAM_2017_user_USD!C31)</f>
        <v/>
      </c>
      <c r="C30" s="223" t="str">
        <f>IF(SAM_2017_user_USD!D31="","",SAM_2017_user_USD!D31)</f>
        <v/>
      </c>
      <c r="D30" s="223" t="str">
        <f>IF(SAM_2017_user_USD!E31="","",SAM_2017_user_USD!E31)</f>
        <v/>
      </c>
      <c r="E30" s="223" t="str">
        <f>IF(SAM_2017_user_USD!F31="","",SAM_2017_user_USD!F31)</f>
        <v/>
      </c>
      <c r="F30" s="223" t="str">
        <f>IF(SAM_2017_user_USD!G31="","",SAM_2017_user_USD!G31)</f>
        <v/>
      </c>
      <c r="G30" s="223" t="str">
        <f>IF(SAM_2017_user_USD!H31="","",SAM_2017_user_USD!H31)</f>
        <v/>
      </c>
      <c r="H30" s="223" t="str">
        <f>IF(SAM_2017_user_USD!I31="","",SAM_2017_user_USD!I31)</f>
        <v/>
      </c>
      <c r="I30" s="223" t="str">
        <f>IF(SAM_2017_user_USD!J31="","",SAM_2017_user_USD!J31)</f>
        <v/>
      </c>
      <c r="J30" s="223" t="str">
        <f>IF(SAM_2017_user_USD!K31="","",SAM_2017_user_USD!K31)</f>
        <v/>
      </c>
      <c r="K30" s="223" t="str">
        <f>IF(SAM_2017_user_USD!L31="","",SAM_2017_user_USD!L31)</f>
        <v/>
      </c>
      <c r="L30" s="223" t="str">
        <f>IF(SAM_2017_user_USD!M31="","",SAM_2017_user_USD!M31)</f>
        <v/>
      </c>
      <c r="M30" s="223" t="str">
        <f>IF(SAM_2017_user_USD!N31="","",SAM_2017_user_USD!N31)</f>
        <v/>
      </c>
      <c r="N30" s="223" t="str">
        <f>IF(SAM_2017_user_USD!O31="","",SAM_2017_user_USD!O31)</f>
        <v/>
      </c>
      <c r="O30" s="223" t="str">
        <f>IF(SAM_2017_user_USD!P31="","",SAM_2017_user_USD!P31)</f>
        <v/>
      </c>
      <c r="P30" s="223" t="str">
        <f>IF(SAM_2017_user_USD!Q31="","",SAM_2017_user_USD!Q31)</f>
        <v/>
      </c>
      <c r="Q30" s="223" t="str">
        <f>IF(SAM_2017_user_USD!R31="","",SAM_2017_user_USD!R31)</f>
        <v/>
      </c>
      <c r="R30" s="223" t="str">
        <f>IF(SAM_2017_user_USD!S31="","",SAM_2017_user_USD!S31)</f>
        <v/>
      </c>
      <c r="S30" s="223" t="str">
        <f>IF(SAM_2017_user_USD!T31="","",SAM_2017_user_USD!T31)</f>
        <v/>
      </c>
      <c r="T30" s="223" t="str">
        <f>IF(SAM_2017_user_USD!U31="","",SAM_2017_user_USD!U31)</f>
        <v/>
      </c>
      <c r="U30" s="223" t="str">
        <f>IF(SAM_2017_user_USD!V31="","",SAM_2017_user_USD!V31)</f>
        <v/>
      </c>
      <c r="V30" s="223" t="str">
        <f>IF(SAM_2017_user_USD!W31="","",SAM_2017_user_USD!W31)</f>
        <v/>
      </c>
      <c r="W30" s="223" t="str">
        <f>IF(SAM_2017_user_USD!X31="","",SAM_2017_user_USD!X31)</f>
        <v/>
      </c>
      <c r="X30" s="223" t="str">
        <f>IF(SAM_2017_user_USD!Y31="","",SAM_2017_user_USD!Y31)</f>
        <v/>
      </c>
      <c r="Y30" s="223" t="str">
        <f>IF(SAM_2017_user_USD!Z31="","",SAM_2017_user_USD!Z31)</f>
        <v/>
      </c>
      <c r="Z30" s="223" t="str">
        <f>IF(SAM_2017_user_USD!AA31="","",SAM_2017_user_USD!AA31)</f>
        <v/>
      </c>
      <c r="AA30" s="223" t="str">
        <f>IF(SAM_2017_user_USD!AB31="","",SAM_2017_user_USD!AB31)</f>
        <v/>
      </c>
      <c r="AB30" s="223" t="str">
        <f>IF(SAM_2017_user_USD!AC31="","",SAM_2017_user_USD!AC31)</f>
        <v/>
      </c>
      <c r="AC30" s="223" t="str">
        <f>IF(SAM_2017_user_USD!AD31="","",SAM_2017_user_USD!AD31)</f>
        <v/>
      </c>
      <c r="AD30" s="223" t="str">
        <f>IF(SAM_2017_user_USD!AE31="","",SAM_2017_user_USD!AE31)</f>
        <v/>
      </c>
      <c r="AE30" s="223" t="str">
        <f>IF(SAM_2017_user_USD!AF31="","",SAM_2017_user_USD!AF31)</f>
        <v/>
      </c>
      <c r="AF30" s="223" t="str">
        <f>IF(SAM_2017_user_USD!AG31="","",SAM_2017_user_USD!AG31)</f>
        <v/>
      </c>
      <c r="AG30" s="223" t="str">
        <f>IF(SAM_2017_user_USD!AH31="","",SAM_2017_user_USD!AH31)</f>
        <v/>
      </c>
      <c r="AH30" s="223" t="str">
        <f>IF(SAM_2017_user_USD!AI31="","",SAM_2017_user_USD!AI31)</f>
        <v/>
      </c>
      <c r="AI30" s="223" t="str">
        <f>IF(SAM_2017_user_USD!AJ31="","",SAM_2017_user_USD!AJ31)</f>
        <v/>
      </c>
      <c r="AJ30" s="223" t="str">
        <f>IF(SAM_2017_user_USD!AK31="","",SAM_2017_user_USD!AK31)</f>
        <v/>
      </c>
      <c r="AK30" s="223" t="str">
        <f>IF(SAM_2017_user_USD!AL31="","",SAM_2017_user_USD!AL31)</f>
        <v/>
      </c>
      <c r="AL30" s="223" t="str">
        <f>IF(SAM_2017_user_USD!AM31="","",SAM_2017_user_USD!AM31)</f>
        <v/>
      </c>
      <c r="AM30" s="223" t="str">
        <f>IF(SAM_2017_user_USD!AN31="","",SAM_2017_user_USD!AN31)</f>
        <v/>
      </c>
      <c r="AN30" s="223" t="str">
        <f>IF(SAM_2017_user_USD!AO31="","",SAM_2017_user_USD!AO31)</f>
        <v/>
      </c>
      <c r="AO30" s="223" t="str">
        <f>IF(SAM_2017_user_USD!AP31="","",SAM_2017_user_USD!AP31)</f>
        <v/>
      </c>
      <c r="AP30" s="223" t="str">
        <f>IF(SAM_2017_user_USD!AQ31="","",SAM_2017_user_USD!AQ31)</f>
        <v/>
      </c>
      <c r="AQ30" s="223" t="str">
        <f>IF(SAM_2017_user_USD!AR31="","",SAM_2017_user_USD!AR31)</f>
        <v/>
      </c>
      <c r="AR30" s="223" t="str">
        <f>IF(SAM_2017_user_USD!AS31="","",SAM_2017_user_USD!AS31)</f>
        <v/>
      </c>
      <c r="AS30" s="223" t="str">
        <f>IF(SAM_2017_user_USD!AT31="","",SAM_2017_user_USD!AT31)</f>
        <v/>
      </c>
      <c r="AT30" s="223" t="str">
        <f>IF(SAM_2017_user_USD!AU31="","",SAM_2017_user_USD!AU31)</f>
        <v/>
      </c>
      <c r="AU30" s="223" t="str">
        <f>IF(SAM_2017_user_USD!AV31="","",SAM_2017_user_USD!AV31)</f>
        <v/>
      </c>
      <c r="AV30" s="223" t="str">
        <f>IF(SAM_2017_user_USD!AW31="","",SAM_2017_user_USD!AW31)</f>
        <v/>
      </c>
      <c r="AW30" s="223" t="str">
        <f>IF(SAM_2017_user_USD!AX31="","",SAM_2017_user_USD!AX31)</f>
        <v/>
      </c>
      <c r="AX30" s="223" t="str">
        <f>IF(SAM_2017_user_USD!AY31="","",SAM_2017_user_USD!AY31)</f>
        <v/>
      </c>
      <c r="AY30" s="223" t="str">
        <f>IF(SAM_2017_user_USD!AZ31="","",SAM_2017_user_USD!AZ31)</f>
        <v/>
      </c>
      <c r="AZ30" s="223" t="str">
        <f>IF(SAM_2017_user_USD!BA31="","",SAM_2017_user_USD!BA31)</f>
        <v/>
      </c>
      <c r="BA30" s="223" t="str">
        <f>IF(SAM_2017_user_USD!BB31="","",SAM_2017_user_USD!BB31)</f>
        <v/>
      </c>
      <c r="BB30" s="223" t="str">
        <f>IF(SAM_2017_user_USD!BC31="","",SAM_2017_user_USD!BC31)</f>
        <v/>
      </c>
      <c r="BC30" s="223" t="str">
        <f>IF(SAM_2017_user_USD!BD31="","",SAM_2017_user_USD!BD31)</f>
        <v/>
      </c>
      <c r="BD30" s="223" t="str">
        <f>IF(SAM_2017_user_USD!BE31="","",SAM_2017_user_USD!BE31)</f>
        <v/>
      </c>
      <c r="BE30" s="223" t="str">
        <f>IF(SAM_2017_user_USD!BF31="","",SAM_2017_user_USD!BF31)</f>
        <v/>
      </c>
      <c r="BF30" s="223" t="str">
        <f>IF(SAM_2017_user_USD!BG31="","",SAM_2017_user_USD!BG31)</f>
        <v/>
      </c>
      <c r="BG30" s="223" t="str">
        <f>IF(SAM_2017_user_USD!BH31="","",SAM_2017_user_USD!BH31)</f>
        <v/>
      </c>
      <c r="BH30" s="223" t="str">
        <f>IF(SAM_2017_user_USD!BI31="","",SAM_2017_user_USD!BI31)</f>
        <v/>
      </c>
      <c r="BI30" s="223" t="str">
        <f>IF(SAM_2017_user_USD!BJ31="","",SAM_2017_user_USD!BJ31)</f>
        <v/>
      </c>
      <c r="BJ30" s="223" t="str">
        <f>IF(SAM_2017_user_USD!BK31="","",SAM_2017_user_USD!BK31)</f>
        <v/>
      </c>
      <c r="BK30" s="223" t="str">
        <f>IF(SAM_2017_user_USD!BL31="","",SAM_2017_user_USD!BL31)</f>
        <v/>
      </c>
      <c r="BL30" s="223">
        <f>IF(SAM_2017_user_USD!BM31="","",SAM_2017_user_USD!BM31)</f>
        <v>9650.1363070743573</v>
      </c>
      <c r="BM30" s="223" t="str">
        <f>IF(SAM_2017_user_USD!BN31="","",SAM_2017_user_USD!BN31)</f>
        <v/>
      </c>
      <c r="BN30" s="223" t="str">
        <f>IF(SAM_2017_user_USD!BO31="","",SAM_2017_user_USD!BO31)</f>
        <v/>
      </c>
      <c r="BO30" s="223" t="str">
        <f>IF(SAM_2017_user_USD!BP31="","",SAM_2017_user_USD!BP31)</f>
        <v/>
      </c>
      <c r="BP30" s="223" t="str">
        <f>IF(SAM_2017_user_USD!BQ31="","",SAM_2017_user_USD!BQ31)</f>
        <v/>
      </c>
      <c r="BQ30" s="223" t="str">
        <f>IF(SAM_2017_user_USD!BR31="","",SAM_2017_user_USD!BR31)</f>
        <v/>
      </c>
      <c r="BR30" s="223" t="str">
        <f>IF(SAM_2017_user_USD!BS31="","",SAM_2017_user_USD!BS31)</f>
        <v/>
      </c>
      <c r="BS30" s="223" t="str">
        <f>IF(SAM_2017_user_USD!BT31="","",SAM_2017_user_USD!BT31)</f>
        <v/>
      </c>
      <c r="BT30" s="223" t="str">
        <f>IF(SAM_2017_user_USD!BU31="","",SAM_2017_user_USD!BU31)</f>
        <v/>
      </c>
      <c r="BU30" s="223" t="str">
        <f>IF(SAM_2017_user_USD!BV31="","",SAM_2017_user_USD!BV31)</f>
        <v/>
      </c>
      <c r="BV30" s="223" t="str">
        <f>IF(SAM_2017_user_USD!BW31="","",SAM_2017_user_USD!BW31)</f>
        <v/>
      </c>
      <c r="BW30" s="223" t="str">
        <f>IF(SAM_2017_user_USD!BX31="","",SAM_2017_user_USD!BX31)</f>
        <v/>
      </c>
      <c r="BX30" s="223" t="str">
        <f>IF(SAM_2017_user_USD!BY31="","",SAM_2017_user_USD!BY31)</f>
        <v/>
      </c>
      <c r="BY30" s="223" t="str">
        <f>IF(SAM_2017_user_USD!BZ31="","",SAM_2017_user_USD!BZ31)</f>
        <v/>
      </c>
      <c r="BZ30" s="223" t="str">
        <f>IF(SAM_2017_user_USD!CA31="","",SAM_2017_user_USD!CA31)</f>
        <v/>
      </c>
      <c r="CA30" s="223" t="str">
        <f>IF(SAM_2017_user_USD!CB31="","",SAM_2017_user_USD!CB31)</f>
        <v/>
      </c>
      <c r="CB30" s="223" t="str">
        <f>IF(SAM_2017_user_USD!CC31="","",SAM_2017_user_USD!CC31)</f>
        <v/>
      </c>
      <c r="CC30" s="223" t="str">
        <f>IF(SAM_2017_user_USD!CD31="","",SAM_2017_user_USD!CD31)</f>
        <v/>
      </c>
      <c r="CD30" s="223">
        <f>IF(SAM_2017_user_USD!CE31="","",SAM_2017_user_USD!CE31)</f>
        <v>89.568128500239411</v>
      </c>
      <c r="CE30" s="107">
        <f t="shared" si="0"/>
        <v>9739.7044355745966</v>
      </c>
    </row>
    <row r="31" spans="1:83" x14ac:dyDescent="0.25">
      <c r="A31" s="225">
        <v>30</v>
      </c>
      <c r="B31" s="223" t="str">
        <f>IF(SAM_2017_user_USD!C32="","",SAM_2017_user_USD!C32)</f>
        <v/>
      </c>
      <c r="C31" s="223" t="str">
        <f>IF(SAM_2017_user_USD!D32="","",SAM_2017_user_USD!D32)</f>
        <v/>
      </c>
      <c r="D31" s="223" t="str">
        <f>IF(SAM_2017_user_USD!E32="","",SAM_2017_user_USD!E32)</f>
        <v/>
      </c>
      <c r="E31" s="223" t="str">
        <f>IF(SAM_2017_user_USD!F32="","",SAM_2017_user_USD!F32)</f>
        <v/>
      </c>
      <c r="F31" s="223" t="str">
        <f>IF(SAM_2017_user_USD!G32="","",SAM_2017_user_USD!G32)</f>
        <v/>
      </c>
      <c r="G31" s="223" t="str">
        <f>IF(SAM_2017_user_USD!H32="","",SAM_2017_user_USD!H32)</f>
        <v/>
      </c>
      <c r="H31" s="223" t="str">
        <f>IF(SAM_2017_user_USD!I32="","",SAM_2017_user_USD!I32)</f>
        <v/>
      </c>
      <c r="I31" s="223" t="str">
        <f>IF(SAM_2017_user_USD!J32="","",SAM_2017_user_USD!J32)</f>
        <v/>
      </c>
      <c r="J31" s="223" t="str">
        <f>IF(SAM_2017_user_USD!K32="","",SAM_2017_user_USD!K32)</f>
        <v/>
      </c>
      <c r="K31" s="223" t="str">
        <f>IF(SAM_2017_user_USD!L32="","",SAM_2017_user_USD!L32)</f>
        <v/>
      </c>
      <c r="L31" s="223" t="str">
        <f>IF(SAM_2017_user_USD!M32="","",SAM_2017_user_USD!M32)</f>
        <v/>
      </c>
      <c r="M31" s="223" t="str">
        <f>IF(SAM_2017_user_USD!N32="","",SAM_2017_user_USD!N32)</f>
        <v/>
      </c>
      <c r="N31" s="223" t="str">
        <f>IF(SAM_2017_user_USD!O32="","",SAM_2017_user_USD!O32)</f>
        <v/>
      </c>
      <c r="O31" s="223" t="str">
        <f>IF(SAM_2017_user_USD!P32="","",SAM_2017_user_USD!P32)</f>
        <v/>
      </c>
      <c r="P31" s="223" t="str">
        <f>IF(SAM_2017_user_USD!Q32="","",SAM_2017_user_USD!Q32)</f>
        <v/>
      </c>
      <c r="Q31" s="223" t="str">
        <f>IF(SAM_2017_user_USD!R32="","",SAM_2017_user_USD!R32)</f>
        <v/>
      </c>
      <c r="R31" s="223" t="str">
        <f>IF(SAM_2017_user_USD!S32="","",SAM_2017_user_USD!S32)</f>
        <v/>
      </c>
      <c r="S31" s="223" t="str">
        <f>IF(SAM_2017_user_USD!T32="","",SAM_2017_user_USD!T32)</f>
        <v/>
      </c>
      <c r="T31" s="223" t="str">
        <f>IF(SAM_2017_user_USD!U32="","",SAM_2017_user_USD!U32)</f>
        <v/>
      </c>
      <c r="U31" s="223" t="str">
        <f>IF(SAM_2017_user_USD!V32="","",SAM_2017_user_USD!V32)</f>
        <v/>
      </c>
      <c r="V31" s="223" t="str">
        <f>IF(SAM_2017_user_USD!W32="","",SAM_2017_user_USD!W32)</f>
        <v/>
      </c>
      <c r="W31" s="223" t="str">
        <f>IF(SAM_2017_user_USD!X32="","",SAM_2017_user_USD!X32)</f>
        <v/>
      </c>
      <c r="X31" s="223" t="str">
        <f>IF(SAM_2017_user_USD!Y32="","",SAM_2017_user_USD!Y32)</f>
        <v/>
      </c>
      <c r="Y31" s="223" t="str">
        <f>IF(SAM_2017_user_USD!Z32="","",SAM_2017_user_USD!Z32)</f>
        <v/>
      </c>
      <c r="Z31" s="223" t="str">
        <f>IF(SAM_2017_user_USD!AA32="","",SAM_2017_user_USD!AA32)</f>
        <v/>
      </c>
      <c r="AA31" s="223" t="str">
        <f>IF(SAM_2017_user_USD!AB32="","",SAM_2017_user_USD!AB32)</f>
        <v/>
      </c>
      <c r="AB31" s="223" t="str">
        <f>IF(SAM_2017_user_USD!AC32="","",SAM_2017_user_USD!AC32)</f>
        <v/>
      </c>
      <c r="AC31" s="223" t="str">
        <f>IF(SAM_2017_user_USD!AD32="","",SAM_2017_user_USD!AD32)</f>
        <v/>
      </c>
      <c r="AD31" s="223" t="str">
        <f>IF(SAM_2017_user_USD!AE32="","",SAM_2017_user_USD!AE32)</f>
        <v/>
      </c>
      <c r="AE31" s="223" t="str">
        <f>IF(SAM_2017_user_USD!AF32="","",SAM_2017_user_USD!AF32)</f>
        <v/>
      </c>
      <c r="AF31" s="223" t="str">
        <f>IF(SAM_2017_user_USD!AG32="","",SAM_2017_user_USD!AG32)</f>
        <v/>
      </c>
      <c r="AG31" s="223" t="str">
        <f>IF(SAM_2017_user_USD!AH32="","",SAM_2017_user_USD!AH32)</f>
        <v/>
      </c>
      <c r="AH31" s="223" t="str">
        <f>IF(SAM_2017_user_USD!AI32="","",SAM_2017_user_USD!AI32)</f>
        <v/>
      </c>
      <c r="AI31" s="223" t="str">
        <f>IF(SAM_2017_user_USD!AJ32="","",SAM_2017_user_USD!AJ32)</f>
        <v/>
      </c>
      <c r="AJ31" s="223" t="str">
        <f>IF(SAM_2017_user_USD!AK32="","",SAM_2017_user_USD!AK32)</f>
        <v/>
      </c>
      <c r="AK31" s="223" t="str">
        <f>IF(SAM_2017_user_USD!AL32="","",SAM_2017_user_USD!AL32)</f>
        <v/>
      </c>
      <c r="AL31" s="223" t="str">
        <f>IF(SAM_2017_user_USD!AM32="","",SAM_2017_user_USD!AM32)</f>
        <v/>
      </c>
      <c r="AM31" s="223" t="str">
        <f>IF(SAM_2017_user_USD!AN32="","",SAM_2017_user_USD!AN32)</f>
        <v/>
      </c>
      <c r="AN31" s="223" t="str">
        <f>IF(SAM_2017_user_USD!AO32="","",SAM_2017_user_USD!AO32)</f>
        <v/>
      </c>
      <c r="AO31" s="223" t="str">
        <f>IF(SAM_2017_user_USD!AP32="","",SAM_2017_user_USD!AP32)</f>
        <v/>
      </c>
      <c r="AP31" s="223" t="str">
        <f>IF(SAM_2017_user_USD!AQ32="","",SAM_2017_user_USD!AQ32)</f>
        <v/>
      </c>
      <c r="AQ31" s="223" t="str">
        <f>IF(SAM_2017_user_USD!AR32="","",SAM_2017_user_USD!AR32)</f>
        <v/>
      </c>
      <c r="AR31" s="223" t="str">
        <f>IF(SAM_2017_user_USD!AS32="","",SAM_2017_user_USD!AS32)</f>
        <v/>
      </c>
      <c r="AS31" s="223" t="str">
        <f>IF(SAM_2017_user_USD!AT32="","",SAM_2017_user_USD!AT32)</f>
        <v/>
      </c>
      <c r="AT31" s="223" t="str">
        <f>IF(SAM_2017_user_USD!AU32="","",SAM_2017_user_USD!AU32)</f>
        <v/>
      </c>
      <c r="AU31" s="223" t="str">
        <f>IF(SAM_2017_user_USD!AV32="","",SAM_2017_user_USD!AV32)</f>
        <v/>
      </c>
      <c r="AV31" s="223" t="str">
        <f>IF(SAM_2017_user_USD!AW32="","",SAM_2017_user_USD!AW32)</f>
        <v/>
      </c>
      <c r="AW31" s="223" t="str">
        <f>IF(SAM_2017_user_USD!AX32="","",SAM_2017_user_USD!AX32)</f>
        <v/>
      </c>
      <c r="AX31" s="223" t="str">
        <f>IF(SAM_2017_user_USD!AY32="","",SAM_2017_user_USD!AY32)</f>
        <v/>
      </c>
      <c r="AY31" s="223" t="str">
        <f>IF(SAM_2017_user_USD!AZ32="","",SAM_2017_user_USD!AZ32)</f>
        <v/>
      </c>
      <c r="AZ31" s="223" t="str">
        <f>IF(SAM_2017_user_USD!BA32="","",SAM_2017_user_USD!BA32)</f>
        <v/>
      </c>
      <c r="BA31" s="223" t="str">
        <f>IF(SAM_2017_user_USD!BB32="","",SAM_2017_user_USD!BB32)</f>
        <v/>
      </c>
      <c r="BB31" s="223" t="str">
        <f>IF(SAM_2017_user_USD!BC32="","",SAM_2017_user_USD!BC32)</f>
        <v/>
      </c>
      <c r="BC31" s="223" t="str">
        <f>IF(SAM_2017_user_USD!BD32="","",SAM_2017_user_USD!BD32)</f>
        <v/>
      </c>
      <c r="BD31" s="223" t="str">
        <f>IF(SAM_2017_user_USD!BE32="","",SAM_2017_user_USD!BE32)</f>
        <v/>
      </c>
      <c r="BE31" s="223" t="str">
        <f>IF(SAM_2017_user_USD!BF32="","",SAM_2017_user_USD!BF32)</f>
        <v/>
      </c>
      <c r="BF31" s="223" t="str">
        <f>IF(SAM_2017_user_USD!BG32="","",SAM_2017_user_USD!BG32)</f>
        <v/>
      </c>
      <c r="BG31" s="223" t="str">
        <f>IF(SAM_2017_user_USD!BH32="","",SAM_2017_user_USD!BH32)</f>
        <v/>
      </c>
      <c r="BH31" s="223" t="str">
        <f>IF(SAM_2017_user_USD!BI32="","",SAM_2017_user_USD!BI32)</f>
        <v/>
      </c>
      <c r="BI31" s="223" t="str">
        <f>IF(SAM_2017_user_USD!BJ32="","",SAM_2017_user_USD!BJ32)</f>
        <v/>
      </c>
      <c r="BJ31" s="223" t="str">
        <f>IF(SAM_2017_user_USD!BK32="","",SAM_2017_user_USD!BK32)</f>
        <v/>
      </c>
      <c r="BK31" s="223" t="str">
        <f>IF(SAM_2017_user_USD!BL32="","",SAM_2017_user_USD!BL32)</f>
        <v/>
      </c>
      <c r="BL31" s="223" t="str">
        <f>IF(SAM_2017_user_USD!BM32="","",SAM_2017_user_USD!BM32)</f>
        <v/>
      </c>
      <c r="BM31" s="223">
        <f>IF(SAM_2017_user_USD!BN32="","",SAM_2017_user_USD!BN32)</f>
        <v>20009.072219311445</v>
      </c>
      <c r="BN31" s="223" t="str">
        <f>IF(SAM_2017_user_USD!BO32="","",SAM_2017_user_USD!BO32)</f>
        <v/>
      </c>
      <c r="BO31" s="223" t="str">
        <f>IF(SAM_2017_user_USD!BP32="","",SAM_2017_user_USD!BP32)</f>
        <v/>
      </c>
      <c r="BP31" s="223" t="str">
        <f>IF(SAM_2017_user_USD!BQ32="","",SAM_2017_user_USD!BQ32)</f>
        <v/>
      </c>
      <c r="BQ31" s="223" t="str">
        <f>IF(SAM_2017_user_USD!BR32="","",SAM_2017_user_USD!BR32)</f>
        <v/>
      </c>
      <c r="BR31" s="223" t="str">
        <f>IF(SAM_2017_user_USD!BS32="","",SAM_2017_user_USD!BS32)</f>
        <v/>
      </c>
      <c r="BS31" s="223" t="str">
        <f>IF(SAM_2017_user_USD!BT32="","",SAM_2017_user_USD!BT32)</f>
        <v/>
      </c>
      <c r="BT31" s="223" t="str">
        <f>IF(SAM_2017_user_USD!BU32="","",SAM_2017_user_USD!BU32)</f>
        <v/>
      </c>
      <c r="BU31" s="223" t="str">
        <f>IF(SAM_2017_user_USD!BV32="","",SAM_2017_user_USD!BV32)</f>
        <v/>
      </c>
      <c r="BV31" s="223" t="str">
        <f>IF(SAM_2017_user_USD!BW32="","",SAM_2017_user_USD!BW32)</f>
        <v/>
      </c>
      <c r="BW31" s="223" t="str">
        <f>IF(SAM_2017_user_USD!BX32="","",SAM_2017_user_USD!BX32)</f>
        <v/>
      </c>
      <c r="BX31" s="223" t="str">
        <f>IF(SAM_2017_user_USD!BY32="","",SAM_2017_user_USD!BY32)</f>
        <v/>
      </c>
      <c r="BY31" s="223" t="str">
        <f>IF(SAM_2017_user_USD!BZ32="","",SAM_2017_user_USD!BZ32)</f>
        <v/>
      </c>
      <c r="BZ31" s="223" t="str">
        <f>IF(SAM_2017_user_USD!CA32="","",SAM_2017_user_USD!CA32)</f>
        <v/>
      </c>
      <c r="CA31" s="223" t="str">
        <f>IF(SAM_2017_user_USD!CB32="","",SAM_2017_user_USD!CB32)</f>
        <v/>
      </c>
      <c r="CB31" s="223" t="str">
        <f>IF(SAM_2017_user_USD!CC32="","",SAM_2017_user_USD!CC32)</f>
        <v/>
      </c>
      <c r="CC31" s="223" t="str">
        <f>IF(SAM_2017_user_USD!CD32="","",SAM_2017_user_USD!CD32)</f>
        <v/>
      </c>
      <c r="CD31" s="223">
        <f>IF(SAM_2017_user_USD!CE32="","",SAM_2017_user_USD!CE32)</f>
        <v>65.227753488256624</v>
      </c>
      <c r="CE31" s="107">
        <f t="shared" si="0"/>
        <v>20074.299972799701</v>
      </c>
    </row>
    <row r="32" spans="1:83" x14ac:dyDescent="0.25">
      <c r="A32" s="225">
        <v>31</v>
      </c>
      <c r="B32" s="223" t="str">
        <f>IF(SAM_2017_user_USD!C33="","",SAM_2017_user_USD!C33)</f>
        <v/>
      </c>
      <c r="C32" s="223" t="str">
        <f>IF(SAM_2017_user_USD!D33="","",SAM_2017_user_USD!D33)</f>
        <v/>
      </c>
      <c r="D32" s="223" t="str">
        <f>IF(SAM_2017_user_USD!E33="","",SAM_2017_user_USD!E33)</f>
        <v/>
      </c>
      <c r="E32" s="223" t="str">
        <f>IF(SAM_2017_user_USD!F33="","",SAM_2017_user_USD!F33)</f>
        <v/>
      </c>
      <c r="F32" s="223" t="str">
        <f>IF(SAM_2017_user_USD!G33="","",SAM_2017_user_USD!G33)</f>
        <v/>
      </c>
      <c r="G32" s="223" t="str">
        <f>IF(SAM_2017_user_USD!H33="","",SAM_2017_user_USD!H33)</f>
        <v/>
      </c>
      <c r="H32" s="223" t="str">
        <f>IF(SAM_2017_user_USD!I33="","",SAM_2017_user_USD!I33)</f>
        <v/>
      </c>
      <c r="I32" s="223" t="str">
        <f>IF(SAM_2017_user_USD!J33="","",SAM_2017_user_USD!J33)</f>
        <v/>
      </c>
      <c r="J32" s="223" t="str">
        <f>IF(SAM_2017_user_USD!K33="","",SAM_2017_user_USD!K33)</f>
        <v/>
      </c>
      <c r="K32" s="223" t="str">
        <f>IF(SAM_2017_user_USD!L33="","",SAM_2017_user_USD!L33)</f>
        <v/>
      </c>
      <c r="L32" s="223" t="str">
        <f>IF(SAM_2017_user_USD!M33="","",SAM_2017_user_USD!M33)</f>
        <v/>
      </c>
      <c r="M32" s="223" t="str">
        <f>IF(SAM_2017_user_USD!N33="","",SAM_2017_user_USD!N33)</f>
        <v/>
      </c>
      <c r="N32" s="223" t="str">
        <f>IF(SAM_2017_user_USD!O33="","",SAM_2017_user_USD!O33)</f>
        <v/>
      </c>
      <c r="O32" s="223" t="str">
        <f>IF(SAM_2017_user_USD!P33="","",SAM_2017_user_USD!P33)</f>
        <v/>
      </c>
      <c r="P32" s="223" t="str">
        <f>IF(SAM_2017_user_USD!Q33="","",SAM_2017_user_USD!Q33)</f>
        <v/>
      </c>
      <c r="Q32" s="223" t="str">
        <f>IF(SAM_2017_user_USD!R33="","",SAM_2017_user_USD!R33)</f>
        <v/>
      </c>
      <c r="R32" s="223" t="str">
        <f>IF(SAM_2017_user_USD!S33="","",SAM_2017_user_USD!S33)</f>
        <v/>
      </c>
      <c r="S32" s="223" t="str">
        <f>IF(SAM_2017_user_USD!T33="","",SAM_2017_user_USD!T33)</f>
        <v/>
      </c>
      <c r="T32" s="223" t="str">
        <f>IF(SAM_2017_user_USD!U33="","",SAM_2017_user_USD!U33)</f>
        <v/>
      </c>
      <c r="U32" s="223" t="str">
        <f>IF(SAM_2017_user_USD!V33="","",SAM_2017_user_USD!V33)</f>
        <v/>
      </c>
      <c r="V32" s="223" t="str">
        <f>IF(SAM_2017_user_USD!W33="","",SAM_2017_user_USD!W33)</f>
        <v/>
      </c>
      <c r="W32" s="223" t="str">
        <f>IF(SAM_2017_user_USD!X33="","",SAM_2017_user_USD!X33)</f>
        <v/>
      </c>
      <c r="X32" s="223" t="str">
        <f>IF(SAM_2017_user_USD!Y33="","",SAM_2017_user_USD!Y33)</f>
        <v/>
      </c>
      <c r="Y32" s="223" t="str">
        <f>IF(SAM_2017_user_USD!Z33="","",SAM_2017_user_USD!Z33)</f>
        <v/>
      </c>
      <c r="Z32" s="223" t="str">
        <f>IF(SAM_2017_user_USD!AA33="","",SAM_2017_user_USD!AA33)</f>
        <v/>
      </c>
      <c r="AA32" s="223" t="str">
        <f>IF(SAM_2017_user_USD!AB33="","",SAM_2017_user_USD!AB33)</f>
        <v/>
      </c>
      <c r="AB32" s="223" t="str">
        <f>IF(SAM_2017_user_USD!AC33="","",SAM_2017_user_USD!AC33)</f>
        <v/>
      </c>
      <c r="AC32" s="223" t="str">
        <f>IF(SAM_2017_user_USD!AD33="","",SAM_2017_user_USD!AD33)</f>
        <v/>
      </c>
      <c r="AD32" s="223" t="str">
        <f>IF(SAM_2017_user_USD!AE33="","",SAM_2017_user_USD!AE33)</f>
        <v/>
      </c>
      <c r="AE32" s="223" t="str">
        <f>IF(SAM_2017_user_USD!AF33="","",SAM_2017_user_USD!AF33)</f>
        <v/>
      </c>
      <c r="AF32" s="223" t="str">
        <f>IF(SAM_2017_user_USD!AG33="","",SAM_2017_user_USD!AG33)</f>
        <v/>
      </c>
      <c r="AG32" s="223" t="str">
        <f>IF(SAM_2017_user_USD!AH33="","",SAM_2017_user_USD!AH33)</f>
        <v/>
      </c>
      <c r="AH32" s="223" t="str">
        <f>IF(SAM_2017_user_USD!AI33="","",SAM_2017_user_USD!AI33)</f>
        <v/>
      </c>
      <c r="AI32" s="223" t="str">
        <f>IF(SAM_2017_user_USD!AJ33="","",SAM_2017_user_USD!AJ33)</f>
        <v/>
      </c>
      <c r="AJ32" s="223" t="str">
        <f>IF(SAM_2017_user_USD!AK33="","",SAM_2017_user_USD!AK33)</f>
        <v/>
      </c>
      <c r="AK32" s="223" t="str">
        <f>IF(SAM_2017_user_USD!AL33="","",SAM_2017_user_USD!AL33)</f>
        <v/>
      </c>
      <c r="AL32" s="223" t="str">
        <f>IF(SAM_2017_user_USD!AM33="","",SAM_2017_user_USD!AM33)</f>
        <v/>
      </c>
      <c r="AM32" s="223" t="str">
        <f>IF(SAM_2017_user_USD!AN33="","",SAM_2017_user_USD!AN33)</f>
        <v/>
      </c>
      <c r="AN32" s="223" t="str">
        <f>IF(SAM_2017_user_USD!AO33="","",SAM_2017_user_USD!AO33)</f>
        <v/>
      </c>
      <c r="AO32" s="223" t="str">
        <f>IF(SAM_2017_user_USD!AP33="","",SAM_2017_user_USD!AP33)</f>
        <v/>
      </c>
      <c r="AP32" s="223" t="str">
        <f>IF(SAM_2017_user_USD!AQ33="","",SAM_2017_user_USD!AQ33)</f>
        <v/>
      </c>
      <c r="AQ32" s="223" t="str">
        <f>IF(SAM_2017_user_USD!AR33="","",SAM_2017_user_USD!AR33)</f>
        <v/>
      </c>
      <c r="AR32" s="223" t="str">
        <f>IF(SAM_2017_user_USD!AS33="","",SAM_2017_user_USD!AS33)</f>
        <v/>
      </c>
      <c r="AS32" s="223" t="str">
        <f>IF(SAM_2017_user_USD!AT33="","",SAM_2017_user_USD!AT33)</f>
        <v/>
      </c>
      <c r="AT32" s="223" t="str">
        <f>IF(SAM_2017_user_USD!AU33="","",SAM_2017_user_USD!AU33)</f>
        <v/>
      </c>
      <c r="AU32" s="223" t="str">
        <f>IF(SAM_2017_user_USD!AV33="","",SAM_2017_user_USD!AV33)</f>
        <v/>
      </c>
      <c r="AV32" s="223" t="str">
        <f>IF(SAM_2017_user_USD!AW33="","",SAM_2017_user_USD!AW33)</f>
        <v/>
      </c>
      <c r="AW32" s="223" t="str">
        <f>IF(SAM_2017_user_USD!AX33="","",SAM_2017_user_USD!AX33)</f>
        <v/>
      </c>
      <c r="AX32" s="223" t="str">
        <f>IF(SAM_2017_user_USD!AY33="","",SAM_2017_user_USD!AY33)</f>
        <v/>
      </c>
      <c r="AY32" s="223" t="str">
        <f>IF(SAM_2017_user_USD!AZ33="","",SAM_2017_user_USD!AZ33)</f>
        <v/>
      </c>
      <c r="AZ32" s="223" t="str">
        <f>IF(SAM_2017_user_USD!BA33="","",SAM_2017_user_USD!BA33)</f>
        <v/>
      </c>
      <c r="BA32" s="223" t="str">
        <f>IF(SAM_2017_user_USD!BB33="","",SAM_2017_user_USD!BB33)</f>
        <v/>
      </c>
      <c r="BB32" s="223" t="str">
        <f>IF(SAM_2017_user_USD!BC33="","",SAM_2017_user_USD!BC33)</f>
        <v/>
      </c>
      <c r="BC32" s="223" t="str">
        <f>IF(SAM_2017_user_USD!BD33="","",SAM_2017_user_USD!BD33)</f>
        <v/>
      </c>
      <c r="BD32" s="223" t="str">
        <f>IF(SAM_2017_user_USD!BE33="","",SAM_2017_user_USD!BE33)</f>
        <v/>
      </c>
      <c r="BE32" s="223" t="str">
        <f>IF(SAM_2017_user_USD!BF33="","",SAM_2017_user_USD!BF33)</f>
        <v/>
      </c>
      <c r="BF32" s="223" t="str">
        <f>IF(SAM_2017_user_USD!BG33="","",SAM_2017_user_USD!BG33)</f>
        <v/>
      </c>
      <c r="BG32" s="223" t="str">
        <f>IF(SAM_2017_user_USD!BH33="","",SAM_2017_user_USD!BH33)</f>
        <v/>
      </c>
      <c r="BH32" s="223" t="str">
        <f>IF(SAM_2017_user_USD!BI33="","",SAM_2017_user_USD!BI33)</f>
        <v/>
      </c>
      <c r="BI32" s="223" t="str">
        <f>IF(SAM_2017_user_USD!BJ33="","",SAM_2017_user_USD!BJ33)</f>
        <v/>
      </c>
      <c r="BJ32" s="223" t="str">
        <f>IF(SAM_2017_user_USD!BK33="","",SAM_2017_user_USD!BK33)</f>
        <v/>
      </c>
      <c r="BK32" s="223" t="str">
        <f>IF(SAM_2017_user_USD!BL33="","",SAM_2017_user_USD!BL33)</f>
        <v/>
      </c>
      <c r="BL32" s="223" t="str">
        <f>IF(SAM_2017_user_USD!BM33="","",SAM_2017_user_USD!BM33)</f>
        <v/>
      </c>
      <c r="BM32" s="223" t="str">
        <f>IF(SAM_2017_user_USD!BN33="","",SAM_2017_user_USD!BN33)</f>
        <v/>
      </c>
      <c r="BN32" s="223">
        <f>IF(SAM_2017_user_USD!BO33="","",SAM_2017_user_USD!BO33)</f>
        <v>12507.483691193665</v>
      </c>
      <c r="BO32" s="223" t="str">
        <f>IF(SAM_2017_user_USD!BP33="","",SAM_2017_user_USD!BP33)</f>
        <v/>
      </c>
      <c r="BP32" s="223" t="str">
        <f>IF(SAM_2017_user_USD!BQ33="","",SAM_2017_user_USD!BQ33)</f>
        <v/>
      </c>
      <c r="BQ32" s="223" t="str">
        <f>IF(SAM_2017_user_USD!BR33="","",SAM_2017_user_USD!BR33)</f>
        <v/>
      </c>
      <c r="BR32" s="223" t="str">
        <f>IF(SAM_2017_user_USD!BS33="","",SAM_2017_user_USD!BS33)</f>
        <v/>
      </c>
      <c r="BS32" s="223" t="str">
        <f>IF(SAM_2017_user_USD!BT33="","",SAM_2017_user_USD!BT33)</f>
        <v/>
      </c>
      <c r="BT32" s="223" t="str">
        <f>IF(SAM_2017_user_USD!BU33="","",SAM_2017_user_USD!BU33)</f>
        <v/>
      </c>
      <c r="BU32" s="223" t="str">
        <f>IF(SAM_2017_user_USD!BV33="","",SAM_2017_user_USD!BV33)</f>
        <v/>
      </c>
      <c r="BV32" s="223" t="str">
        <f>IF(SAM_2017_user_USD!BW33="","",SAM_2017_user_USD!BW33)</f>
        <v/>
      </c>
      <c r="BW32" s="223" t="str">
        <f>IF(SAM_2017_user_USD!BX33="","",SAM_2017_user_USD!BX33)</f>
        <v/>
      </c>
      <c r="BX32" s="223" t="str">
        <f>IF(SAM_2017_user_USD!BY33="","",SAM_2017_user_USD!BY33)</f>
        <v/>
      </c>
      <c r="BY32" s="223" t="str">
        <f>IF(SAM_2017_user_USD!BZ33="","",SAM_2017_user_USD!BZ33)</f>
        <v/>
      </c>
      <c r="BZ32" s="223" t="str">
        <f>IF(SAM_2017_user_USD!CA33="","",SAM_2017_user_USD!CA33)</f>
        <v/>
      </c>
      <c r="CA32" s="223" t="str">
        <f>IF(SAM_2017_user_USD!CB33="","",SAM_2017_user_USD!CB33)</f>
        <v/>
      </c>
      <c r="CB32" s="223" t="str">
        <f>IF(SAM_2017_user_USD!CC33="","",SAM_2017_user_USD!CC33)</f>
        <v/>
      </c>
      <c r="CC32" s="223" t="str">
        <f>IF(SAM_2017_user_USD!CD33="","",SAM_2017_user_USD!CD33)</f>
        <v/>
      </c>
      <c r="CD32" s="223">
        <f>IF(SAM_2017_user_USD!CE33="","",SAM_2017_user_USD!CE33)</f>
        <v>238.5706246987169</v>
      </c>
      <c r="CE32" s="107">
        <f t="shared" si="0"/>
        <v>12746.054315892383</v>
      </c>
    </row>
    <row r="33" spans="1:83" x14ac:dyDescent="0.25">
      <c r="A33" s="225">
        <v>32</v>
      </c>
      <c r="B33" s="223" t="str">
        <f>IF(SAM_2017_user_USD!C34="","",SAM_2017_user_USD!C34)</f>
        <v/>
      </c>
      <c r="C33" s="223" t="str">
        <f>IF(SAM_2017_user_USD!D34="","",SAM_2017_user_USD!D34)</f>
        <v/>
      </c>
      <c r="D33" s="223" t="str">
        <f>IF(SAM_2017_user_USD!E34="","",SAM_2017_user_USD!E34)</f>
        <v/>
      </c>
      <c r="E33" s="223" t="str">
        <f>IF(SAM_2017_user_USD!F34="","",SAM_2017_user_USD!F34)</f>
        <v/>
      </c>
      <c r="F33" s="223" t="str">
        <f>IF(SAM_2017_user_USD!G34="","",SAM_2017_user_USD!G34)</f>
        <v/>
      </c>
      <c r="G33" s="223" t="str">
        <f>IF(SAM_2017_user_USD!H34="","",SAM_2017_user_USD!H34)</f>
        <v/>
      </c>
      <c r="H33" s="223" t="str">
        <f>IF(SAM_2017_user_USD!I34="","",SAM_2017_user_USD!I34)</f>
        <v/>
      </c>
      <c r="I33" s="223" t="str">
        <f>IF(SAM_2017_user_USD!J34="","",SAM_2017_user_USD!J34)</f>
        <v/>
      </c>
      <c r="J33" s="223" t="str">
        <f>IF(SAM_2017_user_USD!K34="","",SAM_2017_user_USD!K34)</f>
        <v/>
      </c>
      <c r="K33" s="223" t="str">
        <f>IF(SAM_2017_user_USD!L34="","",SAM_2017_user_USD!L34)</f>
        <v/>
      </c>
      <c r="L33" s="223" t="str">
        <f>IF(SAM_2017_user_USD!M34="","",SAM_2017_user_USD!M34)</f>
        <v/>
      </c>
      <c r="M33" s="223" t="str">
        <f>IF(SAM_2017_user_USD!N34="","",SAM_2017_user_USD!N34)</f>
        <v/>
      </c>
      <c r="N33" s="223" t="str">
        <f>IF(SAM_2017_user_USD!O34="","",SAM_2017_user_USD!O34)</f>
        <v/>
      </c>
      <c r="O33" s="223" t="str">
        <f>IF(SAM_2017_user_USD!P34="","",SAM_2017_user_USD!P34)</f>
        <v/>
      </c>
      <c r="P33" s="223" t="str">
        <f>IF(SAM_2017_user_USD!Q34="","",SAM_2017_user_USD!Q34)</f>
        <v/>
      </c>
      <c r="Q33" s="223" t="str">
        <f>IF(SAM_2017_user_USD!R34="","",SAM_2017_user_USD!R34)</f>
        <v/>
      </c>
      <c r="R33" s="223" t="str">
        <f>IF(SAM_2017_user_USD!S34="","",SAM_2017_user_USD!S34)</f>
        <v/>
      </c>
      <c r="S33" s="223" t="str">
        <f>IF(SAM_2017_user_USD!T34="","",SAM_2017_user_USD!T34)</f>
        <v/>
      </c>
      <c r="T33" s="223" t="str">
        <f>IF(SAM_2017_user_USD!U34="","",SAM_2017_user_USD!U34)</f>
        <v/>
      </c>
      <c r="U33" s="223" t="str">
        <f>IF(SAM_2017_user_USD!V34="","",SAM_2017_user_USD!V34)</f>
        <v/>
      </c>
      <c r="V33" s="223" t="str">
        <f>IF(SAM_2017_user_USD!W34="","",SAM_2017_user_USD!W34)</f>
        <v/>
      </c>
      <c r="W33" s="223" t="str">
        <f>IF(SAM_2017_user_USD!X34="","",SAM_2017_user_USD!X34)</f>
        <v/>
      </c>
      <c r="X33" s="223" t="str">
        <f>IF(SAM_2017_user_USD!Y34="","",SAM_2017_user_USD!Y34)</f>
        <v/>
      </c>
      <c r="Y33" s="223" t="str">
        <f>IF(SAM_2017_user_USD!Z34="","",SAM_2017_user_USD!Z34)</f>
        <v/>
      </c>
      <c r="Z33" s="223" t="str">
        <f>IF(SAM_2017_user_USD!AA34="","",SAM_2017_user_USD!AA34)</f>
        <v/>
      </c>
      <c r="AA33" s="223" t="str">
        <f>IF(SAM_2017_user_USD!AB34="","",SAM_2017_user_USD!AB34)</f>
        <v/>
      </c>
      <c r="AB33" s="223" t="str">
        <f>IF(SAM_2017_user_USD!AC34="","",SAM_2017_user_USD!AC34)</f>
        <v/>
      </c>
      <c r="AC33" s="223" t="str">
        <f>IF(SAM_2017_user_USD!AD34="","",SAM_2017_user_USD!AD34)</f>
        <v/>
      </c>
      <c r="AD33" s="223" t="str">
        <f>IF(SAM_2017_user_USD!AE34="","",SAM_2017_user_USD!AE34)</f>
        <v/>
      </c>
      <c r="AE33" s="223" t="str">
        <f>IF(SAM_2017_user_USD!AF34="","",SAM_2017_user_USD!AF34)</f>
        <v/>
      </c>
      <c r="AF33" s="223" t="str">
        <f>IF(SAM_2017_user_USD!AG34="","",SAM_2017_user_USD!AG34)</f>
        <v/>
      </c>
      <c r="AG33" s="223" t="str">
        <f>IF(SAM_2017_user_USD!AH34="","",SAM_2017_user_USD!AH34)</f>
        <v/>
      </c>
      <c r="AH33" s="223" t="str">
        <f>IF(SAM_2017_user_USD!AI34="","",SAM_2017_user_USD!AI34)</f>
        <v/>
      </c>
      <c r="AI33" s="223" t="str">
        <f>IF(SAM_2017_user_USD!AJ34="","",SAM_2017_user_USD!AJ34)</f>
        <v/>
      </c>
      <c r="AJ33" s="223" t="str">
        <f>IF(SAM_2017_user_USD!AK34="","",SAM_2017_user_USD!AK34)</f>
        <v/>
      </c>
      <c r="AK33" s="223" t="str">
        <f>IF(SAM_2017_user_USD!AL34="","",SAM_2017_user_USD!AL34)</f>
        <v/>
      </c>
      <c r="AL33" s="223" t="str">
        <f>IF(SAM_2017_user_USD!AM34="","",SAM_2017_user_USD!AM34)</f>
        <v/>
      </c>
      <c r="AM33" s="223" t="str">
        <f>IF(SAM_2017_user_USD!AN34="","",SAM_2017_user_USD!AN34)</f>
        <v/>
      </c>
      <c r="AN33" s="223" t="str">
        <f>IF(SAM_2017_user_USD!AO34="","",SAM_2017_user_USD!AO34)</f>
        <v/>
      </c>
      <c r="AO33" s="223" t="str">
        <f>IF(SAM_2017_user_USD!AP34="","",SAM_2017_user_USD!AP34)</f>
        <v/>
      </c>
      <c r="AP33" s="223" t="str">
        <f>IF(SAM_2017_user_USD!AQ34="","",SAM_2017_user_USD!AQ34)</f>
        <v/>
      </c>
      <c r="AQ33" s="223" t="str">
        <f>IF(SAM_2017_user_USD!AR34="","",SAM_2017_user_USD!AR34)</f>
        <v/>
      </c>
      <c r="AR33" s="223" t="str">
        <f>IF(SAM_2017_user_USD!AS34="","",SAM_2017_user_USD!AS34)</f>
        <v/>
      </c>
      <c r="AS33" s="223" t="str">
        <f>IF(SAM_2017_user_USD!AT34="","",SAM_2017_user_USD!AT34)</f>
        <v/>
      </c>
      <c r="AT33" s="223" t="str">
        <f>IF(SAM_2017_user_USD!AU34="","",SAM_2017_user_USD!AU34)</f>
        <v/>
      </c>
      <c r="AU33" s="223" t="str">
        <f>IF(SAM_2017_user_USD!AV34="","",SAM_2017_user_USD!AV34)</f>
        <v/>
      </c>
      <c r="AV33" s="223" t="str">
        <f>IF(SAM_2017_user_USD!AW34="","",SAM_2017_user_USD!AW34)</f>
        <v/>
      </c>
      <c r="AW33" s="223" t="str">
        <f>IF(SAM_2017_user_USD!AX34="","",SAM_2017_user_USD!AX34)</f>
        <v/>
      </c>
      <c r="AX33" s="223" t="str">
        <f>IF(SAM_2017_user_USD!AY34="","",SAM_2017_user_USD!AY34)</f>
        <v/>
      </c>
      <c r="AY33" s="223" t="str">
        <f>IF(SAM_2017_user_USD!AZ34="","",SAM_2017_user_USD!AZ34)</f>
        <v/>
      </c>
      <c r="AZ33" s="223" t="str">
        <f>IF(SAM_2017_user_USD!BA34="","",SAM_2017_user_USD!BA34)</f>
        <v/>
      </c>
      <c r="BA33" s="223" t="str">
        <f>IF(SAM_2017_user_USD!BB34="","",SAM_2017_user_USD!BB34)</f>
        <v/>
      </c>
      <c r="BB33" s="223" t="str">
        <f>IF(SAM_2017_user_USD!BC34="","",SAM_2017_user_USD!BC34)</f>
        <v/>
      </c>
      <c r="BC33" s="223" t="str">
        <f>IF(SAM_2017_user_USD!BD34="","",SAM_2017_user_USD!BD34)</f>
        <v/>
      </c>
      <c r="BD33" s="223" t="str">
        <f>IF(SAM_2017_user_USD!BE34="","",SAM_2017_user_USD!BE34)</f>
        <v/>
      </c>
      <c r="BE33" s="223" t="str">
        <f>IF(SAM_2017_user_USD!BF34="","",SAM_2017_user_USD!BF34)</f>
        <v/>
      </c>
      <c r="BF33" s="223" t="str">
        <f>IF(SAM_2017_user_USD!BG34="","",SAM_2017_user_USD!BG34)</f>
        <v/>
      </c>
      <c r="BG33" s="223" t="str">
        <f>IF(SAM_2017_user_USD!BH34="","",SAM_2017_user_USD!BH34)</f>
        <v/>
      </c>
      <c r="BH33" s="223" t="str">
        <f>IF(SAM_2017_user_USD!BI34="","",SAM_2017_user_USD!BI34)</f>
        <v/>
      </c>
      <c r="BI33" s="223" t="str">
        <f>IF(SAM_2017_user_USD!BJ34="","",SAM_2017_user_USD!BJ34)</f>
        <v/>
      </c>
      <c r="BJ33" s="223" t="str">
        <f>IF(SAM_2017_user_USD!BK34="","",SAM_2017_user_USD!BK34)</f>
        <v/>
      </c>
      <c r="BK33" s="223" t="str">
        <f>IF(SAM_2017_user_USD!BL34="","",SAM_2017_user_USD!BL34)</f>
        <v/>
      </c>
      <c r="BL33" s="223" t="str">
        <f>IF(SAM_2017_user_USD!BM34="","",SAM_2017_user_USD!BM34)</f>
        <v/>
      </c>
      <c r="BM33" s="223" t="str">
        <f>IF(SAM_2017_user_USD!BN34="","",SAM_2017_user_USD!BN34)</f>
        <v/>
      </c>
      <c r="BN33" s="223" t="str">
        <f>IF(SAM_2017_user_USD!BO34="","",SAM_2017_user_USD!BO34)</f>
        <v/>
      </c>
      <c r="BO33" s="223">
        <f>IF(SAM_2017_user_USD!BP34="","",SAM_2017_user_USD!BP34)</f>
        <v>7747.0935461385561</v>
      </c>
      <c r="BP33" s="223" t="str">
        <f>IF(SAM_2017_user_USD!BQ34="","",SAM_2017_user_USD!BQ34)</f>
        <v/>
      </c>
      <c r="BQ33" s="223" t="str">
        <f>IF(SAM_2017_user_USD!BR34="","",SAM_2017_user_USD!BR34)</f>
        <v/>
      </c>
      <c r="BR33" s="223" t="str">
        <f>IF(SAM_2017_user_USD!BS34="","",SAM_2017_user_USD!BS34)</f>
        <v/>
      </c>
      <c r="BS33" s="223" t="str">
        <f>IF(SAM_2017_user_USD!BT34="","",SAM_2017_user_USD!BT34)</f>
        <v/>
      </c>
      <c r="BT33" s="223" t="str">
        <f>IF(SAM_2017_user_USD!BU34="","",SAM_2017_user_USD!BU34)</f>
        <v/>
      </c>
      <c r="BU33" s="223" t="str">
        <f>IF(SAM_2017_user_USD!BV34="","",SAM_2017_user_USD!BV34)</f>
        <v/>
      </c>
      <c r="BV33" s="223" t="str">
        <f>IF(SAM_2017_user_USD!BW34="","",SAM_2017_user_USD!BW34)</f>
        <v/>
      </c>
      <c r="BW33" s="223" t="str">
        <f>IF(SAM_2017_user_USD!BX34="","",SAM_2017_user_USD!BX34)</f>
        <v/>
      </c>
      <c r="BX33" s="223" t="str">
        <f>IF(SAM_2017_user_USD!BY34="","",SAM_2017_user_USD!BY34)</f>
        <v/>
      </c>
      <c r="BY33" s="223" t="str">
        <f>IF(SAM_2017_user_USD!BZ34="","",SAM_2017_user_USD!BZ34)</f>
        <v/>
      </c>
      <c r="BZ33" s="223" t="str">
        <f>IF(SAM_2017_user_USD!CA34="","",SAM_2017_user_USD!CA34)</f>
        <v/>
      </c>
      <c r="CA33" s="223" t="str">
        <f>IF(SAM_2017_user_USD!CB34="","",SAM_2017_user_USD!CB34)</f>
        <v/>
      </c>
      <c r="CB33" s="223" t="str">
        <f>IF(SAM_2017_user_USD!CC34="","",SAM_2017_user_USD!CC34)</f>
        <v/>
      </c>
      <c r="CC33" s="223" t="str">
        <f>IF(SAM_2017_user_USD!CD34="","",SAM_2017_user_USD!CD34)</f>
        <v/>
      </c>
      <c r="CD33" s="223" t="str">
        <f>IF(SAM_2017_user_USD!CE34="","",SAM_2017_user_USD!CE34)</f>
        <v/>
      </c>
      <c r="CE33" s="107">
        <f t="shared" si="0"/>
        <v>7747.0935461385561</v>
      </c>
    </row>
    <row r="34" spans="1:83" x14ac:dyDescent="0.25">
      <c r="A34" s="225">
        <v>33</v>
      </c>
      <c r="B34" s="223" t="str">
        <f>IF(SAM_2017_user_USD!C35="","",SAM_2017_user_USD!C35)</f>
        <v/>
      </c>
      <c r="C34" s="223" t="str">
        <f>IF(SAM_2017_user_USD!D35="","",SAM_2017_user_USD!D35)</f>
        <v/>
      </c>
      <c r="D34" s="223" t="str">
        <f>IF(SAM_2017_user_USD!E35="","",SAM_2017_user_USD!E35)</f>
        <v/>
      </c>
      <c r="E34" s="223" t="str">
        <f>IF(SAM_2017_user_USD!F35="","",SAM_2017_user_USD!F35)</f>
        <v/>
      </c>
      <c r="F34" s="223" t="str">
        <f>IF(SAM_2017_user_USD!G35="","",SAM_2017_user_USD!G35)</f>
        <v/>
      </c>
      <c r="G34" s="223" t="str">
        <f>IF(SAM_2017_user_USD!H35="","",SAM_2017_user_USD!H35)</f>
        <v/>
      </c>
      <c r="H34" s="223" t="str">
        <f>IF(SAM_2017_user_USD!I35="","",SAM_2017_user_USD!I35)</f>
        <v/>
      </c>
      <c r="I34" s="223" t="str">
        <f>IF(SAM_2017_user_USD!J35="","",SAM_2017_user_USD!J35)</f>
        <v/>
      </c>
      <c r="J34" s="223" t="str">
        <f>IF(SAM_2017_user_USD!K35="","",SAM_2017_user_USD!K35)</f>
        <v/>
      </c>
      <c r="K34" s="223" t="str">
        <f>IF(SAM_2017_user_USD!L35="","",SAM_2017_user_USD!L35)</f>
        <v/>
      </c>
      <c r="L34" s="223" t="str">
        <f>IF(SAM_2017_user_USD!M35="","",SAM_2017_user_USD!M35)</f>
        <v/>
      </c>
      <c r="M34" s="223" t="str">
        <f>IF(SAM_2017_user_USD!N35="","",SAM_2017_user_USD!N35)</f>
        <v/>
      </c>
      <c r="N34" s="223" t="str">
        <f>IF(SAM_2017_user_USD!O35="","",SAM_2017_user_USD!O35)</f>
        <v/>
      </c>
      <c r="O34" s="223" t="str">
        <f>IF(SAM_2017_user_USD!P35="","",SAM_2017_user_USD!P35)</f>
        <v/>
      </c>
      <c r="P34" s="223" t="str">
        <f>IF(SAM_2017_user_USD!Q35="","",SAM_2017_user_USD!Q35)</f>
        <v/>
      </c>
      <c r="Q34" s="223" t="str">
        <f>IF(SAM_2017_user_USD!R35="","",SAM_2017_user_USD!R35)</f>
        <v/>
      </c>
      <c r="R34" s="223" t="str">
        <f>IF(SAM_2017_user_USD!S35="","",SAM_2017_user_USD!S35)</f>
        <v/>
      </c>
      <c r="S34" s="223" t="str">
        <f>IF(SAM_2017_user_USD!T35="","",SAM_2017_user_USD!T35)</f>
        <v/>
      </c>
      <c r="T34" s="223" t="str">
        <f>IF(SAM_2017_user_USD!U35="","",SAM_2017_user_USD!U35)</f>
        <v/>
      </c>
      <c r="U34" s="223" t="str">
        <f>IF(SAM_2017_user_USD!V35="","",SAM_2017_user_USD!V35)</f>
        <v/>
      </c>
      <c r="V34" s="223" t="str">
        <f>IF(SAM_2017_user_USD!W35="","",SAM_2017_user_USD!W35)</f>
        <v/>
      </c>
      <c r="W34" s="223" t="str">
        <f>IF(SAM_2017_user_USD!X35="","",SAM_2017_user_USD!X35)</f>
        <v/>
      </c>
      <c r="X34" s="223" t="str">
        <f>IF(SAM_2017_user_USD!Y35="","",SAM_2017_user_USD!Y35)</f>
        <v/>
      </c>
      <c r="Y34" s="223" t="str">
        <f>IF(SAM_2017_user_USD!Z35="","",SAM_2017_user_USD!Z35)</f>
        <v/>
      </c>
      <c r="Z34" s="223" t="str">
        <f>IF(SAM_2017_user_USD!AA35="","",SAM_2017_user_USD!AA35)</f>
        <v/>
      </c>
      <c r="AA34" s="223" t="str">
        <f>IF(SAM_2017_user_USD!AB35="","",SAM_2017_user_USD!AB35)</f>
        <v/>
      </c>
      <c r="AB34" s="223" t="str">
        <f>IF(SAM_2017_user_USD!AC35="","",SAM_2017_user_USD!AC35)</f>
        <v/>
      </c>
      <c r="AC34" s="223" t="str">
        <f>IF(SAM_2017_user_USD!AD35="","",SAM_2017_user_USD!AD35)</f>
        <v/>
      </c>
      <c r="AD34" s="223" t="str">
        <f>IF(SAM_2017_user_USD!AE35="","",SAM_2017_user_USD!AE35)</f>
        <v/>
      </c>
      <c r="AE34" s="223" t="str">
        <f>IF(SAM_2017_user_USD!AF35="","",SAM_2017_user_USD!AF35)</f>
        <v/>
      </c>
      <c r="AF34" s="223" t="str">
        <f>IF(SAM_2017_user_USD!AG35="","",SAM_2017_user_USD!AG35)</f>
        <v/>
      </c>
      <c r="AG34" s="223" t="str">
        <f>IF(SAM_2017_user_USD!AH35="","",SAM_2017_user_USD!AH35)</f>
        <v/>
      </c>
      <c r="AH34" s="223" t="str">
        <f>IF(SAM_2017_user_USD!AI35="","",SAM_2017_user_USD!AI35)</f>
        <v/>
      </c>
      <c r="AI34" s="223" t="str">
        <f>IF(SAM_2017_user_USD!AJ35="","",SAM_2017_user_USD!AJ35)</f>
        <v/>
      </c>
      <c r="AJ34" s="223" t="str">
        <f>IF(SAM_2017_user_USD!AK35="","",SAM_2017_user_USD!AK35)</f>
        <v/>
      </c>
      <c r="AK34" s="223" t="str">
        <f>IF(SAM_2017_user_USD!AL35="","",SAM_2017_user_USD!AL35)</f>
        <v/>
      </c>
      <c r="AL34" s="223" t="str">
        <f>IF(SAM_2017_user_USD!AM35="","",SAM_2017_user_USD!AM35)</f>
        <v/>
      </c>
      <c r="AM34" s="223" t="str">
        <f>IF(SAM_2017_user_USD!AN35="","",SAM_2017_user_USD!AN35)</f>
        <v/>
      </c>
      <c r="AN34" s="223" t="str">
        <f>IF(SAM_2017_user_USD!AO35="","",SAM_2017_user_USD!AO35)</f>
        <v/>
      </c>
      <c r="AO34" s="223" t="str">
        <f>IF(SAM_2017_user_USD!AP35="","",SAM_2017_user_USD!AP35)</f>
        <v/>
      </c>
      <c r="AP34" s="223" t="str">
        <f>IF(SAM_2017_user_USD!AQ35="","",SAM_2017_user_USD!AQ35)</f>
        <v/>
      </c>
      <c r="AQ34" s="223" t="str">
        <f>IF(SAM_2017_user_USD!AR35="","",SAM_2017_user_USD!AR35)</f>
        <v/>
      </c>
      <c r="AR34" s="223" t="str">
        <f>IF(SAM_2017_user_USD!AS35="","",SAM_2017_user_USD!AS35)</f>
        <v/>
      </c>
      <c r="AS34" s="223" t="str">
        <f>IF(SAM_2017_user_USD!AT35="","",SAM_2017_user_USD!AT35)</f>
        <v/>
      </c>
      <c r="AT34" s="223" t="str">
        <f>IF(SAM_2017_user_USD!AU35="","",SAM_2017_user_USD!AU35)</f>
        <v/>
      </c>
      <c r="AU34" s="223" t="str">
        <f>IF(SAM_2017_user_USD!AV35="","",SAM_2017_user_USD!AV35)</f>
        <v/>
      </c>
      <c r="AV34" s="223" t="str">
        <f>IF(SAM_2017_user_USD!AW35="","",SAM_2017_user_USD!AW35)</f>
        <v/>
      </c>
      <c r="AW34" s="223" t="str">
        <f>IF(SAM_2017_user_USD!AX35="","",SAM_2017_user_USD!AX35)</f>
        <v/>
      </c>
      <c r="AX34" s="223" t="str">
        <f>IF(SAM_2017_user_USD!AY35="","",SAM_2017_user_USD!AY35)</f>
        <v/>
      </c>
      <c r="AY34" s="223" t="str">
        <f>IF(SAM_2017_user_USD!AZ35="","",SAM_2017_user_USD!AZ35)</f>
        <v/>
      </c>
      <c r="AZ34" s="223" t="str">
        <f>IF(SAM_2017_user_USD!BA35="","",SAM_2017_user_USD!BA35)</f>
        <v/>
      </c>
      <c r="BA34" s="223" t="str">
        <f>IF(SAM_2017_user_USD!BB35="","",SAM_2017_user_USD!BB35)</f>
        <v/>
      </c>
      <c r="BB34" s="223" t="str">
        <f>IF(SAM_2017_user_USD!BC35="","",SAM_2017_user_USD!BC35)</f>
        <v/>
      </c>
      <c r="BC34" s="223" t="str">
        <f>IF(SAM_2017_user_USD!BD35="","",SAM_2017_user_USD!BD35)</f>
        <v/>
      </c>
      <c r="BD34" s="223" t="str">
        <f>IF(SAM_2017_user_USD!BE35="","",SAM_2017_user_USD!BE35)</f>
        <v/>
      </c>
      <c r="BE34" s="223" t="str">
        <f>IF(SAM_2017_user_USD!BF35="","",SAM_2017_user_USD!BF35)</f>
        <v/>
      </c>
      <c r="BF34" s="223" t="str">
        <f>IF(SAM_2017_user_USD!BG35="","",SAM_2017_user_USD!BG35)</f>
        <v/>
      </c>
      <c r="BG34" s="223" t="str">
        <f>IF(SAM_2017_user_USD!BH35="","",SAM_2017_user_USD!BH35)</f>
        <v/>
      </c>
      <c r="BH34" s="223" t="str">
        <f>IF(SAM_2017_user_USD!BI35="","",SAM_2017_user_USD!BI35)</f>
        <v/>
      </c>
      <c r="BI34" s="223" t="str">
        <f>IF(SAM_2017_user_USD!BJ35="","",SAM_2017_user_USD!BJ35)</f>
        <v/>
      </c>
      <c r="BJ34" s="223" t="str">
        <f>IF(SAM_2017_user_USD!BK35="","",SAM_2017_user_USD!BK35)</f>
        <v/>
      </c>
      <c r="BK34" s="223" t="str">
        <f>IF(SAM_2017_user_USD!BL35="","",SAM_2017_user_USD!BL35)</f>
        <v/>
      </c>
      <c r="BL34" s="223" t="str">
        <f>IF(SAM_2017_user_USD!BM35="","",SAM_2017_user_USD!BM35)</f>
        <v/>
      </c>
      <c r="BM34" s="223" t="str">
        <f>IF(SAM_2017_user_USD!BN35="","",SAM_2017_user_USD!BN35)</f>
        <v/>
      </c>
      <c r="BN34" s="223" t="str">
        <f>IF(SAM_2017_user_USD!BO35="","",SAM_2017_user_USD!BO35)</f>
        <v/>
      </c>
      <c r="BO34" s="223" t="str">
        <f>IF(SAM_2017_user_USD!BP35="","",SAM_2017_user_USD!BP35)</f>
        <v/>
      </c>
      <c r="BP34" s="223">
        <f>IF(SAM_2017_user_USD!BQ35="","",SAM_2017_user_USD!BQ35)</f>
        <v>6021.2866198461434</v>
      </c>
      <c r="BQ34" s="223" t="str">
        <f>IF(SAM_2017_user_USD!BR35="","",SAM_2017_user_USD!BR35)</f>
        <v/>
      </c>
      <c r="BR34" s="223" t="str">
        <f>IF(SAM_2017_user_USD!BS35="","",SAM_2017_user_USD!BS35)</f>
        <v/>
      </c>
      <c r="BS34" s="223" t="str">
        <f>IF(SAM_2017_user_USD!BT35="","",SAM_2017_user_USD!BT35)</f>
        <v/>
      </c>
      <c r="BT34" s="223" t="str">
        <f>IF(SAM_2017_user_USD!BU35="","",SAM_2017_user_USD!BU35)</f>
        <v/>
      </c>
      <c r="BU34" s="223" t="str">
        <f>IF(SAM_2017_user_USD!BV35="","",SAM_2017_user_USD!BV35)</f>
        <v/>
      </c>
      <c r="BV34" s="223" t="str">
        <f>IF(SAM_2017_user_USD!BW35="","",SAM_2017_user_USD!BW35)</f>
        <v/>
      </c>
      <c r="BW34" s="223" t="str">
        <f>IF(SAM_2017_user_USD!BX35="","",SAM_2017_user_USD!BX35)</f>
        <v/>
      </c>
      <c r="BX34" s="223" t="str">
        <f>IF(SAM_2017_user_USD!BY35="","",SAM_2017_user_USD!BY35)</f>
        <v/>
      </c>
      <c r="BY34" s="223" t="str">
        <f>IF(SAM_2017_user_USD!BZ35="","",SAM_2017_user_USD!BZ35)</f>
        <v/>
      </c>
      <c r="BZ34" s="223" t="str">
        <f>IF(SAM_2017_user_USD!CA35="","",SAM_2017_user_USD!CA35)</f>
        <v/>
      </c>
      <c r="CA34" s="223" t="str">
        <f>IF(SAM_2017_user_USD!CB35="","",SAM_2017_user_USD!CB35)</f>
        <v/>
      </c>
      <c r="CB34" s="223" t="str">
        <f>IF(SAM_2017_user_USD!CC35="","",SAM_2017_user_USD!CC35)</f>
        <v/>
      </c>
      <c r="CC34" s="223" t="str">
        <f>IF(SAM_2017_user_USD!CD35="","",SAM_2017_user_USD!CD35)</f>
        <v/>
      </c>
      <c r="CD34" s="223" t="str">
        <f>IF(SAM_2017_user_USD!CE35="","",SAM_2017_user_USD!CE35)</f>
        <v/>
      </c>
      <c r="CE34" s="107">
        <f t="shared" ref="CE34:CE65" si="1">SUM(B34:CD34)</f>
        <v>6021.2866198461434</v>
      </c>
    </row>
    <row r="35" spans="1:83" x14ac:dyDescent="0.25">
      <c r="A35" s="225">
        <v>34</v>
      </c>
      <c r="B35" s="223" t="str">
        <f>IF(SAM_2017_user_USD!C36="","",SAM_2017_user_USD!C36)</f>
        <v/>
      </c>
      <c r="C35" s="223" t="str">
        <f>IF(SAM_2017_user_USD!D36="","",SAM_2017_user_USD!D36)</f>
        <v/>
      </c>
      <c r="D35" s="223" t="str">
        <f>IF(SAM_2017_user_USD!E36="","",SAM_2017_user_USD!E36)</f>
        <v/>
      </c>
      <c r="E35" s="223" t="str">
        <f>IF(SAM_2017_user_USD!F36="","",SAM_2017_user_USD!F36)</f>
        <v/>
      </c>
      <c r="F35" s="223" t="str">
        <f>IF(SAM_2017_user_USD!G36="","",SAM_2017_user_USD!G36)</f>
        <v/>
      </c>
      <c r="G35" s="223" t="str">
        <f>IF(SAM_2017_user_USD!H36="","",SAM_2017_user_USD!H36)</f>
        <v/>
      </c>
      <c r="H35" s="223" t="str">
        <f>IF(SAM_2017_user_USD!I36="","",SAM_2017_user_USD!I36)</f>
        <v/>
      </c>
      <c r="I35" s="223" t="str">
        <f>IF(SAM_2017_user_USD!J36="","",SAM_2017_user_USD!J36)</f>
        <v/>
      </c>
      <c r="J35" s="223" t="str">
        <f>IF(SAM_2017_user_USD!K36="","",SAM_2017_user_USD!K36)</f>
        <v/>
      </c>
      <c r="K35" s="223" t="str">
        <f>IF(SAM_2017_user_USD!L36="","",SAM_2017_user_USD!L36)</f>
        <v/>
      </c>
      <c r="L35" s="223" t="str">
        <f>IF(SAM_2017_user_USD!M36="","",SAM_2017_user_USD!M36)</f>
        <v/>
      </c>
      <c r="M35" s="223" t="str">
        <f>IF(SAM_2017_user_USD!N36="","",SAM_2017_user_USD!N36)</f>
        <v/>
      </c>
      <c r="N35" s="223" t="str">
        <f>IF(SAM_2017_user_USD!O36="","",SAM_2017_user_USD!O36)</f>
        <v/>
      </c>
      <c r="O35" s="223" t="str">
        <f>IF(SAM_2017_user_USD!P36="","",SAM_2017_user_USD!P36)</f>
        <v/>
      </c>
      <c r="P35" s="223" t="str">
        <f>IF(SAM_2017_user_USD!Q36="","",SAM_2017_user_USD!Q36)</f>
        <v/>
      </c>
      <c r="Q35" s="223" t="str">
        <f>IF(SAM_2017_user_USD!R36="","",SAM_2017_user_USD!R36)</f>
        <v/>
      </c>
      <c r="R35" s="223" t="str">
        <f>IF(SAM_2017_user_USD!S36="","",SAM_2017_user_USD!S36)</f>
        <v/>
      </c>
      <c r="S35" s="223" t="str">
        <f>IF(SAM_2017_user_USD!T36="","",SAM_2017_user_USD!T36)</f>
        <v/>
      </c>
      <c r="T35" s="223" t="str">
        <f>IF(SAM_2017_user_USD!U36="","",SAM_2017_user_USD!U36)</f>
        <v/>
      </c>
      <c r="U35" s="223" t="str">
        <f>IF(SAM_2017_user_USD!V36="","",SAM_2017_user_USD!V36)</f>
        <v/>
      </c>
      <c r="V35" s="223" t="str">
        <f>IF(SAM_2017_user_USD!W36="","",SAM_2017_user_USD!W36)</f>
        <v/>
      </c>
      <c r="W35" s="223" t="str">
        <f>IF(SAM_2017_user_USD!X36="","",SAM_2017_user_USD!X36)</f>
        <v/>
      </c>
      <c r="X35" s="223" t="str">
        <f>IF(SAM_2017_user_USD!Y36="","",SAM_2017_user_USD!Y36)</f>
        <v/>
      </c>
      <c r="Y35" s="223" t="str">
        <f>IF(SAM_2017_user_USD!Z36="","",SAM_2017_user_USD!Z36)</f>
        <v/>
      </c>
      <c r="Z35" s="223" t="str">
        <f>IF(SAM_2017_user_USD!AA36="","",SAM_2017_user_USD!AA36)</f>
        <v/>
      </c>
      <c r="AA35" s="223" t="str">
        <f>IF(SAM_2017_user_USD!AB36="","",SAM_2017_user_USD!AB36)</f>
        <v/>
      </c>
      <c r="AB35" s="223" t="str">
        <f>IF(SAM_2017_user_USD!AC36="","",SAM_2017_user_USD!AC36)</f>
        <v/>
      </c>
      <c r="AC35" s="223" t="str">
        <f>IF(SAM_2017_user_USD!AD36="","",SAM_2017_user_USD!AD36)</f>
        <v/>
      </c>
      <c r="AD35" s="223" t="str">
        <f>IF(SAM_2017_user_USD!AE36="","",SAM_2017_user_USD!AE36)</f>
        <v/>
      </c>
      <c r="AE35" s="223" t="str">
        <f>IF(SAM_2017_user_USD!AF36="","",SAM_2017_user_USD!AF36)</f>
        <v/>
      </c>
      <c r="AF35" s="223" t="str">
        <f>IF(SAM_2017_user_USD!AG36="","",SAM_2017_user_USD!AG36)</f>
        <v/>
      </c>
      <c r="AG35" s="223" t="str">
        <f>IF(SAM_2017_user_USD!AH36="","",SAM_2017_user_USD!AH36)</f>
        <v/>
      </c>
      <c r="AH35" s="223" t="str">
        <f>IF(SAM_2017_user_USD!AI36="","",SAM_2017_user_USD!AI36)</f>
        <v/>
      </c>
      <c r="AI35" s="223" t="str">
        <f>IF(SAM_2017_user_USD!AJ36="","",SAM_2017_user_USD!AJ36)</f>
        <v/>
      </c>
      <c r="AJ35" s="223" t="str">
        <f>IF(SAM_2017_user_USD!AK36="","",SAM_2017_user_USD!AK36)</f>
        <v/>
      </c>
      <c r="AK35" s="223" t="str">
        <f>IF(SAM_2017_user_USD!AL36="","",SAM_2017_user_USD!AL36)</f>
        <v/>
      </c>
      <c r="AL35" s="223" t="str">
        <f>IF(SAM_2017_user_USD!AM36="","",SAM_2017_user_USD!AM36)</f>
        <v/>
      </c>
      <c r="AM35" s="223" t="str">
        <f>IF(SAM_2017_user_USD!AN36="","",SAM_2017_user_USD!AN36)</f>
        <v/>
      </c>
      <c r="AN35" s="223" t="str">
        <f>IF(SAM_2017_user_USD!AO36="","",SAM_2017_user_USD!AO36)</f>
        <v/>
      </c>
      <c r="AO35" s="223" t="str">
        <f>IF(SAM_2017_user_USD!AP36="","",SAM_2017_user_USD!AP36)</f>
        <v/>
      </c>
      <c r="AP35" s="223" t="str">
        <f>IF(SAM_2017_user_USD!AQ36="","",SAM_2017_user_USD!AQ36)</f>
        <v/>
      </c>
      <c r="AQ35" s="223" t="str">
        <f>IF(SAM_2017_user_USD!AR36="","",SAM_2017_user_USD!AR36)</f>
        <v/>
      </c>
      <c r="AR35" s="223" t="str">
        <f>IF(SAM_2017_user_USD!AS36="","",SAM_2017_user_USD!AS36)</f>
        <v/>
      </c>
      <c r="AS35" s="223" t="str">
        <f>IF(SAM_2017_user_USD!AT36="","",SAM_2017_user_USD!AT36)</f>
        <v/>
      </c>
      <c r="AT35" s="223" t="str">
        <f>IF(SAM_2017_user_USD!AU36="","",SAM_2017_user_USD!AU36)</f>
        <v/>
      </c>
      <c r="AU35" s="223" t="str">
        <f>IF(SAM_2017_user_USD!AV36="","",SAM_2017_user_USD!AV36)</f>
        <v/>
      </c>
      <c r="AV35" s="223" t="str">
        <f>IF(SAM_2017_user_USD!AW36="","",SAM_2017_user_USD!AW36)</f>
        <v/>
      </c>
      <c r="AW35" s="223" t="str">
        <f>IF(SAM_2017_user_USD!AX36="","",SAM_2017_user_USD!AX36)</f>
        <v/>
      </c>
      <c r="AX35" s="223" t="str">
        <f>IF(SAM_2017_user_USD!AY36="","",SAM_2017_user_USD!AY36)</f>
        <v/>
      </c>
      <c r="AY35" s="223" t="str">
        <f>IF(SAM_2017_user_USD!AZ36="","",SAM_2017_user_USD!AZ36)</f>
        <v/>
      </c>
      <c r="AZ35" s="223" t="str">
        <f>IF(SAM_2017_user_USD!BA36="","",SAM_2017_user_USD!BA36)</f>
        <v/>
      </c>
      <c r="BA35" s="223" t="str">
        <f>IF(SAM_2017_user_USD!BB36="","",SAM_2017_user_USD!BB36)</f>
        <v/>
      </c>
      <c r="BB35" s="223" t="str">
        <f>IF(SAM_2017_user_USD!BC36="","",SAM_2017_user_USD!BC36)</f>
        <v/>
      </c>
      <c r="BC35" s="223" t="str">
        <f>IF(SAM_2017_user_USD!BD36="","",SAM_2017_user_USD!BD36)</f>
        <v/>
      </c>
      <c r="BD35" s="223" t="str">
        <f>IF(SAM_2017_user_USD!BE36="","",SAM_2017_user_USD!BE36)</f>
        <v/>
      </c>
      <c r="BE35" s="223" t="str">
        <f>IF(SAM_2017_user_USD!BF36="","",SAM_2017_user_USD!BF36)</f>
        <v/>
      </c>
      <c r="BF35" s="223" t="str">
        <f>IF(SAM_2017_user_USD!BG36="","",SAM_2017_user_USD!BG36)</f>
        <v/>
      </c>
      <c r="BG35" s="223" t="str">
        <f>IF(SAM_2017_user_USD!BH36="","",SAM_2017_user_USD!BH36)</f>
        <v/>
      </c>
      <c r="BH35" s="223" t="str">
        <f>IF(SAM_2017_user_USD!BI36="","",SAM_2017_user_USD!BI36)</f>
        <v/>
      </c>
      <c r="BI35" s="223" t="str">
        <f>IF(SAM_2017_user_USD!BJ36="","",SAM_2017_user_USD!BJ36)</f>
        <v/>
      </c>
      <c r="BJ35" s="223" t="str">
        <f>IF(SAM_2017_user_USD!BK36="","",SAM_2017_user_USD!BK36)</f>
        <v/>
      </c>
      <c r="BK35" s="223" t="str">
        <f>IF(SAM_2017_user_USD!BL36="","",SAM_2017_user_USD!BL36)</f>
        <v/>
      </c>
      <c r="BL35" s="223" t="str">
        <f>IF(SAM_2017_user_USD!BM36="","",SAM_2017_user_USD!BM36)</f>
        <v/>
      </c>
      <c r="BM35" s="223" t="str">
        <f>IF(SAM_2017_user_USD!BN36="","",SAM_2017_user_USD!BN36)</f>
        <v/>
      </c>
      <c r="BN35" s="223" t="str">
        <f>IF(SAM_2017_user_USD!BO36="","",SAM_2017_user_USD!BO36)</f>
        <v/>
      </c>
      <c r="BO35" s="223" t="str">
        <f>IF(SAM_2017_user_USD!BP36="","",SAM_2017_user_USD!BP36)</f>
        <v/>
      </c>
      <c r="BP35" s="223" t="str">
        <f>IF(SAM_2017_user_USD!BQ36="","",SAM_2017_user_USD!BQ36)</f>
        <v/>
      </c>
      <c r="BQ35" s="223">
        <f>IF(SAM_2017_user_USD!BR36="","",SAM_2017_user_USD!BR36)</f>
        <v>28395.065823175875</v>
      </c>
      <c r="BR35" s="223" t="str">
        <f>IF(SAM_2017_user_USD!BS36="","",SAM_2017_user_USD!BS36)</f>
        <v/>
      </c>
      <c r="BS35" s="223" t="str">
        <f>IF(SAM_2017_user_USD!BT36="","",SAM_2017_user_USD!BT36)</f>
        <v/>
      </c>
      <c r="BT35" s="223" t="str">
        <f>IF(SAM_2017_user_USD!BU36="","",SAM_2017_user_USD!BU36)</f>
        <v/>
      </c>
      <c r="BU35" s="223" t="str">
        <f>IF(SAM_2017_user_USD!BV36="","",SAM_2017_user_USD!BV36)</f>
        <v/>
      </c>
      <c r="BV35" s="223" t="str">
        <f>IF(SAM_2017_user_USD!BW36="","",SAM_2017_user_USD!BW36)</f>
        <v/>
      </c>
      <c r="BW35" s="223" t="str">
        <f>IF(SAM_2017_user_USD!BX36="","",SAM_2017_user_USD!BX36)</f>
        <v/>
      </c>
      <c r="BX35" s="223" t="str">
        <f>IF(SAM_2017_user_USD!BY36="","",SAM_2017_user_USD!BY36)</f>
        <v/>
      </c>
      <c r="BY35" s="223" t="str">
        <f>IF(SAM_2017_user_USD!BZ36="","",SAM_2017_user_USD!BZ36)</f>
        <v/>
      </c>
      <c r="BZ35" s="223" t="str">
        <f>IF(SAM_2017_user_USD!CA36="","",SAM_2017_user_USD!CA36)</f>
        <v/>
      </c>
      <c r="CA35" s="223" t="str">
        <f>IF(SAM_2017_user_USD!CB36="","",SAM_2017_user_USD!CB36)</f>
        <v/>
      </c>
      <c r="CB35" s="223" t="str">
        <f>IF(SAM_2017_user_USD!CC36="","",SAM_2017_user_USD!CC36)</f>
        <v/>
      </c>
      <c r="CC35" s="223" t="str">
        <f>IF(SAM_2017_user_USD!CD36="","",SAM_2017_user_USD!CD36)</f>
        <v/>
      </c>
      <c r="CD35" s="223">
        <f>IF(SAM_2017_user_USD!CE36="","",SAM_2017_user_USD!CE36)</f>
        <v>669.34746561653628</v>
      </c>
      <c r="CE35" s="107">
        <f t="shared" si="1"/>
        <v>29064.413288792413</v>
      </c>
    </row>
    <row r="36" spans="1:83" x14ac:dyDescent="0.25">
      <c r="A36" s="102">
        <v>35</v>
      </c>
      <c r="B36" s="223">
        <f>IF(SAM_2017_user_USD!C37="","",SAM_2017_user_USD!C37)</f>
        <v>1953.5137807039739</v>
      </c>
      <c r="C36" s="223">
        <f>IF(SAM_2017_user_USD!D37="","",SAM_2017_user_USD!D37)</f>
        <v>0.21623269509939183</v>
      </c>
      <c r="D36" s="223">
        <f>IF(SAM_2017_user_USD!E37="","",SAM_2017_user_USD!E37)</f>
        <v>6.9771021212686898E-2</v>
      </c>
      <c r="E36" s="223" t="str">
        <f>IF(SAM_2017_user_USD!F37="","",SAM_2017_user_USD!F37)</f>
        <v/>
      </c>
      <c r="F36" s="223" t="str">
        <f>IF(SAM_2017_user_USD!G37="","",SAM_2017_user_USD!G37)</f>
        <v/>
      </c>
      <c r="G36" s="223" t="str">
        <f>IF(SAM_2017_user_USD!H37="","",SAM_2017_user_USD!H37)</f>
        <v/>
      </c>
      <c r="H36" s="223" t="str">
        <f>IF(SAM_2017_user_USD!I37="","",SAM_2017_user_USD!I37)</f>
        <v/>
      </c>
      <c r="I36" s="223">
        <f>IF(SAM_2017_user_USD!J37="","",SAM_2017_user_USD!J37)</f>
        <v>1841.2451745223427</v>
      </c>
      <c r="J36" s="223">
        <f>IF(SAM_2017_user_USD!K37="","",SAM_2017_user_USD!K37)</f>
        <v>4.647223332851131</v>
      </c>
      <c r="K36" s="223">
        <f>IF(SAM_2017_user_USD!L37="","",SAM_2017_user_USD!L37)</f>
        <v>40.315408107499927</v>
      </c>
      <c r="L36" s="223">
        <f>IF(SAM_2017_user_USD!M37="","",SAM_2017_user_USD!M37)</f>
        <v>3.337806470399069E-6</v>
      </c>
      <c r="M36" s="223" t="str">
        <f>IF(SAM_2017_user_USD!N37="","",SAM_2017_user_USD!N37)</f>
        <v/>
      </c>
      <c r="N36" s="223">
        <f>IF(SAM_2017_user_USD!O37="","",SAM_2017_user_USD!O37)</f>
        <v>4.3187427753922768E-3</v>
      </c>
      <c r="O36" s="223" t="str">
        <f>IF(SAM_2017_user_USD!P37="","",SAM_2017_user_USD!P37)</f>
        <v/>
      </c>
      <c r="P36" s="223">
        <f>IF(SAM_2017_user_USD!Q37="","",SAM_2017_user_USD!Q37)</f>
        <v>0.62654222665906023</v>
      </c>
      <c r="Q36" s="223">
        <f>IF(SAM_2017_user_USD!R37="","",SAM_2017_user_USD!R37)</f>
        <v>0.12134651310324035</v>
      </c>
      <c r="R36" s="223">
        <f>IF(SAM_2017_user_USD!S37="","",SAM_2017_user_USD!S37)</f>
        <v>8.757040062017532E-2</v>
      </c>
      <c r="S36" s="223" t="str">
        <f>IF(SAM_2017_user_USD!T37="","",SAM_2017_user_USD!T37)</f>
        <v/>
      </c>
      <c r="T36" s="223">
        <f>IF(SAM_2017_user_USD!U37="","",SAM_2017_user_USD!U37)</f>
        <v>4.7324804436920536E-4</v>
      </c>
      <c r="U36" s="223">
        <f>IF(SAM_2017_user_USD!V37="","",SAM_2017_user_USD!V37)</f>
        <v>4.1232514441551405E-6</v>
      </c>
      <c r="V36" s="223">
        <f>IF(SAM_2017_user_USD!W37="","",SAM_2017_user_USD!W37)</f>
        <v>0.21189046006486165</v>
      </c>
      <c r="W36" s="223">
        <f>IF(SAM_2017_user_USD!X37="","",SAM_2017_user_USD!X37)</f>
        <v>2.1208601804577936E-2</v>
      </c>
      <c r="X36" s="223">
        <f>IF(SAM_2017_user_USD!Y37="","",SAM_2017_user_USD!Y37)</f>
        <v>3.9730884575743718E-2</v>
      </c>
      <c r="Y36" s="223" t="str">
        <f>IF(SAM_2017_user_USD!Z37="","",SAM_2017_user_USD!Z37)</f>
        <v/>
      </c>
      <c r="Z36" s="223" t="str">
        <f>IF(SAM_2017_user_USD!AA37="","",SAM_2017_user_USD!AA37)</f>
        <v/>
      </c>
      <c r="AA36" s="223">
        <f>IF(SAM_2017_user_USD!AB37="","",SAM_2017_user_USD!AB37)</f>
        <v>0.17279756163347254</v>
      </c>
      <c r="AB36" s="223">
        <f>IF(SAM_2017_user_USD!AC37="","",SAM_2017_user_USD!AC37)</f>
        <v>5.7066462856391002E-3</v>
      </c>
      <c r="AC36" s="223">
        <f>IF(SAM_2017_user_USD!AD37="","",SAM_2017_user_USD!AD37)</f>
        <v>7.4284170694835394E-2</v>
      </c>
      <c r="AD36" s="223">
        <f>IF(SAM_2017_user_USD!AE37="","",SAM_2017_user_USD!AE37)</f>
        <v>1.4982072986126933E-3</v>
      </c>
      <c r="AE36" s="223">
        <f>IF(SAM_2017_user_USD!AF37="","",SAM_2017_user_USD!AF37)</f>
        <v>10.795322792467042</v>
      </c>
      <c r="AF36" s="223">
        <f>IF(SAM_2017_user_USD!AG37="","",SAM_2017_user_USD!AG37)</f>
        <v>13.25823656749237</v>
      </c>
      <c r="AG36" s="223">
        <f>IF(SAM_2017_user_USD!AH37="","",SAM_2017_user_USD!AH37)</f>
        <v>7.8929559749243303</v>
      </c>
      <c r="AH36" s="223">
        <f>IF(SAM_2017_user_USD!AI37="","",SAM_2017_user_USD!AI37)</f>
        <v>1.9855183089580899</v>
      </c>
      <c r="AI36" s="223">
        <f>IF(SAM_2017_user_USD!AJ37="","",SAM_2017_user_USD!AJ37)</f>
        <v>671.51182258657582</v>
      </c>
      <c r="AJ36" s="223" t="str">
        <f>IF(SAM_2017_user_USD!AK37="","",SAM_2017_user_USD!AK37)</f>
        <v/>
      </c>
      <c r="AK36" s="223" t="str">
        <f>IF(SAM_2017_user_USD!AL37="","",SAM_2017_user_USD!AL37)</f>
        <v/>
      </c>
      <c r="AL36" s="223" t="str">
        <f>IF(SAM_2017_user_USD!AM37="","",SAM_2017_user_USD!AM37)</f>
        <v/>
      </c>
      <c r="AM36" s="223" t="str">
        <f>IF(SAM_2017_user_USD!AN37="","",SAM_2017_user_USD!AN37)</f>
        <v/>
      </c>
      <c r="AN36" s="223" t="str">
        <f>IF(SAM_2017_user_USD!AO37="","",SAM_2017_user_USD!AO37)</f>
        <v/>
      </c>
      <c r="AO36" s="223" t="str">
        <f>IF(SAM_2017_user_USD!AP37="","",SAM_2017_user_USD!AP37)</f>
        <v/>
      </c>
      <c r="AP36" s="223" t="str">
        <f>IF(SAM_2017_user_USD!AQ37="","",SAM_2017_user_USD!AQ37)</f>
        <v/>
      </c>
      <c r="AQ36" s="223" t="str">
        <f>IF(SAM_2017_user_USD!AR37="","",SAM_2017_user_USD!AR37)</f>
        <v/>
      </c>
      <c r="AR36" s="223" t="str">
        <f>IF(SAM_2017_user_USD!AS37="","",SAM_2017_user_USD!AS37)</f>
        <v/>
      </c>
      <c r="AS36" s="223" t="str">
        <f>IF(SAM_2017_user_USD!AT37="","",SAM_2017_user_USD!AT37)</f>
        <v/>
      </c>
      <c r="AT36" s="223" t="str">
        <f>IF(SAM_2017_user_USD!AU37="","",SAM_2017_user_USD!AU37)</f>
        <v/>
      </c>
      <c r="AU36" s="223" t="str">
        <f>IF(SAM_2017_user_USD!AV37="","",SAM_2017_user_USD!AV37)</f>
        <v/>
      </c>
      <c r="AV36" s="223" t="str">
        <f>IF(SAM_2017_user_USD!AW37="","",SAM_2017_user_USD!AW37)</f>
        <v/>
      </c>
      <c r="AW36" s="223" t="str">
        <f>IF(SAM_2017_user_USD!AX37="","",SAM_2017_user_USD!AX37)</f>
        <v/>
      </c>
      <c r="AX36" s="223" t="str">
        <f>IF(SAM_2017_user_USD!AY37="","",SAM_2017_user_USD!AY37)</f>
        <v/>
      </c>
      <c r="AY36" s="223" t="str">
        <f>IF(SAM_2017_user_USD!AZ37="","",SAM_2017_user_USD!AZ37)</f>
        <v/>
      </c>
      <c r="AZ36" s="223" t="str">
        <f>IF(SAM_2017_user_USD!BA37="","",SAM_2017_user_USD!BA37)</f>
        <v/>
      </c>
      <c r="BA36" s="223" t="str">
        <f>IF(SAM_2017_user_USD!BB37="","",SAM_2017_user_USD!BB37)</f>
        <v/>
      </c>
      <c r="BB36" s="223" t="str">
        <f>IF(SAM_2017_user_USD!BC37="","",SAM_2017_user_USD!BC37)</f>
        <v/>
      </c>
      <c r="BC36" s="223" t="str">
        <f>IF(SAM_2017_user_USD!BD37="","",SAM_2017_user_USD!BD37)</f>
        <v/>
      </c>
      <c r="BD36" s="223" t="str">
        <f>IF(SAM_2017_user_USD!BE37="","",SAM_2017_user_USD!BE37)</f>
        <v/>
      </c>
      <c r="BE36" s="223" t="str">
        <f>IF(SAM_2017_user_USD!BF37="","",SAM_2017_user_USD!BF37)</f>
        <v/>
      </c>
      <c r="BF36" s="223" t="str">
        <f>IF(SAM_2017_user_USD!BG37="","",SAM_2017_user_USD!BG37)</f>
        <v/>
      </c>
      <c r="BG36" s="223" t="str">
        <f>IF(SAM_2017_user_USD!BH37="","",SAM_2017_user_USD!BH37)</f>
        <v/>
      </c>
      <c r="BH36" s="223" t="str">
        <f>IF(SAM_2017_user_USD!BI37="","",SAM_2017_user_USD!BI37)</f>
        <v/>
      </c>
      <c r="BI36" s="223" t="str">
        <f>IF(SAM_2017_user_USD!BJ37="","",SAM_2017_user_USD!BJ37)</f>
        <v/>
      </c>
      <c r="BJ36" s="223" t="str">
        <f>IF(SAM_2017_user_USD!BK37="","",SAM_2017_user_USD!BK37)</f>
        <v/>
      </c>
      <c r="BK36" s="223" t="str">
        <f>IF(SAM_2017_user_USD!BL37="","",SAM_2017_user_USD!BL37)</f>
        <v/>
      </c>
      <c r="BL36" s="223" t="str">
        <f>IF(SAM_2017_user_USD!BM37="","",SAM_2017_user_USD!BM37)</f>
        <v/>
      </c>
      <c r="BM36" s="223" t="str">
        <f>IF(SAM_2017_user_USD!BN37="","",SAM_2017_user_USD!BN37)</f>
        <v/>
      </c>
      <c r="BN36" s="223" t="str">
        <f>IF(SAM_2017_user_USD!BO37="","",SAM_2017_user_USD!BO37)</f>
        <v/>
      </c>
      <c r="BO36" s="223" t="str">
        <f>IF(SAM_2017_user_USD!BP37="","",SAM_2017_user_USD!BP37)</f>
        <v/>
      </c>
      <c r="BP36" s="223" t="str">
        <f>IF(SAM_2017_user_USD!BQ37="","",SAM_2017_user_USD!BQ37)</f>
        <v/>
      </c>
      <c r="BQ36" s="223" t="str">
        <f>IF(SAM_2017_user_USD!BR37="","",SAM_2017_user_USD!BR37)</f>
        <v/>
      </c>
      <c r="BR36" s="223" t="str">
        <f>IF(SAM_2017_user_USD!BS37="","",SAM_2017_user_USD!BS37)</f>
        <v/>
      </c>
      <c r="BS36" s="223" t="str">
        <f>IF(SAM_2017_user_USD!BT37="","",SAM_2017_user_USD!BT37)</f>
        <v/>
      </c>
      <c r="BT36" s="223">
        <f>IF(SAM_2017_user_USD!BU37="","",SAM_2017_user_USD!BU37)</f>
        <v>1687.4582701605789</v>
      </c>
      <c r="BU36" s="223">
        <f>IF(SAM_2017_user_USD!BV37="","",SAM_2017_user_USD!BV37)</f>
        <v>5459.0154808271609</v>
      </c>
      <c r="BV36" s="223">
        <f>IF(SAM_2017_user_USD!BW37="","",SAM_2017_user_USD!BW37)</f>
        <v>546.47275280336385</v>
      </c>
      <c r="BW36" s="223">
        <f>IF(SAM_2017_user_USD!BX37="","",SAM_2017_user_USD!BX37)</f>
        <v>1647.2393304084137</v>
      </c>
      <c r="BX36" s="223">
        <f>IF(SAM_2017_user_USD!BY37="","",SAM_2017_user_USD!BY37)</f>
        <v>320.16365447061645</v>
      </c>
      <c r="BY36" s="223" t="str">
        <f>IF(SAM_2017_user_USD!BZ37="","",SAM_2017_user_USD!BZ37)</f>
        <v/>
      </c>
      <c r="BZ36" s="223" t="str">
        <f>IF(SAM_2017_user_USD!CA37="","",SAM_2017_user_USD!CA37)</f>
        <v/>
      </c>
      <c r="CA36" s="223" t="str">
        <f>IF(SAM_2017_user_USD!CB37="","",SAM_2017_user_USD!CB37)</f>
        <v/>
      </c>
      <c r="CB36" s="223" t="str">
        <f>IF(SAM_2017_user_USD!CC37="","",SAM_2017_user_USD!CC37)</f>
        <v/>
      </c>
      <c r="CC36" s="223">
        <f>IF(SAM_2017_user_USD!CD37="","",SAM_2017_user_USD!CD37)</f>
        <v>836.5819754371031</v>
      </c>
      <c r="CD36" s="223" t="str">
        <f>IF(SAM_2017_user_USD!CE37="","",SAM_2017_user_USD!CE37)</f>
        <v/>
      </c>
      <c r="CE36" s="107">
        <f t="shared" si="1"/>
        <v>15043.750285845252</v>
      </c>
    </row>
    <row r="37" spans="1:83" x14ac:dyDescent="0.25">
      <c r="A37" s="225">
        <v>36</v>
      </c>
      <c r="B37" s="223">
        <f>IF(SAM_2017_user_USD!C38="","",SAM_2017_user_USD!C38)</f>
        <v>4.4321159570988629</v>
      </c>
      <c r="C37" s="223">
        <f>IF(SAM_2017_user_USD!D38="","",SAM_2017_user_USD!D38)</f>
        <v>5.5297590140529227</v>
      </c>
      <c r="D37" s="223">
        <f>IF(SAM_2017_user_USD!E38="","",SAM_2017_user_USD!E38)</f>
        <v>4.3590604192624137E-2</v>
      </c>
      <c r="E37" s="223" t="str">
        <f>IF(SAM_2017_user_USD!F38="","",SAM_2017_user_USD!F38)</f>
        <v/>
      </c>
      <c r="F37" s="223">
        <f>IF(SAM_2017_user_USD!G38="","",SAM_2017_user_USD!G38)</f>
        <v>6.5986520916795515</v>
      </c>
      <c r="G37" s="223">
        <f>IF(SAM_2017_user_USD!H38="","",SAM_2017_user_USD!H38)</f>
        <v>0.30692232480097414</v>
      </c>
      <c r="H37" s="223">
        <f>IF(SAM_2017_user_USD!I38="","",SAM_2017_user_USD!I38)</f>
        <v>0.10253295264113756</v>
      </c>
      <c r="I37" s="223">
        <f>IF(SAM_2017_user_USD!J38="","",SAM_2017_user_USD!J38)</f>
        <v>1.2623092458217369</v>
      </c>
      <c r="J37" s="223" t="str">
        <f>IF(SAM_2017_user_USD!K38="","",SAM_2017_user_USD!K38)</f>
        <v/>
      </c>
      <c r="K37" s="223">
        <f>IF(SAM_2017_user_USD!L38="","",SAM_2017_user_USD!L38)</f>
        <v>2.158575091962904E-2</v>
      </c>
      <c r="L37" s="223">
        <f>IF(SAM_2017_user_USD!M38="","",SAM_2017_user_USD!M38)</f>
        <v>74.911287597215193</v>
      </c>
      <c r="M37" s="223">
        <f>IF(SAM_2017_user_USD!N38="","",SAM_2017_user_USD!N38)</f>
        <v>0.11785933649352356</v>
      </c>
      <c r="N37" s="223">
        <f>IF(SAM_2017_user_USD!O38="","",SAM_2017_user_USD!O38)</f>
        <v>9.2411470555526219E-5</v>
      </c>
      <c r="O37" s="223" t="str">
        <f>IF(SAM_2017_user_USD!P38="","",SAM_2017_user_USD!P38)</f>
        <v/>
      </c>
      <c r="P37" s="223">
        <f>IF(SAM_2017_user_USD!Q38="","",SAM_2017_user_USD!Q38)</f>
        <v>1.5325099546702829E-2</v>
      </c>
      <c r="Q37" s="223">
        <f>IF(SAM_2017_user_USD!R38="","",SAM_2017_user_USD!R38)</f>
        <v>16.797032475318719</v>
      </c>
      <c r="R37" s="223">
        <f>IF(SAM_2017_user_USD!S38="","",SAM_2017_user_USD!S38)</f>
        <v>0.19479458921622925</v>
      </c>
      <c r="S37" s="223" t="str">
        <f>IF(SAM_2017_user_USD!T38="","",SAM_2017_user_USD!T38)</f>
        <v/>
      </c>
      <c r="T37" s="223">
        <f>IF(SAM_2017_user_USD!U38="","",SAM_2017_user_USD!U38)</f>
        <v>145.34678795172022</v>
      </c>
      <c r="U37" s="223">
        <f>IF(SAM_2017_user_USD!V38="","",SAM_2017_user_USD!V38)</f>
        <v>4.7726604294692407E-4</v>
      </c>
      <c r="V37" s="223">
        <f>IF(SAM_2017_user_USD!W38="","",SAM_2017_user_USD!W38)</f>
        <v>27.650910990606523</v>
      </c>
      <c r="W37" s="223">
        <f>IF(SAM_2017_user_USD!X38="","",SAM_2017_user_USD!X38)</f>
        <v>7.866386994608046</v>
      </c>
      <c r="X37" s="223">
        <f>IF(SAM_2017_user_USD!Y38="","",SAM_2017_user_USD!Y38)</f>
        <v>83.643320369157237</v>
      </c>
      <c r="Y37" s="223">
        <f>IF(SAM_2017_user_USD!Z38="","",SAM_2017_user_USD!Z38)</f>
        <v>6.0257341749223099E-2</v>
      </c>
      <c r="Z37" s="223">
        <f>IF(SAM_2017_user_USD!AA38="","",SAM_2017_user_USD!AA38)</f>
        <v>8.9922798164445671E-3</v>
      </c>
      <c r="AA37" s="223">
        <f>IF(SAM_2017_user_USD!AB38="","",SAM_2017_user_USD!AB38)</f>
        <v>1.9203131986103605</v>
      </c>
      <c r="AB37" s="223">
        <f>IF(SAM_2017_user_USD!AC38="","",SAM_2017_user_USD!AC38)</f>
        <v>141.44115052895927</v>
      </c>
      <c r="AC37" s="223">
        <f>IF(SAM_2017_user_USD!AD38="","",SAM_2017_user_USD!AD38)</f>
        <v>0.10473975495449478</v>
      </c>
      <c r="AD37" s="223">
        <f>IF(SAM_2017_user_USD!AE38="","",SAM_2017_user_USD!AE38)</f>
        <v>0.68146370413639956</v>
      </c>
      <c r="AE37" s="223">
        <f>IF(SAM_2017_user_USD!AF38="","",SAM_2017_user_USD!AF38)</f>
        <v>1.7270974768795579</v>
      </c>
      <c r="AF37" s="223">
        <f>IF(SAM_2017_user_USD!AG38="","",SAM_2017_user_USD!AG38)</f>
        <v>0.15500901326813935</v>
      </c>
      <c r="AG37" s="223">
        <f>IF(SAM_2017_user_USD!AH38="","",SAM_2017_user_USD!AH38)</f>
        <v>0.42635288431639079</v>
      </c>
      <c r="AH37" s="223">
        <f>IF(SAM_2017_user_USD!AI38="","",SAM_2017_user_USD!AI38)</f>
        <v>0.3198857690060995</v>
      </c>
      <c r="AI37" s="223">
        <f>IF(SAM_2017_user_USD!AJ38="","",SAM_2017_user_USD!AJ38)</f>
        <v>14.624737920653271</v>
      </c>
      <c r="AJ37" s="223" t="str">
        <f>IF(SAM_2017_user_USD!AK38="","",SAM_2017_user_USD!AK38)</f>
        <v/>
      </c>
      <c r="AK37" s="223" t="str">
        <f>IF(SAM_2017_user_USD!AL38="","",SAM_2017_user_USD!AL38)</f>
        <v/>
      </c>
      <c r="AL37" s="223" t="str">
        <f>IF(SAM_2017_user_USD!AM38="","",SAM_2017_user_USD!AM38)</f>
        <v/>
      </c>
      <c r="AM37" s="223" t="str">
        <f>IF(SAM_2017_user_USD!AN38="","",SAM_2017_user_USD!AN38)</f>
        <v/>
      </c>
      <c r="AN37" s="223" t="str">
        <f>IF(SAM_2017_user_USD!AO38="","",SAM_2017_user_USD!AO38)</f>
        <v/>
      </c>
      <c r="AO37" s="223" t="str">
        <f>IF(SAM_2017_user_USD!AP38="","",SAM_2017_user_USD!AP38)</f>
        <v/>
      </c>
      <c r="AP37" s="223" t="str">
        <f>IF(SAM_2017_user_USD!AQ38="","",SAM_2017_user_USD!AQ38)</f>
        <v/>
      </c>
      <c r="AQ37" s="223" t="str">
        <f>IF(SAM_2017_user_USD!AR38="","",SAM_2017_user_USD!AR38)</f>
        <v/>
      </c>
      <c r="AR37" s="223" t="str">
        <f>IF(SAM_2017_user_USD!AS38="","",SAM_2017_user_USD!AS38)</f>
        <v/>
      </c>
      <c r="AS37" s="223" t="str">
        <f>IF(SAM_2017_user_USD!AT38="","",SAM_2017_user_USD!AT38)</f>
        <v/>
      </c>
      <c r="AT37" s="223" t="str">
        <f>IF(SAM_2017_user_USD!AU38="","",SAM_2017_user_USD!AU38)</f>
        <v/>
      </c>
      <c r="AU37" s="223" t="str">
        <f>IF(SAM_2017_user_USD!AV38="","",SAM_2017_user_USD!AV38)</f>
        <v/>
      </c>
      <c r="AV37" s="223" t="str">
        <f>IF(SAM_2017_user_USD!AW38="","",SAM_2017_user_USD!AW38)</f>
        <v/>
      </c>
      <c r="AW37" s="223" t="str">
        <f>IF(SAM_2017_user_USD!AX38="","",SAM_2017_user_USD!AX38)</f>
        <v/>
      </c>
      <c r="AX37" s="223" t="str">
        <f>IF(SAM_2017_user_USD!AY38="","",SAM_2017_user_USD!AY38)</f>
        <v/>
      </c>
      <c r="AY37" s="223" t="str">
        <f>IF(SAM_2017_user_USD!AZ38="","",SAM_2017_user_USD!AZ38)</f>
        <v/>
      </c>
      <c r="AZ37" s="223" t="str">
        <f>IF(SAM_2017_user_USD!BA38="","",SAM_2017_user_USD!BA38)</f>
        <v/>
      </c>
      <c r="BA37" s="223" t="str">
        <f>IF(SAM_2017_user_USD!BB38="","",SAM_2017_user_USD!BB38)</f>
        <v/>
      </c>
      <c r="BB37" s="223" t="str">
        <f>IF(SAM_2017_user_USD!BC38="","",SAM_2017_user_USD!BC38)</f>
        <v/>
      </c>
      <c r="BC37" s="223" t="str">
        <f>IF(SAM_2017_user_USD!BD38="","",SAM_2017_user_USD!BD38)</f>
        <v/>
      </c>
      <c r="BD37" s="223" t="str">
        <f>IF(SAM_2017_user_USD!BE38="","",SAM_2017_user_USD!BE38)</f>
        <v/>
      </c>
      <c r="BE37" s="223" t="str">
        <f>IF(SAM_2017_user_USD!BF38="","",SAM_2017_user_USD!BF38)</f>
        <v/>
      </c>
      <c r="BF37" s="223" t="str">
        <f>IF(SAM_2017_user_USD!BG38="","",SAM_2017_user_USD!BG38)</f>
        <v/>
      </c>
      <c r="BG37" s="223" t="str">
        <f>IF(SAM_2017_user_USD!BH38="","",SAM_2017_user_USD!BH38)</f>
        <v/>
      </c>
      <c r="BH37" s="223" t="str">
        <f>IF(SAM_2017_user_USD!BI38="","",SAM_2017_user_USD!BI38)</f>
        <v/>
      </c>
      <c r="BI37" s="223" t="str">
        <f>IF(SAM_2017_user_USD!BJ38="","",SAM_2017_user_USD!BJ38)</f>
        <v/>
      </c>
      <c r="BJ37" s="223" t="str">
        <f>IF(SAM_2017_user_USD!BK38="","",SAM_2017_user_USD!BK38)</f>
        <v/>
      </c>
      <c r="BK37" s="223" t="str">
        <f>IF(SAM_2017_user_USD!BL38="","",SAM_2017_user_USD!BL38)</f>
        <v/>
      </c>
      <c r="BL37" s="223" t="str">
        <f>IF(SAM_2017_user_USD!BM38="","",SAM_2017_user_USD!BM38)</f>
        <v/>
      </c>
      <c r="BM37" s="223" t="str">
        <f>IF(SAM_2017_user_USD!BN38="","",SAM_2017_user_USD!BN38)</f>
        <v/>
      </c>
      <c r="BN37" s="223" t="str">
        <f>IF(SAM_2017_user_USD!BO38="","",SAM_2017_user_USD!BO38)</f>
        <v/>
      </c>
      <c r="BO37" s="223" t="str">
        <f>IF(SAM_2017_user_USD!BP38="","",SAM_2017_user_USD!BP38)</f>
        <v/>
      </c>
      <c r="BP37" s="223" t="str">
        <f>IF(SAM_2017_user_USD!BQ38="","",SAM_2017_user_USD!BQ38)</f>
        <v/>
      </c>
      <c r="BQ37" s="223" t="str">
        <f>IF(SAM_2017_user_USD!BR38="","",SAM_2017_user_USD!BR38)</f>
        <v/>
      </c>
      <c r="BR37" s="223" t="str">
        <f>IF(SAM_2017_user_USD!BS38="","",SAM_2017_user_USD!BS38)</f>
        <v/>
      </c>
      <c r="BS37" s="223" t="str">
        <f>IF(SAM_2017_user_USD!BT38="","",SAM_2017_user_USD!BT38)</f>
        <v/>
      </c>
      <c r="BT37" s="223">
        <f>IF(SAM_2017_user_USD!BU38="","",SAM_2017_user_USD!BU38)</f>
        <v>232.36738831158482</v>
      </c>
      <c r="BU37" s="223">
        <f>IF(SAM_2017_user_USD!BV38="","",SAM_2017_user_USD!BV38)</f>
        <v>413.59505579507515</v>
      </c>
      <c r="BV37" s="223">
        <f>IF(SAM_2017_user_USD!BW38="","",SAM_2017_user_USD!BW38)</f>
        <v>35.812137547685971</v>
      </c>
      <c r="BW37" s="223">
        <f>IF(SAM_2017_user_USD!BX38="","",SAM_2017_user_USD!BX38)</f>
        <v>66.519486708667628</v>
      </c>
      <c r="BX37" s="223" t="str">
        <f>IF(SAM_2017_user_USD!BY38="","",SAM_2017_user_USD!BY38)</f>
        <v/>
      </c>
      <c r="BY37" s="223" t="str">
        <f>IF(SAM_2017_user_USD!BZ38="","",SAM_2017_user_USD!BZ38)</f>
        <v/>
      </c>
      <c r="BZ37" s="223" t="str">
        <f>IF(SAM_2017_user_USD!CA38="","",SAM_2017_user_USD!CA38)</f>
        <v/>
      </c>
      <c r="CA37" s="223" t="str">
        <f>IF(SAM_2017_user_USD!CB38="","",SAM_2017_user_USD!CB38)</f>
        <v/>
      </c>
      <c r="CB37" s="223" t="str">
        <f>IF(SAM_2017_user_USD!CC38="","",SAM_2017_user_USD!CC38)</f>
        <v/>
      </c>
      <c r="CC37" s="223">
        <f>IF(SAM_2017_user_USD!CD38="","",SAM_2017_user_USD!CD38)</f>
        <v>6.0204038860374993</v>
      </c>
      <c r="CD37" s="223" t="str">
        <f>IF(SAM_2017_user_USD!CE38="","",SAM_2017_user_USD!CE38)</f>
        <v/>
      </c>
      <c r="CE37" s="107">
        <f t="shared" si="1"/>
        <v>1290.6262151440042</v>
      </c>
    </row>
    <row r="38" spans="1:83" x14ac:dyDescent="0.25">
      <c r="A38" s="225">
        <v>37</v>
      </c>
      <c r="B38" s="223" t="str">
        <f>IF(SAM_2017_user_USD!C39="","",SAM_2017_user_USD!C39)</f>
        <v/>
      </c>
      <c r="C38" s="223" t="str">
        <f>IF(SAM_2017_user_USD!D39="","",SAM_2017_user_USD!D39)</f>
        <v/>
      </c>
      <c r="D38" s="223" t="str">
        <f>IF(SAM_2017_user_USD!E39="","",SAM_2017_user_USD!E39)</f>
        <v/>
      </c>
      <c r="E38" s="223" t="str">
        <f>IF(SAM_2017_user_USD!F39="","",SAM_2017_user_USD!F39)</f>
        <v/>
      </c>
      <c r="F38" s="223" t="str">
        <f>IF(SAM_2017_user_USD!G39="","",SAM_2017_user_USD!G39)</f>
        <v/>
      </c>
      <c r="G38" s="223" t="str">
        <f>IF(SAM_2017_user_USD!H39="","",SAM_2017_user_USD!H39)</f>
        <v/>
      </c>
      <c r="H38" s="223" t="str">
        <f>IF(SAM_2017_user_USD!I39="","",SAM_2017_user_USD!I39)</f>
        <v/>
      </c>
      <c r="I38" s="223" t="str">
        <f>IF(SAM_2017_user_USD!J39="","",SAM_2017_user_USD!J39)</f>
        <v/>
      </c>
      <c r="J38" s="223" t="str">
        <f>IF(SAM_2017_user_USD!K39="","",SAM_2017_user_USD!K39)</f>
        <v/>
      </c>
      <c r="K38" s="223" t="str">
        <f>IF(SAM_2017_user_USD!L39="","",SAM_2017_user_USD!L39)</f>
        <v/>
      </c>
      <c r="L38" s="223" t="str">
        <f>IF(SAM_2017_user_USD!M39="","",SAM_2017_user_USD!M39)</f>
        <v/>
      </c>
      <c r="M38" s="223" t="str">
        <f>IF(SAM_2017_user_USD!N39="","",SAM_2017_user_USD!N39)</f>
        <v/>
      </c>
      <c r="N38" s="223" t="str">
        <f>IF(SAM_2017_user_USD!O39="","",SAM_2017_user_USD!O39)</f>
        <v/>
      </c>
      <c r="O38" s="223">
        <f>IF(SAM_2017_user_USD!P39="","",SAM_2017_user_USD!P39)</f>
        <v>2628.9038394373101</v>
      </c>
      <c r="P38" s="223" t="str">
        <f>IF(SAM_2017_user_USD!Q39="","",SAM_2017_user_USD!Q39)</f>
        <v/>
      </c>
      <c r="Q38" s="223" t="str">
        <f>IF(SAM_2017_user_USD!R39="","",SAM_2017_user_USD!R39)</f>
        <v/>
      </c>
      <c r="R38" s="223" t="str">
        <f>IF(SAM_2017_user_USD!S39="","",SAM_2017_user_USD!S39)</f>
        <v/>
      </c>
      <c r="S38" s="223" t="str">
        <f>IF(SAM_2017_user_USD!T39="","",SAM_2017_user_USD!T39)</f>
        <v/>
      </c>
      <c r="T38" s="223" t="str">
        <f>IF(SAM_2017_user_USD!U39="","",SAM_2017_user_USD!U39)</f>
        <v/>
      </c>
      <c r="U38" s="223" t="str">
        <f>IF(SAM_2017_user_USD!V39="","",SAM_2017_user_USD!V39)</f>
        <v/>
      </c>
      <c r="V38" s="223" t="str">
        <f>IF(SAM_2017_user_USD!W39="","",SAM_2017_user_USD!W39)</f>
        <v/>
      </c>
      <c r="W38" s="223" t="str">
        <f>IF(SAM_2017_user_USD!X39="","",SAM_2017_user_USD!X39)</f>
        <v/>
      </c>
      <c r="X38" s="223" t="str">
        <f>IF(SAM_2017_user_USD!Y39="","",SAM_2017_user_USD!Y39)</f>
        <v/>
      </c>
      <c r="Y38" s="223" t="str">
        <f>IF(SAM_2017_user_USD!Z39="","",SAM_2017_user_USD!Z39)</f>
        <v/>
      </c>
      <c r="Z38" s="223" t="str">
        <f>IF(SAM_2017_user_USD!AA39="","",SAM_2017_user_USD!AA39)</f>
        <v/>
      </c>
      <c r="AA38" s="223" t="str">
        <f>IF(SAM_2017_user_USD!AB39="","",SAM_2017_user_USD!AB39)</f>
        <v/>
      </c>
      <c r="AB38" s="223" t="str">
        <f>IF(SAM_2017_user_USD!AC39="","",SAM_2017_user_USD!AC39)</f>
        <v/>
      </c>
      <c r="AC38" s="223" t="str">
        <f>IF(SAM_2017_user_USD!AD39="","",SAM_2017_user_USD!AD39)</f>
        <v/>
      </c>
      <c r="AD38" s="223" t="str">
        <f>IF(SAM_2017_user_USD!AE39="","",SAM_2017_user_USD!AE39)</f>
        <v/>
      </c>
      <c r="AE38" s="223" t="str">
        <f>IF(SAM_2017_user_USD!AF39="","",SAM_2017_user_USD!AF39)</f>
        <v/>
      </c>
      <c r="AF38" s="223" t="str">
        <f>IF(SAM_2017_user_USD!AG39="","",SAM_2017_user_USD!AG39)</f>
        <v/>
      </c>
      <c r="AG38" s="223" t="str">
        <f>IF(SAM_2017_user_USD!AH39="","",SAM_2017_user_USD!AH39)</f>
        <v/>
      </c>
      <c r="AH38" s="223" t="str">
        <f>IF(SAM_2017_user_USD!AI39="","",SAM_2017_user_USD!AI39)</f>
        <v/>
      </c>
      <c r="AI38" s="223" t="str">
        <f>IF(SAM_2017_user_USD!AJ39="","",SAM_2017_user_USD!AJ39)</f>
        <v/>
      </c>
      <c r="AJ38" s="223" t="str">
        <f>IF(SAM_2017_user_USD!AK39="","",SAM_2017_user_USD!AK39)</f>
        <v/>
      </c>
      <c r="AK38" s="223" t="str">
        <f>IF(SAM_2017_user_USD!AL39="","",SAM_2017_user_USD!AL39)</f>
        <v/>
      </c>
      <c r="AL38" s="223" t="str">
        <f>IF(SAM_2017_user_USD!AM39="","",SAM_2017_user_USD!AM39)</f>
        <v/>
      </c>
      <c r="AM38" s="223" t="str">
        <f>IF(SAM_2017_user_USD!AN39="","",SAM_2017_user_USD!AN39)</f>
        <v/>
      </c>
      <c r="AN38" s="223" t="str">
        <f>IF(SAM_2017_user_USD!AO39="","",SAM_2017_user_USD!AO39)</f>
        <v/>
      </c>
      <c r="AO38" s="223" t="str">
        <f>IF(SAM_2017_user_USD!AP39="","",SAM_2017_user_USD!AP39)</f>
        <v/>
      </c>
      <c r="AP38" s="223" t="str">
        <f>IF(SAM_2017_user_USD!AQ39="","",SAM_2017_user_USD!AQ39)</f>
        <v/>
      </c>
      <c r="AQ38" s="223" t="str">
        <f>IF(SAM_2017_user_USD!AR39="","",SAM_2017_user_USD!AR39)</f>
        <v/>
      </c>
      <c r="AR38" s="223" t="str">
        <f>IF(SAM_2017_user_USD!AS39="","",SAM_2017_user_USD!AS39)</f>
        <v/>
      </c>
      <c r="AS38" s="223" t="str">
        <f>IF(SAM_2017_user_USD!AT39="","",SAM_2017_user_USD!AT39)</f>
        <v/>
      </c>
      <c r="AT38" s="223" t="str">
        <f>IF(SAM_2017_user_USD!AU39="","",SAM_2017_user_USD!AU39)</f>
        <v/>
      </c>
      <c r="AU38" s="223" t="str">
        <f>IF(SAM_2017_user_USD!AV39="","",SAM_2017_user_USD!AV39)</f>
        <v/>
      </c>
      <c r="AV38" s="223" t="str">
        <f>IF(SAM_2017_user_USD!AW39="","",SAM_2017_user_USD!AW39)</f>
        <v/>
      </c>
      <c r="AW38" s="223" t="str">
        <f>IF(SAM_2017_user_USD!AX39="","",SAM_2017_user_USD!AX39)</f>
        <v/>
      </c>
      <c r="AX38" s="223" t="str">
        <f>IF(SAM_2017_user_USD!AY39="","",SAM_2017_user_USD!AY39)</f>
        <v/>
      </c>
      <c r="AY38" s="223" t="str">
        <f>IF(SAM_2017_user_USD!AZ39="","",SAM_2017_user_USD!AZ39)</f>
        <v/>
      </c>
      <c r="AZ38" s="223" t="str">
        <f>IF(SAM_2017_user_USD!BA39="","",SAM_2017_user_USD!BA39)</f>
        <v/>
      </c>
      <c r="BA38" s="223" t="str">
        <f>IF(SAM_2017_user_USD!BB39="","",SAM_2017_user_USD!BB39)</f>
        <v/>
      </c>
      <c r="BB38" s="223" t="str">
        <f>IF(SAM_2017_user_USD!BC39="","",SAM_2017_user_USD!BC39)</f>
        <v/>
      </c>
      <c r="BC38" s="223" t="str">
        <f>IF(SAM_2017_user_USD!BD39="","",SAM_2017_user_USD!BD39)</f>
        <v/>
      </c>
      <c r="BD38" s="223" t="str">
        <f>IF(SAM_2017_user_USD!BE39="","",SAM_2017_user_USD!BE39)</f>
        <v/>
      </c>
      <c r="BE38" s="223" t="str">
        <f>IF(SAM_2017_user_USD!BF39="","",SAM_2017_user_USD!BF39)</f>
        <v/>
      </c>
      <c r="BF38" s="223" t="str">
        <f>IF(SAM_2017_user_USD!BG39="","",SAM_2017_user_USD!BG39)</f>
        <v/>
      </c>
      <c r="BG38" s="223" t="str">
        <f>IF(SAM_2017_user_USD!BH39="","",SAM_2017_user_USD!BH39)</f>
        <v/>
      </c>
      <c r="BH38" s="223" t="str">
        <f>IF(SAM_2017_user_USD!BI39="","",SAM_2017_user_USD!BI39)</f>
        <v/>
      </c>
      <c r="BI38" s="223" t="str">
        <f>IF(SAM_2017_user_USD!BJ39="","",SAM_2017_user_USD!BJ39)</f>
        <v/>
      </c>
      <c r="BJ38" s="223" t="str">
        <f>IF(SAM_2017_user_USD!BK39="","",SAM_2017_user_USD!BK39)</f>
        <v/>
      </c>
      <c r="BK38" s="223" t="str">
        <f>IF(SAM_2017_user_USD!BL39="","",SAM_2017_user_USD!BL39)</f>
        <v/>
      </c>
      <c r="BL38" s="223" t="str">
        <f>IF(SAM_2017_user_USD!BM39="","",SAM_2017_user_USD!BM39)</f>
        <v/>
      </c>
      <c r="BM38" s="223" t="str">
        <f>IF(SAM_2017_user_USD!BN39="","",SAM_2017_user_USD!BN39)</f>
        <v/>
      </c>
      <c r="BN38" s="223" t="str">
        <f>IF(SAM_2017_user_USD!BO39="","",SAM_2017_user_USD!BO39)</f>
        <v/>
      </c>
      <c r="BO38" s="223" t="str">
        <f>IF(SAM_2017_user_USD!BP39="","",SAM_2017_user_USD!BP39)</f>
        <v/>
      </c>
      <c r="BP38" s="223" t="str">
        <f>IF(SAM_2017_user_USD!BQ39="","",SAM_2017_user_USD!BQ39)</f>
        <v/>
      </c>
      <c r="BQ38" s="223" t="str">
        <f>IF(SAM_2017_user_USD!BR39="","",SAM_2017_user_USD!BR39)</f>
        <v/>
      </c>
      <c r="BR38" s="223" t="str">
        <f>IF(SAM_2017_user_USD!BS39="","",SAM_2017_user_USD!BS39)</f>
        <v/>
      </c>
      <c r="BS38" s="223" t="str">
        <f>IF(SAM_2017_user_USD!BT39="","",SAM_2017_user_USD!BT39)</f>
        <v/>
      </c>
      <c r="BT38" s="223">
        <f>IF(SAM_2017_user_USD!BU39="","",SAM_2017_user_USD!BU39)</f>
        <v>0</v>
      </c>
      <c r="BU38" s="223">
        <f>IF(SAM_2017_user_USD!BV39="","",SAM_2017_user_USD!BV39)</f>
        <v>0</v>
      </c>
      <c r="BV38" s="223">
        <f>IF(SAM_2017_user_USD!BW39="","",SAM_2017_user_USD!BW39)</f>
        <v>0</v>
      </c>
      <c r="BW38" s="223">
        <f>IF(SAM_2017_user_USD!BX39="","",SAM_2017_user_USD!BX39)</f>
        <v>0</v>
      </c>
      <c r="BX38" s="223" t="str">
        <f>IF(SAM_2017_user_USD!BY39="","",SAM_2017_user_USD!BY39)</f>
        <v/>
      </c>
      <c r="BY38" s="223" t="str">
        <f>IF(SAM_2017_user_USD!BZ39="","",SAM_2017_user_USD!BZ39)</f>
        <v/>
      </c>
      <c r="BZ38" s="223" t="str">
        <f>IF(SAM_2017_user_USD!CA39="","",SAM_2017_user_USD!CA39)</f>
        <v/>
      </c>
      <c r="CA38" s="223" t="str">
        <f>IF(SAM_2017_user_USD!CB39="","",SAM_2017_user_USD!CB39)</f>
        <v/>
      </c>
      <c r="CB38" s="223" t="str">
        <f>IF(SAM_2017_user_USD!CC39="","",SAM_2017_user_USD!CC39)</f>
        <v/>
      </c>
      <c r="CC38" s="223">
        <f>IF(SAM_2017_user_USD!CD39="","",SAM_2017_user_USD!CD39)</f>
        <v>4097.4752296931501</v>
      </c>
      <c r="CD38" s="223" t="str">
        <f>IF(SAM_2017_user_USD!CE39="","",SAM_2017_user_USD!CE39)</f>
        <v/>
      </c>
      <c r="CE38" s="107">
        <f t="shared" si="1"/>
        <v>6726.3790691304603</v>
      </c>
    </row>
    <row r="39" spans="1:83" x14ac:dyDescent="0.25">
      <c r="A39" s="225">
        <v>38</v>
      </c>
      <c r="B39" s="223">
        <f>IF(SAM_2017_user_USD!C40="","",SAM_2017_user_USD!C40)</f>
        <v>0.4826313860382534</v>
      </c>
      <c r="C39" s="223" t="str">
        <f>IF(SAM_2017_user_USD!D40="","",SAM_2017_user_USD!D40)</f>
        <v/>
      </c>
      <c r="D39" s="223">
        <f>IF(SAM_2017_user_USD!E40="","",SAM_2017_user_USD!E40)</f>
        <v>40.169336328230841</v>
      </c>
      <c r="E39" s="223" t="str">
        <f>IF(SAM_2017_user_USD!F40="","",SAM_2017_user_USD!F40)</f>
        <v/>
      </c>
      <c r="F39" s="223">
        <f>IF(SAM_2017_user_USD!G40="","",SAM_2017_user_USD!G40)</f>
        <v>6.2494680598272666E-4</v>
      </c>
      <c r="G39" s="223">
        <f>IF(SAM_2017_user_USD!H40="","",SAM_2017_user_USD!H40)</f>
        <v>4.1841083640659153E-4</v>
      </c>
      <c r="H39" s="223">
        <f>IF(SAM_2017_user_USD!I40="","",SAM_2017_user_USD!I40)</f>
        <v>3.3685731419529609E-2</v>
      </c>
      <c r="I39" s="223">
        <f>IF(SAM_2017_user_USD!J40="","",SAM_2017_user_USD!J40)</f>
        <v>4.3555904534024084</v>
      </c>
      <c r="J39" s="223">
        <f>IF(SAM_2017_user_USD!K40="","",SAM_2017_user_USD!K40)</f>
        <v>4.9230578249581117E-2</v>
      </c>
      <c r="K39" s="223">
        <f>IF(SAM_2017_user_USD!L40="","",SAM_2017_user_USD!L40)</f>
        <v>7.2449459218836745E-3</v>
      </c>
      <c r="L39" s="223">
        <f>IF(SAM_2017_user_USD!M40="","",SAM_2017_user_USD!M40)</f>
        <v>2.3800355526466736E-3</v>
      </c>
      <c r="M39" s="223" t="str">
        <f>IF(SAM_2017_user_USD!N40="","",SAM_2017_user_USD!N40)</f>
        <v/>
      </c>
      <c r="N39" s="223">
        <f>IF(SAM_2017_user_USD!O40="","",SAM_2017_user_USD!O40)</f>
        <v>5.3942027779353956E-4</v>
      </c>
      <c r="O39" s="223">
        <f>IF(SAM_2017_user_USD!P40="","",SAM_2017_user_USD!P40)</f>
        <v>1.3738731637114997E-2</v>
      </c>
      <c r="P39" s="223">
        <f>IF(SAM_2017_user_USD!Q40="","",SAM_2017_user_USD!Q40)</f>
        <v>9.6473628993248628E-2</v>
      </c>
      <c r="Q39" s="223">
        <f>IF(SAM_2017_user_USD!R40="","",SAM_2017_user_USD!R40)</f>
        <v>5.7127160065768984E-2</v>
      </c>
      <c r="R39" s="223">
        <f>IF(SAM_2017_user_USD!S40="","",SAM_2017_user_USD!S40)</f>
        <v>5.2999647793433767E-2</v>
      </c>
      <c r="S39" s="223" t="str">
        <f>IF(SAM_2017_user_USD!T40="","",SAM_2017_user_USD!T40)</f>
        <v/>
      </c>
      <c r="T39" s="223">
        <f>IF(SAM_2017_user_USD!U40="","",SAM_2017_user_USD!U40)</f>
        <v>9.7781321707094015</v>
      </c>
      <c r="U39" s="223">
        <f>IF(SAM_2017_user_USD!V40="","",SAM_2017_user_USD!V40)</f>
        <v>48.293449858346563</v>
      </c>
      <c r="V39" s="223">
        <f>IF(SAM_2017_user_USD!W40="","",SAM_2017_user_USD!W40)</f>
        <v>3.1959333016812446</v>
      </c>
      <c r="W39" s="223">
        <f>IF(SAM_2017_user_USD!X40="","",SAM_2017_user_USD!X40)</f>
        <v>1.1816352336920143E-2</v>
      </c>
      <c r="X39" s="223">
        <f>IF(SAM_2017_user_USD!Y40="","",SAM_2017_user_USD!Y40)</f>
        <v>30.985370157590079</v>
      </c>
      <c r="Y39" s="223" t="str">
        <f>IF(SAM_2017_user_USD!Z40="","",SAM_2017_user_USD!Z40)</f>
        <v/>
      </c>
      <c r="Z39" s="223">
        <f>IF(SAM_2017_user_USD!AA40="","",SAM_2017_user_USD!AA40)</f>
        <v>1.5475402487964299E-3</v>
      </c>
      <c r="AA39" s="223">
        <f>IF(SAM_2017_user_USD!AB40="","",SAM_2017_user_USD!AB40)</f>
        <v>5.0958330325512281E-4</v>
      </c>
      <c r="AB39" s="223">
        <f>IF(SAM_2017_user_USD!AC40="","",SAM_2017_user_USD!AC40)</f>
        <v>0.11278600254752348</v>
      </c>
      <c r="AC39" s="223">
        <f>IF(SAM_2017_user_USD!AD40="","",SAM_2017_user_USD!AD40)</f>
        <v>1.6856768297525628E-3</v>
      </c>
      <c r="AD39" s="223" t="str">
        <f>IF(SAM_2017_user_USD!AE40="","",SAM_2017_user_USD!AE40)</f>
        <v/>
      </c>
      <c r="AE39" s="223">
        <f>IF(SAM_2017_user_USD!AF40="","",SAM_2017_user_USD!AF40)</f>
        <v>0.30432628047451404</v>
      </c>
      <c r="AF39" s="223">
        <f>IF(SAM_2017_user_USD!AG40="","",SAM_2017_user_USD!AG40)</f>
        <v>2.3388986084448098E-2</v>
      </c>
      <c r="AG39" s="223">
        <f>IF(SAM_2017_user_USD!AH40="","",SAM_2017_user_USD!AH40)</f>
        <v>1.3999268671595843E-3</v>
      </c>
      <c r="AH39" s="223">
        <f>IF(SAM_2017_user_USD!AI40="","",SAM_2017_user_USD!AI40)</f>
        <v>7.7587358003312174E-4</v>
      </c>
      <c r="AI39" s="223">
        <f>IF(SAM_2017_user_USD!AJ40="","",SAM_2017_user_USD!AJ40)</f>
        <v>0.48700095038542979</v>
      </c>
      <c r="AJ39" s="223" t="str">
        <f>IF(SAM_2017_user_USD!AK40="","",SAM_2017_user_USD!AK40)</f>
        <v/>
      </c>
      <c r="AK39" s="223" t="str">
        <f>IF(SAM_2017_user_USD!AL40="","",SAM_2017_user_USD!AL40)</f>
        <v/>
      </c>
      <c r="AL39" s="223" t="str">
        <f>IF(SAM_2017_user_USD!AM40="","",SAM_2017_user_USD!AM40)</f>
        <v/>
      </c>
      <c r="AM39" s="223" t="str">
        <f>IF(SAM_2017_user_USD!AN40="","",SAM_2017_user_USD!AN40)</f>
        <v/>
      </c>
      <c r="AN39" s="223" t="str">
        <f>IF(SAM_2017_user_USD!AO40="","",SAM_2017_user_USD!AO40)</f>
        <v/>
      </c>
      <c r="AO39" s="223" t="str">
        <f>IF(SAM_2017_user_USD!AP40="","",SAM_2017_user_USD!AP40)</f>
        <v/>
      </c>
      <c r="AP39" s="223" t="str">
        <f>IF(SAM_2017_user_USD!AQ40="","",SAM_2017_user_USD!AQ40)</f>
        <v/>
      </c>
      <c r="AQ39" s="223" t="str">
        <f>IF(SAM_2017_user_USD!AR40="","",SAM_2017_user_USD!AR40)</f>
        <v/>
      </c>
      <c r="AR39" s="223" t="str">
        <f>IF(SAM_2017_user_USD!AS40="","",SAM_2017_user_USD!AS40)</f>
        <v/>
      </c>
      <c r="AS39" s="223" t="str">
        <f>IF(SAM_2017_user_USD!AT40="","",SAM_2017_user_USD!AT40)</f>
        <v/>
      </c>
      <c r="AT39" s="223" t="str">
        <f>IF(SAM_2017_user_USD!AU40="","",SAM_2017_user_USD!AU40)</f>
        <v/>
      </c>
      <c r="AU39" s="223" t="str">
        <f>IF(SAM_2017_user_USD!AV40="","",SAM_2017_user_USD!AV40)</f>
        <v/>
      </c>
      <c r="AV39" s="223" t="str">
        <f>IF(SAM_2017_user_USD!AW40="","",SAM_2017_user_USD!AW40)</f>
        <v/>
      </c>
      <c r="AW39" s="223" t="str">
        <f>IF(SAM_2017_user_USD!AX40="","",SAM_2017_user_USD!AX40)</f>
        <v/>
      </c>
      <c r="AX39" s="223" t="str">
        <f>IF(SAM_2017_user_USD!AY40="","",SAM_2017_user_USD!AY40)</f>
        <v/>
      </c>
      <c r="AY39" s="223" t="str">
        <f>IF(SAM_2017_user_USD!AZ40="","",SAM_2017_user_USD!AZ40)</f>
        <v/>
      </c>
      <c r="AZ39" s="223" t="str">
        <f>IF(SAM_2017_user_USD!BA40="","",SAM_2017_user_USD!BA40)</f>
        <v/>
      </c>
      <c r="BA39" s="223" t="str">
        <f>IF(SAM_2017_user_USD!BB40="","",SAM_2017_user_USD!BB40)</f>
        <v/>
      </c>
      <c r="BB39" s="223" t="str">
        <f>IF(SAM_2017_user_USD!BC40="","",SAM_2017_user_USD!BC40)</f>
        <v/>
      </c>
      <c r="BC39" s="223" t="str">
        <f>IF(SAM_2017_user_USD!BD40="","",SAM_2017_user_USD!BD40)</f>
        <v/>
      </c>
      <c r="BD39" s="223" t="str">
        <f>IF(SAM_2017_user_USD!BE40="","",SAM_2017_user_USD!BE40)</f>
        <v/>
      </c>
      <c r="BE39" s="223" t="str">
        <f>IF(SAM_2017_user_USD!BF40="","",SAM_2017_user_USD!BF40)</f>
        <v/>
      </c>
      <c r="BF39" s="223" t="str">
        <f>IF(SAM_2017_user_USD!BG40="","",SAM_2017_user_USD!BG40)</f>
        <v/>
      </c>
      <c r="BG39" s="223" t="str">
        <f>IF(SAM_2017_user_USD!BH40="","",SAM_2017_user_USD!BH40)</f>
        <v/>
      </c>
      <c r="BH39" s="223" t="str">
        <f>IF(SAM_2017_user_USD!BI40="","",SAM_2017_user_USD!BI40)</f>
        <v/>
      </c>
      <c r="BI39" s="223" t="str">
        <f>IF(SAM_2017_user_USD!BJ40="","",SAM_2017_user_USD!BJ40)</f>
        <v/>
      </c>
      <c r="BJ39" s="223" t="str">
        <f>IF(SAM_2017_user_USD!BK40="","",SAM_2017_user_USD!BK40)</f>
        <v/>
      </c>
      <c r="BK39" s="223" t="str">
        <f>IF(SAM_2017_user_USD!BL40="","",SAM_2017_user_USD!BL40)</f>
        <v/>
      </c>
      <c r="BL39" s="223" t="str">
        <f>IF(SAM_2017_user_USD!BM40="","",SAM_2017_user_USD!BM40)</f>
        <v/>
      </c>
      <c r="BM39" s="223" t="str">
        <f>IF(SAM_2017_user_USD!BN40="","",SAM_2017_user_USD!BN40)</f>
        <v/>
      </c>
      <c r="BN39" s="223" t="str">
        <f>IF(SAM_2017_user_USD!BO40="","",SAM_2017_user_USD!BO40)</f>
        <v/>
      </c>
      <c r="BO39" s="223" t="str">
        <f>IF(SAM_2017_user_USD!BP40="","",SAM_2017_user_USD!BP40)</f>
        <v/>
      </c>
      <c r="BP39" s="223" t="str">
        <f>IF(SAM_2017_user_USD!BQ40="","",SAM_2017_user_USD!BQ40)</f>
        <v/>
      </c>
      <c r="BQ39" s="223" t="str">
        <f>IF(SAM_2017_user_USD!BR40="","",SAM_2017_user_USD!BR40)</f>
        <v/>
      </c>
      <c r="BR39" s="223" t="str">
        <f>IF(SAM_2017_user_USD!BS40="","",SAM_2017_user_USD!BS40)</f>
        <v/>
      </c>
      <c r="BS39" s="223" t="str">
        <f>IF(SAM_2017_user_USD!BT40="","",SAM_2017_user_USD!BT40)</f>
        <v/>
      </c>
      <c r="BT39" s="223">
        <f>IF(SAM_2017_user_USD!BU40="","",SAM_2017_user_USD!BU40)</f>
        <v>0</v>
      </c>
      <c r="BU39" s="223">
        <f>IF(SAM_2017_user_USD!BV40="","",SAM_2017_user_USD!BV40)</f>
        <v>0</v>
      </c>
      <c r="BV39" s="223">
        <f>IF(SAM_2017_user_USD!BW40="","",SAM_2017_user_USD!BW40)</f>
        <v>0</v>
      </c>
      <c r="BW39" s="223">
        <f>IF(SAM_2017_user_USD!BX40="","",SAM_2017_user_USD!BX40)</f>
        <v>0</v>
      </c>
      <c r="BX39" s="223" t="str">
        <f>IF(SAM_2017_user_USD!BY40="","",SAM_2017_user_USD!BY40)</f>
        <v/>
      </c>
      <c r="BY39" s="223" t="str">
        <f>IF(SAM_2017_user_USD!BZ40="","",SAM_2017_user_USD!BZ40)</f>
        <v/>
      </c>
      <c r="BZ39" s="223" t="str">
        <f>IF(SAM_2017_user_USD!CA40="","",SAM_2017_user_USD!CA40)</f>
        <v/>
      </c>
      <c r="CA39" s="223" t="str">
        <f>IF(SAM_2017_user_USD!CB40="","",SAM_2017_user_USD!CB40)</f>
        <v/>
      </c>
      <c r="CB39" s="223" t="str">
        <f>IF(SAM_2017_user_USD!CC40="","",SAM_2017_user_USD!CC40)</f>
        <v/>
      </c>
      <c r="CC39" s="223">
        <f>IF(SAM_2017_user_USD!CD40="","",SAM_2017_user_USD!CD40)</f>
        <v>-8.4622366928868011</v>
      </c>
      <c r="CD39" s="223" t="str">
        <f>IF(SAM_2017_user_USD!CE40="","",SAM_2017_user_USD!CE40)</f>
        <v/>
      </c>
      <c r="CE39" s="107">
        <f t="shared" si="1"/>
        <v>130.05790737332327</v>
      </c>
    </row>
    <row r="40" spans="1:83" x14ac:dyDescent="0.25">
      <c r="A40" s="225">
        <v>39</v>
      </c>
      <c r="B40" s="223" t="str">
        <f>IF(SAM_2017_user_USD!C41="","",SAM_2017_user_USD!C41)</f>
        <v/>
      </c>
      <c r="C40" s="223" t="str">
        <f>IF(SAM_2017_user_USD!D41="","",SAM_2017_user_USD!D41)</f>
        <v/>
      </c>
      <c r="D40" s="223" t="str">
        <f>IF(SAM_2017_user_USD!E41="","",SAM_2017_user_USD!E41)</f>
        <v/>
      </c>
      <c r="E40" s="223">
        <f>IF(SAM_2017_user_USD!F41="","",SAM_2017_user_USD!F41)</f>
        <v>8.6204596612396045E-2</v>
      </c>
      <c r="F40" s="223">
        <f>IF(SAM_2017_user_USD!G41="","",SAM_2017_user_USD!G41)</f>
        <v>0.21176726687017194</v>
      </c>
      <c r="G40" s="223">
        <f>IF(SAM_2017_user_USD!H41="","",SAM_2017_user_USD!H41)</f>
        <v>66.296562388135072</v>
      </c>
      <c r="H40" s="223" t="str">
        <f>IF(SAM_2017_user_USD!I41="","",SAM_2017_user_USD!I41)</f>
        <v/>
      </c>
      <c r="I40" s="223" t="str">
        <f>IF(SAM_2017_user_USD!J41="","",SAM_2017_user_USD!J41)</f>
        <v/>
      </c>
      <c r="J40" s="223" t="str">
        <f>IF(SAM_2017_user_USD!K41="","",SAM_2017_user_USD!K41)</f>
        <v/>
      </c>
      <c r="K40" s="223">
        <f>IF(SAM_2017_user_USD!L41="","",SAM_2017_user_USD!L41)</f>
        <v>9.9023215699157161E-6</v>
      </c>
      <c r="L40" s="223">
        <f>IF(SAM_2017_user_USD!M41="","",SAM_2017_user_USD!M41)</f>
        <v>824.28017890398519</v>
      </c>
      <c r="M40" s="223">
        <f>IF(SAM_2017_user_USD!N41="","",SAM_2017_user_USD!N41)</f>
        <v>6.1887198942185124</v>
      </c>
      <c r="N40" s="223">
        <f>IF(SAM_2017_user_USD!O41="","",SAM_2017_user_USD!O41)</f>
        <v>0.36021947933325144</v>
      </c>
      <c r="O40" s="223">
        <f>IF(SAM_2017_user_USD!P41="","",SAM_2017_user_USD!P41)</f>
        <v>0.3043338779290502</v>
      </c>
      <c r="P40" s="223">
        <f>IF(SAM_2017_user_USD!Q41="","",SAM_2017_user_USD!Q41)</f>
        <v>5.4255912131642257</v>
      </c>
      <c r="Q40" s="223">
        <f>IF(SAM_2017_user_USD!R41="","",SAM_2017_user_USD!R41)</f>
        <v>4.4440861586536338</v>
      </c>
      <c r="R40" s="223" t="str">
        <f>IF(SAM_2017_user_USD!S41="","",SAM_2017_user_USD!S41)</f>
        <v/>
      </c>
      <c r="S40" s="223" t="str">
        <f>IF(SAM_2017_user_USD!T41="","",SAM_2017_user_USD!T41)</f>
        <v/>
      </c>
      <c r="T40" s="223" t="str">
        <f>IF(SAM_2017_user_USD!U41="","",SAM_2017_user_USD!U41)</f>
        <v/>
      </c>
      <c r="U40" s="223" t="str">
        <f>IF(SAM_2017_user_USD!V41="","",SAM_2017_user_USD!V41)</f>
        <v/>
      </c>
      <c r="V40" s="223" t="str">
        <f>IF(SAM_2017_user_USD!W41="","",SAM_2017_user_USD!W41)</f>
        <v/>
      </c>
      <c r="W40" s="223">
        <f>IF(SAM_2017_user_USD!X41="","",SAM_2017_user_USD!X41)</f>
        <v>4.7227845658148446E-6</v>
      </c>
      <c r="X40" s="223">
        <f>IF(SAM_2017_user_USD!Y41="","",SAM_2017_user_USD!Y41)</f>
        <v>4.5935884608340879E-3</v>
      </c>
      <c r="Y40" s="223" t="str">
        <f>IF(SAM_2017_user_USD!Z41="","",SAM_2017_user_USD!Z41)</f>
        <v/>
      </c>
      <c r="Z40" s="223" t="str">
        <f>IF(SAM_2017_user_USD!AA41="","",SAM_2017_user_USD!AA41)</f>
        <v/>
      </c>
      <c r="AA40" s="223">
        <f>IF(SAM_2017_user_USD!AB41="","",SAM_2017_user_USD!AB41)</f>
        <v>23.523072232746578</v>
      </c>
      <c r="AB40" s="223" t="str">
        <f>IF(SAM_2017_user_USD!AC41="","",SAM_2017_user_USD!AC41)</f>
        <v/>
      </c>
      <c r="AC40" s="223" t="str">
        <f>IF(SAM_2017_user_USD!AD41="","",SAM_2017_user_USD!AD41)</f>
        <v/>
      </c>
      <c r="AD40" s="223" t="str">
        <f>IF(SAM_2017_user_USD!AE41="","",SAM_2017_user_USD!AE41)</f>
        <v/>
      </c>
      <c r="AE40" s="223">
        <f>IF(SAM_2017_user_USD!AF41="","",SAM_2017_user_USD!AF41)</f>
        <v>7.0680918745557788E-3</v>
      </c>
      <c r="AF40" s="223">
        <f>IF(SAM_2017_user_USD!AG41="","",SAM_2017_user_USD!AG41)</f>
        <v>5.4560126630879453E-3</v>
      </c>
      <c r="AG40" s="223" t="str">
        <f>IF(SAM_2017_user_USD!AH41="","",SAM_2017_user_USD!AH41)</f>
        <v/>
      </c>
      <c r="AH40" s="223" t="str">
        <f>IF(SAM_2017_user_USD!AI41="","",SAM_2017_user_USD!AI41)</f>
        <v/>
      </c>
      <c r="AI40" s="223">
        <f>IF(SAM_2017_user_USD!AJ41="","",SAM_2017_user_USD!AJ41)</f>
        <v>1.6856603975642415E-2</v>
      </c>
      <c r="AJ40" s="223" t="str">
        <f>IF(SAM_2017_user_USD!AK41="","",SAM_2017_user_USD!AK41)</f>
        <v/>
      </c>
      <c r="AK40" s="223" t="str">
        <f>IF(SAM_2017_user_USD!AL41="","",SAM_2017_user_USD!AL41)</f>
        <v/>
      </c>
      <c r="AL40" s="223" t="str">
        <f>IF(SAM_2017_user_USD!AM41="","",SAM_2017_user_USD!AM41)</f>
        <v/>
      </c>
      <c r="AM40" s="223" t="str">
        <f>IF(SAM_2017_user_USD!AN41="","",SAM_2017_user_USD!AN41)</f>
        <v/>
      </c>
      <c r="AN40" s="223" t="str">
        <f>IF(SAM_2017_user_USD!AO41="","",SAM_2017_user_USD!AO41)</f>
        <v/>
      </c>
      <c r="AO40" s="223" t="str">
        <f>IF(SAM_2017_user_USD!AP41="","",SAM_2017_user_USD!AP41)</f>
        <v/>
      </c>
      <c r="AP40" s="223" t="str">
        <f>IF(SAM_2017_user_USD!AQ41="","",SAM_2017_user_USD!AQ41)</f>
        <v/>
      </c>
      <c r="AQ40" s="223" t="str">
        <f>IF(SAM_2017_user_USD!AR41="","",SAM_2017_user_USD!AR41)</f>
        <v/>
      </c>
      <c r="AR40" s="223" t="str">
        <f>IF(SAM_2017_user_USD!AS41="","",SAM_2017_user_USD!AS41)</f>
        <v/>
      </c>
      <c r="AS40" s="223" t="str">
        <f>IF(SAM_2017_user_USD!AT41="","",SAM_2017_user_USD!AT41)</f>
        <v/>
      </c>
      <c r="AT40" s="223" t="str">
        <f>IF(SAM_2017_user_USD!AU41="","",SAM_2017_user_USD!AU41)</f>
        <v/>
      </c>
      <c r="AU40" s="223" t="str">
        <f>IF(SAM_2017_user_USD!AV41="","",SAM_2017_user_USD!AV41)</f>
        <v/>
      </c>
      <c r="AV40" s="223" t="str">
        <f>IF(SAM_2017_user_USD!AW41="","",SAM_2017_user_USD!AW41)</f>
        <v/>
      </c>
      <c r="AW40" s="223" t="str">
        <f>IF(SAM_2017_user_USD!AX41="","",SAM_2017_user_USD!AX41)</f>
        <v/>
      </c>
      <c r="AX40" s="223" t="str">
        <f>IF(SAM_2017_user_USD!AY41="","",SAM_2017_user_USD!AY41)</f>
        <v/>
      </c>
      <c r="AY40" s="223" t="str">
        <f>IF(SAM_2017_user_USD!AZ41="","",SAM_2017_user_USD!AZ41)</f>
        <v/>
      </c>
      <c r="AZ40" s="223" t="str">
        <f>IF(SAM_2017_user_USD!BA41="","",SAM_2017_user_USD!BA41)</f>
        <v/>
      </c>
      <c r="BA40" s="223" t="str">
        <f>IF(SAM_2017_user_USD!BB41="","",SAM_2017_user_USD!BB41)</f>
        <v/>
      </c>
      <c r="BB40" s="223" t="str">
        <f>IF(SAM_2017_user_USD!BC41="","",SAM_2017_user_USD!BC41)</f>
        <v/>
      </c>
      <c r="BC40" s="223" t="str">
        <f>IF(SAM_2017_user_USD!BD41="","",SAM_2017_user_USD!BD41)</f>
        <v/>
      </c>
      <c r="BD40" s="223" t="str">
        <f>IF(SAM_2017_user_USD!BE41="","",SAM_2017_user_USD!BE41)</f>
        <v/>
      </c>
      <c r="BE40" s="223" t="str">
        <f>IF(SAM_2017_user_USD!BF41="","",SAM_2017_user_USD!BF41)</f>
        <v/>
      </c>
      <c r="BF40" s="223" t="str">
        <f>IF(SAM_2017_user_USD!BG41="","",SAM_2017_user_USD!BG41)</f>
        <v/>
      </c>
      <c r="BG40" s="223" t="str">
        <f>IF(SAM_2017_user_USD!BH41="","",SAM_2017_user_USD!BH41)</f>
        <v/>
      </c>
      <c r="BH40" s="223" t="str">
        <f>IF(SAM_2017_user_USD!BI41="","",SAM_2017_user_USD!BI41)</f>
        <v/>
      </c>
      <c r="BI40" s="223" t="str">
        <f>IF(SAM_2017_user_USD!BJ41="","",SAM_2017_user_USD!BJ41)</f>
        <v/>
      </c>
      <c r="BJ40" s="223" t="str">
        <f>IF(SAM_2017_user_USD!BK41="","",SAM_2017_user_USD!BK41)</f>
        <v/>
      </c>
      <c r="BK40" s="223" t="str">
        <f>IF(SAM_2017_user_USD!BL41="","",SAM_2017_user_USD!BL41)</f>
        <v/>
      </c>
      <c r="BL40" s="223" t="str">
        <f>IF(SAM_2017_user_USD!BM41="","",SAM_2017_user_USD!BM41)</f>
        <v/>
      </c>
      <c r="BM40" s="223" t="str">
        <f>IF(SAM_2017_user_USD!BN41="","",SAM_2017_user_USD!BN41)</f>
        <v/>
      </c>
      <c r="BN40" s="223" t="str">
        <f>IF(SAM_2017_user_USD!BO41="","",SAM_2017_user_USD!BO41)</f>
        <v/>
      </c>
      <c r="BO40" s="223" t="str">
        <f>IF(SAM_2017_user_USD!BP41="","",SAM_2017_user_USD!BP41)</f>
        <v/>
      </c>
      <c r="BP40" s="223" t="str">
        <f>IF(SAM_2017_user_USD!BQ41="","",SAM_2017_user_USD!BQ41)</f>
        <v/>
      </c>
      <c r="BQ40" s="223" t="str">
        <f>IF(SAM_2017_user_USD!BR41="","",SAM_2017_user_USD!BR41)</f>
        <v/>
      </c>
      <c r="BR40" s="223" t="str">
        <f>IF(SAM_2017_user_USD!BS41="","",SAM_2017_user_USD!BS41)</f>
        <v/>
      </c>
      <c r="BS40" s="223" t="str">
        <f>IF(SAM_2017_user_USD!BT41="","",SAM_2017_user_USD!BT41)</f>
        <v/>
      </c>
      <c r="BT40" s="223">
        <f>IF(SAM_2017_user_USD!BU41="","",SAM_2017_user_USD!BU41)</f>
        <v>1.0530093710808717</v>
      </c>
      <c r="BU40" s="223">
        <f>IF(SAM_2017_user_USD!BV41="","",SAM_2017_user_USD!BV41)</f>
        <v>1.7966944184439284</v>
      </c>
      <c r="BV40" s="223">
        <f>IF(SAM_2017_user_USD!BW41="","",SAM_2017_user_USD!BW41)</f>
        <v>0.66277471082937645</v>
      </c>
      <c r="BW40" s="223">
        <f>IF(SAM_2017_user_USD!BX41="","",SAM_2017_user_USD!BX41)</f>
        <v>2.53580942940774</v>
      </c>
      <c r="BX40" s="223" t="str">
        <f>IF(SAM_2017_user_USD!BY41="","",SAM_2017_user_USD!BY41)</f>
        <v/>
      </c>
      <c r="BY40" s="223" t="str">
        <f>IF(SAM_2017_user_USD!BZ41="","",SAM_2017_user_USD!BZ41)</f>
        <v/>
      </c>
      <c r="BZ40" s="223" t="str">
        <f>IF(SAM_2017_user_USD!CA41="","",SAM_2017_user_USD!CA41)</f>
        <v/>
      </c>
      <c r="CA40" s="223" t="str">
        <f>IF(SAM_2017_user_USD!CB41="","",SAM_2017_user_USD!CB41)</f>
        <v/>
      </c>
      <c r="CB40" s="223" t="str">
        <f>IF(SAM_2017_user_USD!CC41="","",SAM_2017_user_USD!CC41)</f>
        <v/>
      </c>
      <c r="CC40" s="223">
        <f>IF(SAM_2017_user_USD!CD41="","",SAM_2017_user_USD!CD41)</f>
        <v>67.115269490117669</v>
      </c>
      <c r="CD40" s="223" t="str">
        <f>IF(SAM_2017_user_USD!CE41="","",SAM_2017_user_USD!CE41)</f>
        <v/>
      </c>
      <c r="CE40" s="107">
        <f t="shared" si="1"/>
        <v>1004.3182823536079</v>
      </c>
    </row>
    <row r="41" spans="1:83" x14ac:dyDescent="0.25">
      <c r="A41" s="225">
        <v>40</v>
      </c>
      <c r="B41" s="223" t="str">
        <f>IF(SAM_2017_user_USD!C42="","",SAM_2017_user_USD!C42)</f>
        <v/>
      </c>
      <c r="C41" s="223" t="str">
        <f>IF(SAM_2017_user_USD!D42="","",SAM_2017_user_USD!D42)</f>
        <v/>
      </c>
      <c r="D41" s="223">
        <f>IF(SAM_2017_user_USD!E42="","",SAM_2017_user_USD!E42)</f>
        <v>327.76871733002622</v>
      </c>
      <c r="E41" s="223" t="str">
        <f>IF(SAM_2017_user_USD!F42="","",SAM_2017_user_USD!F42)</f>
        <v/>
      </c>
      <c r="F41" s="223">
        <f>IF(SAM_2017_user_USD!G42="","",SAM_2017_user_USD!G42)</f>
        <v>0.276223053764101</v>
      </c>
      <c r="G41" s="223">
        <f>IF(SAM_2017_user_USD!H42="","",SAM_2017_user_USD!H42)</f>
        <v>676.59277850476485</v>
      </c>
      <c r="H41" s="223" t="str">
        <f>IF(SAM_2017_user_USD!I42="","",SAM_2017_user_USD!I42)</f>
        <v/>
      </c>
      <c r="I41" s="223" t="str">
        <f>IF(SAM_2017_user_USD!J42="","",SAM_2017_user_USD!J42)</f>
        <v/>
      </c>
      <c r="J41" s="223" t="str">
        <f>IF(SAM_2017_user_USD!K42="","",SAM_2017_user_USD!K42)</f>
        <v/>
      </c>
      <c r="K41" s="223" t="str">
        <f>IF(SAM_2017_user_USD!L42="","",SAM_2017_user_USD!L42)</f>
        <v/>
      </c>
      <c r="L41" s="223">
        <f>IF(SAM_2017_user_USD!M42="","",SAM_2017_user_USD!M42)</f>
        <v>1429.5167256507905</v>
      </c>
      <c r="M41" s="223">
        <f>IF(SAM_2017_user_USD!N42="","",SAM_2017_user_USD!N42)</f>
        <v>3467.8508635027856</v>
      </c>
      <c r="N41" s="223">
        <f>IF(SAM_2017_user_USD!O42="","",SAM_2017_user_USD!O42)</f>
        <v>3.2640931543251171E-2</v>
      </c>
      <c r="O41" s="223">
        <f>IF(SAM_2017_user_USD!P42="","",SAM_2017_user_USD!P42)</f>
        <v>6.1839582260587509</v>
      </c>
      <c r="P41" s="223">
        <f>IF(SAM_2017_user_USD!Q42="","",SAM_2017_user_USD!Q42)</f>
        <v>255.92538226123787</v>
      </c>
      <c r="Q41" s="223">
        <f>IF(SAM_2017_user_USD!R42="","",SAM_2017_user_USD!R42)</f>
        <v>2.3051424031370952E-2</v>
      </c>
      <c r="R41" s="223" t="str">
        <f>IF(SAM_2017_user_USD!S42="","",SAM_2017_user_USD!S42)</f>
        <v/>
      </c>
      <c r="S41" s="223" t="str">
        <f>IF(SAM_2017_user_USD!T42="","",SAM_2017_user_USD!T42)</f>
        <v/>
      </c>
      <c r="T41" s="223" t="str">
        <f>IF(SAM_2017_user_USD!U42="","",SAM_2017_user_USD!U42)</f>
        <v/>
      </c>
      <c r="U41" s="223" t="str">
        <f>IF(SAM_2017_user_USD!V42="","",SAM_2017_user_USD!V42)</f>
        <v/>
      </c>
      <c r="V41" s="223">
        <f>IF(SAM_2017_user_USD!W42="","",SAM_2017_user_USD!W42)</f>
        <v>3.4156982275749758E-3</v>
      </c>
      <c r="W41" s="223">
        <f>IF(SAM_2017_user_USD!X42="","",SAM_2017_user_USD!X42)</f>
        <v>0.62807695615656656</v>
      </c>
      <c r="X41" s="223">
        <f>IF(SAM_2017_user_USD!Y42="","",SAM_2017_user_USD!Y42)</f>
        <v>2.536121307970963</v>
      </c>
      <c r="Y41" s="223" t="str">
        <f>IF(SAM_2017_user_USD!Z42="","",SAM_2017_user_USD!Z42)</f>
        <v/>
      </c>
      <c r="Z41" s="223" t="str">
        <f>IF(SAM_2017_user_USD!AA42="","",SAM_2017_user_USD!AA42)</f>
        <v/>
      </c>
      <c r="AA41" s="223">
        <f>IF(SAM_2017_user_USD!AB42="","",SAM_2017_user_USD!AB42)</f>
        <v>203.91062092791284</v>
      </c>
      <c r="AB41" s="223">
        <f>IF(SAM_2017_user_USD!AC42="","",SAM_2017_user_USD!AC42)</f>
        <v>67.102610441923161</v>
      </c>
      <c r="AC41" s="223" t="str">
        <f>IF(SAM_2017_user_USD!AD42="","",SAM_2017_user_USD!AD42)</f>
        <v/>
      </c>
      <c r="AD41" s="223" t="str">
        <f>IF(SAM_2017_user_USD!AE42="","",SAM_2017_user_USD!AE42)</f>
        <v/>
      </c>
      <c r="AE41" s="223">
        <f>IF(SAM_2017_user_USD!AF42="","",SAM_2017_user_USD!AF42)</f>
        <v>4.053388825566552</v>
      </c>
      <c r="AF41" s="223">
        <f>IF(SAM_2017_user_USD!AG42="","",SAM_2017_user_USD!AG42)</f>
        <v>6.3869342553491384</v>
      </c>
      <c r="AG41" s="223" t="str">
        <f>IF(SAM_2017_user_USD!AH42="","",SAM_2017_user_USD!AH42)</f>
        <v/>
      </c>
      <c r="AH41" s="223">
        <f>IF(SAM_2017_user_USD!AI42="","",SAM_2017_user_USD!AI42)</f>
        <v>1.4683465351542507E-5</v>
      </c>
      <c r="AI41" s="223">
        <f>IF(SAM_2017_user_USD!AJ42="","",SAM_2017_user_USD!AJ42)</f>
        <v>9.9773919931891442</v>
      </c>
      <c r="AJ41" s="223" t="str">
        <f>IF(SAM_2017_user_USD!AK42="","",SAM_2017_user_USD!AK42)</f>
        <v/>
      </c>
      <c r="AK41" s="223" t="str">
        <f>IF(SAM_2017_user_USD!AL42="","",SAM_2017_user_USD!AL42)</f>
        <v/>
      </c>
      <c r="AL41" s="223" t="str">
        <f>IF(SAM_2017_user_USD!AM42="","",SAM_2017_user_USD!AM42)</f>
        <v/>
      </c>
      <c r="AM41" s="223" t="str">
        <f>IF(SAM_2017_user_USD!AN42="","",SAM_2017_user_USD!AN42)</f>
        <v/>
      </c>
      <c r="AN41" s="223" t="str">
        <f>IF(SAM_2017_user_USD!AO42="","",SAM_2017_user_USD!AO42)</f>
        <v/>
      </c>
      <c r="AO41" s="223" t="str">
        <f>IF(SAM_2017_user_USD!AP42="","",SAM_2017_user_USD!AP42)</f>
        <v/>
      </c>
      <c r="AP41" s="223" t="str">
        <f>IF(SAM_2017_user_USD!AQ42="","",SAM_2017_user_USD!AQ42)</f>
        <v/>
      </c>
      <c r="AQ41" s="223" t="str">
        <f>IF(SAM_2017_user_USD!AR42="","",SAM_2017_user_USD!AR42)</f>
        <v/>
      </c>
      <c r="AR41" s="223" t="str">
        <f>IF(SAM_2017_user_USD!AS42="","",SAM_2017_user_USD!AS42)</f>
        <v/>
      </c>
      <c r="AS41" s="223" t="str">
        <f>IF(SAM_2017_user_USD!AT42="","",SAM_2017_user_USD!AT42)</f>
        <v/>
      </c>
      <c r="AT41" s="223" t="str">
        <f>IF(SAM_2017_user_USD!AU42="","",SAM_2017_user_USD!AU42)</f>
        <v/>
      </c>
      <c r="AU41" s="223" t="str">
        <f>IF(SAM_2017_user_USD!AV42="","",SAM_2017_user_USD!AV42)</f>
        <v/>
      </c>
      <c r="AV41" s="223" t="str">
        <f>IF(SAM_2017_user_USD!AW42="","",SAM_2017_user_USD!AW42)</f>
        <v/>
      </c>
      <c r="AW41" s="223" t="str">
        <f>IF(SAM_2017_user_USD!AX42="","",SAM_2017_user_USD!AX42)</f>
        <v/>
      </c>
      <c r="AX41" s="223" t="str">
        <f>IF(SAM_2017_user_USD!AY42="","",SAM_2017_user_USD!AY42)</f>
        <v/>
      </c>
      <c r="AY41" s="223" t="str">
        <f>IF(SAM_2017_user_USD!AZ42="","",SAM_2017_user_USD!AZ42)</f>
        <v/>
      </c>
      <c r="AZ41" s="223" t="str">
        <f>IF(SAM_2017_user_USD!BA42="","",SAM_2017_user_USD!BA42)</f>
        <v/>
      </c>
      <c r="BA41" s="223" t="str">
        <f>IF(SAM_2017_user_USD!BB42="","",SAM_2017_user_USD!BB42)</f>
        <v/>
      </c>
      <c r="BB41" s="223" t="str">
        <f>IF(SAM_2017_user_USD!BC42="","",SAM_2017_user_USD!BC42)</f>
        <v/>
      </c>
      <c r="BC41" s="223" t="str">
        <f>IF(SAM_2017_user_USD!BD42="","",SAM_2017_user_USD!BD42)</f>
        <v/>
      </c>
      <c r="BD41" s="223" t="str">
        <f>IF(SAM_2017_user_USD!BE42="","",SAM_2017_user_USD!BE42)</f>
        <v/>
      </c>
      <c r="BE41" s="223" t="str">
        <f>IF(SAM_2017_user_USD!BF42="","",SAM_2017_user_USD!BF42)</f>
        <v/>
      </c>
      <c r="BF41" s="223" t="str">
        <f>IF(SAM_2017_user_USD!BG42="","",SAM_2017_user_USD!BG42)</f>
        <v/>
      </c>
      <c r="BG41" s="223" t="str">
        <f>IF(SAM_2017_user_USD!BH42="","",SAM_2017_user_USD!BH42)</f>
        <v/>
      </c>
      <c r="BH41" s="223" t="str">
        <f>IF(SAM_2017_user_USD!BI42="","",SAM_2017_user_USD!BI42)</f>
        <v/>
      </c>
      <c r="BI41" s="223" t="str">
        <f>IF(SAM_2017_user_USD!BJ42="","",SAM_2017_user_USD!BJ42)</f>
        <v/>
      </c>
      <c r="BJ41" s="223" t="str">
        <f>IF(SAM_2017_user_USD!BK42="","",SAM_2017_user_USD!BK42)</f>
        <v/>
      </c>
      <c r="BK41" s="223" t="str">
        <f>IF(SAM_2017_user_USD!BL42="","",SAM_2017_user_USD!BL42)</f>
        <v/>
      </c>
      <c r="BL41" s="223" t="str">
        <f>IF(SAM_2017_user_USD!BM42="","",SAM_2017_user_USD!BM42)</f>
        <v/>
      </c>
      <c r="BM41" s="223" t="str">
        <f>IF(SAM_2017_user_USD!BN42="","",SAM_2017_user_USD!BN42)</f>
        <v/>
      </c>
      <c r="BN41" s="223" t="str">
        <f>IF(SAM_2017_user_USD!BO42="","",SAM_2017_user_USD!BO42)</f>
        <v/>
      </c>
      <c r="BO41" s="223" t="str">
        <f>IF(SAM_2017_user_USD!BP42="","",SAM_2017_user_USD!BP42)</f>
        <v/>
      </c>
      <c r="BP41" s="223" t="str">
        <f>IF(SAM_2017_user_USD!BQ42="","",SAM_2017_user_USD!BQ42)</f>
        <v/>
      </c>
      <c r="BQ41" s="223" t="str">
        <f>IF(SAM_2017_user_USD!BR42="","",SAM_2017_user_USD!BR42)</f>
        <v/>
      </c>
      <c r="BR41" s="223" t="str">
        <f>IF(SAM_2017_user_USD!BS42="","",SAM_2017_user_USD!BS42)</f>
        <v/>
      </c>
      <c r="BS41" s="223" t="str">
        <f>IF(SAM_2017_user_USD!BT42="","",SAM_2017_user_USD!BT42)</f>
        <v/>
      </c>
      <c r="BT41" s="223">
        <f>IF(SAM_2017_user_USD!BU42="","",SAM_2017_user_USD!BU42)</f>
        <v>5.1632157099002685</v>
      </c>
      <c r="BU41" s="223">
        <f>IF(SAM_2017_user_USD!BV42="","",SAM_2017_user_USD!BV42)</f>
        <v>8.8097229730041615</v>
      </c>
      <c r="BV41" s="223">
        <f>IF(SAM_2017_user_USD!BW42="","",SAM_2017_user_USD!BW42)</f>
        <v>3.2497800048695198</v>
      </c>
      <c r="BW41" s="223">
        <f>IF(SAM_2017_user_USD!BX42="","",SAM_2017_user_USD!BX42)</f>
        <v>12.433821998936169</v>
      </c>
      <c r="BX41" s="223" t="str">
        <f>IF(SAM_2017_user_USD!BY42="","",SAM_2017_user_USD!BY42)</f>
        <v/>
      </c>
      <c r="BY41" s="223" t="str">
        <f>IF(SAM_2017_user_USD!BZ42="","",SAM_2017_user_USD!BZ42)</f>
        <v/>
      </c>
      <c r="BZ41" s="223" t="str">
        <f>IF(SAM_2017_user_USD!CA42="","",SAM_2017_user_USD!CA42)</f>
        <v/>
      </c>
      <c r="CA41" s="223" t="str">
        <f>IF(SAM_2017_user_USD!CB42="","",SAM_2017_user_USD!CB42)</f>
        <v/>
      </c>
      <c r="CB41" s="223" t="str">
        <f>IF(SAM_2017_user_USD!CC42="","",SAM_2017_user_USD!CC42)</f>
        <v/>
      </c>
      <c r="CC41" s="223">
        <f>IF(SAM_2017_user_USD!CD42="","",SAM_2017_user_USD!CD42)</f>
        <v>801.29773768375287</v>
      </c>
      <c r="CD41" s="223" t="str">
        <f>IF(SAM_2017_user_USD!CE42="","",SAM_2017_user_USD!CE42)</f>
        <v/>
      </c>
      <c r="CE41" s="107">
        <f t="shared" si="1"/>
        <v>7289.7231943452261</v>
      </c>
    </row>
    <row r="42" spans="1:83" x14ac:dyDescent="0.25">
      <c r="A42" s="225">
        <v>41</v>
      </c>
      <c r="B42" s="223">
        <f>IF(SAM_2017_user_USD!C43="","",SAM_2017_user_USD!C43)</f>
        <v>0.54979427999968844</v>
      </c>
      <c r="C42" s="223">
        <f>IF(SAM_2017_user_USD!D43="","",SAM_2017_user_USD!D43)</f>
        <v>21.989173773277727</v>
      </c>
      <c r="D42" s="223">
        <f>IF(SAM_2017_user_USD!E43="","",SAM_2017_user_USD!E43)</f>
        <v>1997.7606018889026</v>
      </c>
      <c r="E42" s="223">
        <f>IF(SAM_2017_user_USD!F43="","",SAM_2017_user_USD!F43)</f>
        <v>33.997559179132224</v>
      </c>
      <c r="F42" s="223">
        <f>IF(SAM_2017_user_USD!G43="","",SAM_2017_user_USD!G43)</f>
        <v>6.0522807830922094</v>
      </c>
      <c r="G42" s="223">
        <f>IF(SAM_2017_user_USD!H43="","",SAM_2017_user_USD!H43)</f>
        <v>293.85538304699804</v>
      </c>
      <c r="H42" s="223">
        <f>IF(SAM_2017_user_USD!I43="","",SAM_2017_user_USD!I43)</f>
        <v>9.3693422279106073</v>
      </c>
      <c r="I42" s="223">
        <f>IF(SAM_2017_user_USD!J43="","",SAM_2017_user_USD!J43)</f>
        <v>5.1797835706100658E-2</v>
      </c>
      <c r="J42" s="223" t="str">
        <f>IF(SAM_2017_user_USD!K43="","",SAM_2017_user_USD!K43)</f>
        <v/>
      </c>
      <c r="K42" s="223">
        <f>IF(SAM_2017_user_USD!L43="","",SAM_2017_user_USD!L43)</f>
        <v>0.30420327088527671</v>
      </c>
      <c r="L42" s="223">
        <f>IF(SAM_2017_user_USD!M43="","",SAM_2017_user_USD!M43)</f>
        <v>13.084033271291396</v>
      </c>
      <c r="M42" s="223">
        <f>IF(SAM_2017_user_USD!N43="","",SAM_2017_user_USD!N43)</f>
        <v>0.53405453563184602</v>
      </c>
      <c r="N42" s="223">
        <f>IF(SAM_2017_user_USD!O43="","",SAM_2017_user_USD!O43)</f>
        <v>3.1191357874173854E-4</v>
      </c>
      <c r="O42" s="223">
        <f>IF(SAM_2017_user_USD!P43="","",SAM_2017_user_USD!P43)</f>
        <v>2.1889807377099248E-2</v>
      </c>
      <c r="P42" s="223">
        <f>IF(SAM_2017_user_USD!Q43="","",SAM_2017_user_USD!Q43)</f>
        <v>108.40548581047511</v>
      </c>
      <c r="Q42" s="223">
        <f>IF(SAM_2017_user_USD!R43="","",SAM_2017_user_USD!R43)</f>
        <v>95.734410159883922</v>
      </c>
      <c r="R42" s="223">
        <f>IF(SAM_2017_user_USD!S43="","",SAM_2017_user_USD!S43)</f>
        <v>1.3841251987520453</v>
      </c>
      <c r="S42" s="223">
        <f>IF(SAM_2017_user_USD!T43="","",SAM_2017_user_USD!T43)</f>
        <v>5.1041565244567684</v>
      </c>
      <c r="T42" s="223">
        <f>IF(SAM_2017_user_USD!U43="","",SAM_2017_user_USD!U43)</f>
        <v>0.33116556147135412</v>
      </c>
      <c r="U42" s="223">
        <f>IF(SAM_2017_user_USD!V43="","",SAM_2017_user_USD!V43)</f>
        <v>3.2153136453296066E-5</v>
      </c>
      <c r="V42" s="223">
        <f>IF(SAM_2017_user_USD!W43="","",SAM_2017_user_USD!W43)</f>
        <v>0.10425072916072733</v>
      </c>
      <c r="W42" s="223">
        <f>IF(SAM_2017_user_USD!X43="","",SAM_2017_user_USD!X43)</f>
        <v>3.3498791541950683</v>
      </c>
      <c r="X42" s="223">
        <f>IF(SAM_2017_user_USD!Y43="","",SAM_2017_user_USD!Y43)</f>
        <v>14.096985168142593</v>
      </c>
      <c r="Y42" s="223" t="str">
        <f>IF(SAM_2017_user_USD!Z43="","",SAM_2017_user_USD!Z43)</f>
        <v/>
      </c>
      <c r="Z42" s="223">
        <f>IF(SAM_2017_user_USD!AA43="","",SAM_2017_user_USD!AA43)</f>
        <v>1.3204241865063893</v>
      </c>
      <c r="AA42" s="223">
        <f>IF(SAM_2017_user_USD!AB43="","",SAM_2017_user_USD!AB43)</f>
        <v>100.5522816508888</v>
      </c>
      <c r="AB42" s="223">
        <f>IF(SAM_2017_user_USD!AC43="","",SAM_2017_user_USD!AC43)</f>
        <v>3.7975324830146637</v>
      </c>
      <c r="AC42" s="223">
        <f>IF(SAM_2017_user_USD!AD43="","",SAM_2017_user_USD!AD43)</f>
        <v>0.17243592669957916</v>
      </c>
      <c r="AD42" s="223">
        <f>IF(SAM_2017_user_USD!AE43="","",SAM_2017_user_USD!AE43)</f>
        <v>6.9292892471811265E-2</v>
      </c>
      <c r="AE42" s="223">
        <f>IF(SAM_2017_user_USD!AF43="","",SAM_2017_user_USD!AF43)</f>
        <v>16.150279228613364</v>
      </c>
      <c r="AF42" s="223">
        <f>IF(SAM_2017_user_USD!AG43="","",SAM_2017_user_USD!AG43)</f>
        <v>7.2369860078718089</v>
      </c>
      <c r="AG42" s="223">
        <f>IF(SAM_2017_user_USD!AH43="","",SAM_2017_user_USD!AH43)</f>
        <v>0.19380780276510293</v>
      </c>
      <c r="AH42" s="223">
        <f>IF(SAM_2017_user_USD!AI43="","",SAM_2017_user_USD!AI43)</f>
        <v>1.2676866096218466E-2</v>
      </c>
      <c r="AI42" s="223">
        <f>IF(SAM_2017_user_USD!AJ43="","",SAM_2017_user_USD!AJ43)</f>
        <v>6.935203356111356</v>
      </c>
      <c r="AJ42" s="223" t="str">
        <f>IF(SAM_2017_user_USD!AK43="","",SAM_2017_user_USD!AK43)</f>
        <v/>
      </c>
      <c r="AK42" s="223" t="str">
        <f>IF(SAM_2017_user_USD!AL43="","",SAM_2017_user_USD!AL43)</f>
        <v/>
      </c>
      <c r="AL42" s="223" t="str">
        <f>IF(SAM_2017_user_USD!AM43="","",SAM_2017_user_USD!AM43)</f>
        <v/>
      </c>
      <c r="AM42" s="223" t="str">
        <f>IF(SAM_2017_user_USD!AN43="","",SAM_2017_user_USD!AN43)</f>
        <v/>
      </c>
      <c r="AN42" s="223" t="str">
        <f>IF(SAM_2017_user_USD!AO43="","",SAM_2017_user_USD!AO43)</f>
        <v/>
      </c>
      <c r="AO42" s="223" t="str">
        <f>IF(SAM_2017_user_USD!AP43="","",SAM_2017_user_USD!AP43)</f>
        <v/>
      </c>
      <c r="AP42" s="223" t="str">
        <f>IF(SAM_2017_user_USD!AQ43="","",SAM_2017_user_USD!AQ43)</f>
        <v/>
      </c>
      <c r="AQ42" s="223" t="str">
        <f>IF(SAM_2017_user_USD!AR43="","",SAM_2017_user_USD!AR43)</f>
        <v/>
      </c>
      <c r="AR42" s="223" t="str">
        <f>IF(SAM_2017_user_USD!AS43="","",SAM_2017_user_USD!AS43)</f>
        <v/>
      </c>
      <c r="AS42" s="223" t="str">
        <f>IF(SAM_2017_user_USD!AT43="","",SAM_2017_user_USD!AT43)</f>
        <v/>
      </c>
      <c r="AT42" s="223" t="str">
        <f>IF(SAM_2017_user_USD!AU43="","",SAM_2017_user_USD!AU43)</f>
        <v/>
      </c>
      <c r="AU42" s="223" t="str">
        <f>IF(SAM_2017_user_USD!AV43="","",SAM_2017_user_USD!AV43)</f>
        <v/>
      </c>
      <c r="AV42" s="223" t="str">
        <f>IF(SAM_2017_user_USD!AW43="","",SAM_2017_user_USD!AW43)</f>
        <v/>
      </c>
      <c r="AW42" s="223" t="str">
        <f>IF(SAM_2017_user_USD!AX43="","",SAM_2017_user_USD!AX43)</f>
        <v/>
      </c>
      <c r="AX42" s="223" t="str">
        <f>IF(SAM_2017_user_USD!AY43="","",SAM_2017_user_USD!AY43)</f>
        <v/>
      </c>
      <c r="AY42" s="223" t="str">
        <f>IF(SAM_2017_user_USD!AZ43="","",SAM_2017_user_USD!AZ43)</f>
        <v/>
      </c>
      <c r="AZ42" s="223" t="str">
        <f>IF(SAM_2017_user_USD!BA43="","",SAM_2017_user_USD!BA43)</f>
        <v/>
      </c>
      <c r="BA42" s="223" t="str">
        <f>IF(SAM_2017_user_USD!BB43="","",SAM_2017_user_USD!BB43)</f>
        <v/>
      </c>
      <c r="BB42" s="223" t="str">
        <f>IF(SAM_2017_user_USD!BC43="","",SAM_2017_user_USD!BC43)</f>
        <v/>
      </c>
      <c r="BC42" s="223" t="str">
        <f>IF(SAM_2017_user_USD!BD43="","",SAM_2017_user_USD!BD43)</f>
        <v/>
      </c>
      <c r="BD42" s="223" t="str">
        <f>IF(SAM_2017_user_USD!BE43="","",SAM_2017_user_USD!BE43)</f>
        <v/>
      </c>
      <c r="BE42" s="223" t="str">
        <f>IF(SAM_2017_user_USD!BF43="","",SAM_2017_user_USD!BF43)</f>
        <v/>
      </c>
      <c r="BF42" s="223" t="str">
        <f>IF(SAM_2017_user_USD!BG43="","",SAM_2017_user_USD!BG43)</f>
        <v/>
      </c>
      <c r="BG42" s="223" t="str">
        <f>IF(SAM_2017_user_USD!BH43="","",SAM_2017_user_USD!BH43)</f>
        <v/>
      </c>
      <c r="BH42" s="223" t="str">
        <f>IF(SAM_2017_user_USD!BI43="","",SAM_2017_user_USD!BI43)</f>
        <v/>
      </c>
      <c r="BI42" s="223" t="str">
        <f>IF(SAM_2017_user_USD!BJ43="","",SAM_2017_user_USD!BJ43)</f>
        <v/>
      </c>
      <c r="BJ42" s="223" t="str">
        <f>IF(SAM_2017_user_USD!BK43="","",SAM_2017_user_USD!BK43)</f>
        <v/>
      </c>
      <c r="BK42" s="223" t="str">
        <f>IF(SAM_2017_user_USD!BL43="","",SAM_2017_user_USD!BL43)</f>
        <v/>
      </c>
      <c r="BL42" s="223" t="str">
        <f>IF(SAM_2017_user_USD!BM43="","",SAM_2017_user_USD!BM43)</f>
        <v/>
      </c>
      <c r="BM42" s="223" t="str">
        <f>IF(SAM_2017_user_USD!BN43="","",SAM_2017_user_USD!BN43)</f>
        <v/>
      </c>
      <c r="BN42" s="223" t="str">
        <f>IF(SAM_2017_user_USD!BO43="","",SAM_2017_user_USD!BO43)</f>
        <v/>
      </c>
      <c r="BO42" s="223" t="str">
        <f>IF(SAM_2017_user_USD!BP43="","",SAM_2017_user_USD!BP43)</f>
        <v/>
      </c>
      <c r="BP42" s="223" t="str">
        <f>IF(SAM_2017_user_USD!BQ43="","",SAM_2017_user_USD!BQ43)</f>
        <v/>
      </c>
      <c r="BQ42" s="223" t="str">
        <f>IF(SAM_2017_user_USD!BR43="","",SAM_2017_user_USD!BR43)</f>
        <v/>
      </c>
      <c r="BR42" s="223" t="str">
        <f>IF(SAM_2017_user_USD!BS43="","",SAM_2017_user_USD!BS43)</f>
        <v/>
      </c>
      <c r="BS42" s="223" t="str">
        <f>IF(SAM_2017_user_USD!BT43="","",SAM_2017_user_USD!BT43)</f>
        <v/>
      </c>
      <c r="BT42" s="223">
        <f>IF(SAM_2017_user_USD!BU43="","",SAM_2017_user_USD!BU43)</f>
        <v>0</v>
      </c>
      <c r="BU42" s="223">
        <f>IF(SAM_2017_user_USD!BV43="","",SAM_2017_user_USD!BV43)</f>
        <v>0</v>
      </c>
      <c r="BV42" s="223">
        <f>IF(SAM_2017_user_USD!BW43="","",SAM_2017_user_USD!BW43)</f>
        <v>41.23636401034625</v>
      </c>
      <c r="BW42" s="223">
        <f>IF(SAM_2017_user_USD!BX43="","",SAM_2017_user_USD!BX43)</f>
        <v>5.8118365383709492</v>
      </c>
      <c r="BX42" s="223" t="str">
        <f>IF(SAM_2017_user_USD!BY43="","",SAM_2017_user_USD!BY43)</f>
        <v/>
      </c>
      <c r="BY42" s="223" t="str">
        <f>IF(SAM_2017_user_USD!BZ43="","",SAM_2017_user_USD!BZ43)</f>
        <v/>
      </c>
      <c r="BZ42" s="223" t="str">
        <f>IF(SAM_2017_user_USD!CA43="","",SAM_2017_user_USD!CA43)</f>
        <v/>
      </c>
      <c r="CA42" s="223" t="str">
        <f>IF(SAM_2017_user_USD!CB43="","",SAM_2017_user_USD!CB43)</f>
        <v/>
      </c>
      <c r="CB42" s="223" t="str">
        <f>IF(SAM_2017_user_USD!CC43="","",SAM_2017_user_USD!CC43)</f>
        <v/>
      </c>
      <c r="CC42" s="223">
        <f>IF(SAM_2017_user_USD!CD43="","",SAM_2017_user_USD!CD43)</f>
        <v>75.160400790807472</v>
      </c>
      <c r="CD42" s="223" t="str">
        <f>IF(SAM_2017_user_USD!CE43="","",SAM_2017_user_USD!CE43)</f>
        <v/>
      </c>
      <c r="CE42" s="107">
        <f t="shared" si="1"/>
        <v>2864.7304380140213</v>
      </c>
    </row>
    <row r="43" spans="1:83" x14ac:dyDescent="0.25">
      <c r="A43" s="225">
        <v>42</v>
      </c>
      <c r="B43" s="223">
        <f>IF(SAM_2017_user_USD!C44="","",SAM_2017_user_USD!C44)</f>
        <v>428.40647591382572</v>
      </c>
      <c r="C43" s="223">
        <f>IF(SAM_2017_user_USD!D44="","",SAM_2017_user_USD!D44)</f>
        <v>3.8714807933060552E-6</v>
      </c>
      <c r="D43" s="223">
        <f>IF(SAM_2017_user_USD!E44="","",SAM_2017_user_USD!E44)</f>
        <v>2.6428771414841998</v>
      </c>
      <c r="E43" s="223" t="str">
        <f>IF(SAM_2017_user_USD!F44="","",SAM_2017_user_USD!F44)</f>
        <v/>
      </c>
      <c r="F43" s="223" t="str">
        <f>IF(SAM_2017_user_USD!G44="","",SAM_2017_user_USD!G44)</f>
        <v/>
      </c>
      <c r="G43" s="223">
        <f>IF(SAM_2017_user_USD!H44="","",SAM_2017_user_USD!H44)</f>
        <v>1.4162275196626838E-4</v>
      </c>
      <c r="H43" s="223">
        <f>IF(SAM_2017_user_USD!I44="","",SAM_2017_user_USD!I44)</f>
        <v>1.8611897697858728</v>
      </c>
      <c r="I43" s="223">
        <f>IF(SAM_2017_user_USD!J44="","",SAM_2017_user_USD!J44)</f>
        <v>402.06414411897049</v>
      </c>
      <c r="J43" s="223">
        <f>IF(SAM_2017_user_USD!K44="","",SAM_2017_user_USD!K44)</f>
        <v>0.98277301303388997</v>
      </c>
      <c r="K43" s="223">
        <f>IF(SAM_2017_user_USD!L44="","",SAM_2017_user_USD!L44)</f>
        <v>1.0206888998090997</v>
      </c>
      <c r="L43" s="223">
        <f>IF(SAM_2017_user_USD!M44="","",SAM_2017_user_USD!M44)</f>
        <v>0.14294879777494585</v>
      </c>
      <c r="M43" s="223">
        <f>IF(SAM_2017_user_USD!N44="","",SAM_2017_user_USD!N44)</f>
        <v>0.30247620250645152</v>
      </c>
      <c r="N43" s="223">
        <f>IF(SAM_2017_user_USD!O44="","",SAM_2017_user_USD!O44)</f>
        <v>4.6456669297995539E-3</v>
      </c>
      <c r="O43" s="223">
        <f>IF(SAM_2017_user_USD!P44="","",SAM_2017_user_USD!P44)</f>
        <v>3.1451761663709443E-2</v>
      </c>
      <c r="P43" s="223">
        <f>IF(SAM_2017_user_USD!Q44="","",SAM_2017_user_USD!Q44)</f>
        <v>1.2527914333004686</v>
      </c>
      <c r="Q43" s="223">
        <f>IF(SAM_2017_user_USD!R44="","",SAM_2017_user_USD!R44)</f>
        <v>4.8076596205956328E-2</v>
      </c>
      <c r="R43" s="223">
        <f>IF(SAM_2017_user_USD!S44="","",SAM_2017_user_USD!S44)</f>
        <v>3.1226800695962264E-3</v>
      </c>
      <c r="S43" s="223" t="str">
        <f>IF(SAM_2017_user_USD!T44="","",SAM_2017_user_USD!T44)</f>
        <v/>
      </c>
      <c r="T43" s="223">
        <f>IF(SAM_2017_user_USD!U44="","",SAM_2017_user_USD!U44)</f>
        <v>7.0034546636686804E-2</v>
      </c>
      <c r="U43" s="223">
        <f>IF(SAM_2017_user_USD!V44="","",SAM_2017_user_USD!V44)</f>
        <v>0.55311268715741213</v>
      </c>
      <c r="V43" s="223">
        <f>IF(SAM_2017_user_USD!W44="","",SAM_2017_user_USD!W44)</f>
        <v>8.9986963798856956E-2</v>
      </c>
      <c r="W43" s="223">
        <f>IF(SAM_2017_user_USD!X44="","",SAM_2017_user_USD!X44)</f>
        <v>0.13392032130599776</v>
      </c>
      <c r="X43" s="223">
        <f>IF(SAM_2017_user_USD!Y44="","",SAM_2017_user_USD!Y44)</f>
        <v>1.7123408539758633</v>
      </c>
      <c r="Y43" s="223">
        <f>IF(SAM_2017_user_USD!Z44="","",SAM_2017_user_USD!Z44)</f>
        <v>5.1155937590822845E-5</v>
      </c>
      <c r="Z43" s="223">
        <f>IF(SAM_2017_user_USD!AA44="","",SAM_2017_user_USD!AA44)</f>
        <v>0.47715983497099485</v>
      </c>
      <c r="AA43" s="223">
        <f>IF(SAM_2017_user_USD!AB44="","",SAM_2017_user_USD!AB44)</f>
        <v>0.58887145672218943</v>
      </c>
      <c r="AB43" s="223">
        <f>IF(SAM_2017_user_USD!AC44="","",SAM_2017_user_USD!AC44)</f>
        <v>157.87050503801183</v>
      </c>
      <c r="AC43" s="223">
        <f>IF(SAM_2017_user_USD!AD44="","",SAM_2017_user_USD!AD44)</f>
        <v>8.8837668850579323</v>
      </c>
      <c r="AD43" s="223">
        <f>IF(SAM_2017_user_USD!AE44="","",SAM_2017_user_USD!AE44)</f>
        <v>0.50892988086015256</v>
      </c>
      <c r="AE43" s="223">
        <f>IF(SAM_2017_user_USD!AF44="","",SAM_2017_user_USD!AF44)</f>
        <v>0.80789824499217355</v>
      </c>
      <c r="AF43" s="223">
        <f>IF(SAM_2017_user_USD!AG44="","",SAM_2017_user_USD!AG44)</f>
        <v>7.2742572087232986</v>
      </c>
      <c r="AG43" s="223">
        <f>IF(SAM_2017_user_USD!AH44="","",SAM_2017_user_USD!AH44)</f>
        <v>43.357136841948744</v>
      </c>
      <c r="AH43" s="223">
        <f>IF(SAM_2017_user_USD!AI44="","",SAM_2017_user_USD!AI44)</f>
        <v>10.38229543494869</v>
      </c>
      <c r="AI43" s="223">
        <f>IF(SAM_2017_user_USD!AJ44="","",SAM_2017_user_USD!AJ44)</f>
        <v>255.10198587669944</v>
      </c>
      <c r="AJ43" s="223" t="str">
        <f>IF(SAM_2017_user_USD!AK44="","",SAM_2017_user_USD!AK44)</f>
        <v/>
      </c>
      <c r="AK43" s="223" t="str">
        <f>IF(SAM_2017_user_USD!AL44="","",SAM_2017_user_USD!AL44)</f>
        <v/>
      </c>
      <c r="AL43" s="223" t="str">
        <f>IF(SAM_2017_user_USD!AM44="","",SAM_2017_user_USD!AM44)</f>
        <v/>
      </c>
      <c r="AM43" s="223" t="str">
        <f>IF(SAM_2017_user_USD!AN44="","",SAM_2017_user_USD!AN44)</f>
        <v/>
      </c>
      <c r="AN43" s="223" t="str">
        <f>IF(SAM_2017_user_USD!AO44="","",SAM_2017_user_USD!AO44)</f>
        <v/>
      </c>
      <c r="AO43" s="223" t="str">
        <f>IF(SAM_2017_user_USD!AP44="","",SAM_2017_user_USD!AP44)</f>
        <v/>
      </c>
      <c r="AP43" s="223" t="str">
        <f>IF(SAM_2017_user_USD!AQ44="","",SAM_2017_user_USD!AQ44)</f>
        <v/>
      </c>
      <c r="AQ43" s="223" t="str">
        <f>IF(SAM_2017_user_USD!AR44="","",SAM_2017_user_USD!AR44)</f>
        <v/>
      </c>
      <c r="AR43" s="223" t="str">
        <f>IF(SAM_2017_user_USD!AS44="","",SAM_2017_user_USD!AS44)</f>
        <v/>
      </c>
      <c r="AS43" s="223" t="str">
        <f>IF(SAM_2017_user_USD!AT44="","",SAM_2017_user_USD!AT44)</f>
        <v/>
      </c>
      <c r="AT43" s="223" t="str">
        <f>IF(SAM_2017_user_USD!AU44="","",SAM_2017_user_USD!AU44)</f>
        <v/>
      </c>
      <c r="AU43" s="223" t="str">
        <f>IF(SAM_2017_user_USD!AV44="","",SAM_2017_user_USD!AV44)</f>
        <v/>
      </c>
      <c r="AV43" s="223" t="str">
        <f>IF(SAM_2017_user_USD!AW44="","",SAM_2017_user_USD!AW44)</f>
        <v/>
      </c>
      <c r="AW43" s="223" t="str">
        <f>IF(SAM_2017_user_USD!AX44="","",SAM_2017_user_USD!AX44)</f>
        <v/>
      </c>
      <c r="AX43" s="223" t="str">
        <f>IF(SAM_2017_user_USD!AY44="","",SAM_2017_user_USD!AY44)</f>
        <v/>
      </c>
      <c r="AY43" s="223" t="str">
        <f>IF(SAM_2017_user_USD!AZ44="","",SAM_2017_user_USD!AZ44)</f>
        <v/>
      </c>
      <c r="AZ43" s="223" t="str">
        <f>IF(SAM_2017_user_USD!BA44="","",SAM_2017_user_USD!BA44)</f>
        <v/>
      </c>
      <c r="BA43" s="223" t="str">
        <f>IF(SAM_2017_user_USD!BB44="","",SAM_2017_user_USD!BB44)</f>
        <v/>
      </c>
      <c r="BB43" s="223" t="str">
        <f>IF(SAM_2017_user_USD!BC44="","",SAM_2017_user_USD!BC44)</f>
        <v/>
      </c>
      <c r="BC43" s="223" t="str">
        <f>IF(SAM_2017_user_USD!BD44="","",SAM_2017_user_USD!BD44)</f>
        <v/>
      </c>
      <c r="BD43" s="223" t="str">
        <f>IF(SAM_2017_user_USD!BE44="","",SAM_2017_user_USD!BE44)</f>
        <v/>
      </c>
      <c r="BE43" s="223" t="str">
        <f>IF(SAM_2017_user_USD!BF44="","",SAM_2017_user_USD!BF44)</f>
        <v/>
      </c>
      <c r="BF43" s="223" t="str">
        <f>IF(SAM_2017_user_USD!BG44="","",SAM_2017_user_USD!BG44)</f>
        <v/>
      </c>
      <c r="BG43" s="223" t="str">
        <f>IF(SAM_2017_user_USD!BH44="","",SAM_2017_user_USD!BH44)</f>
        <v/>
      </c>
      <c r="BH43" s="223" t="str">
        <f>IF(SAM_2017_user_USD!BI44="","",SAM_2017_user_USD!BI44)</f>
        <v/>
      </c>
      <c r="BI43" s="223" t="str">
        <f>IF(SAM_2017_user_USD!BJ44="","",SAM_2017_user_USD!BJ44)</f>
        <v/>
      </c>
      <c r="BJ43" s="223" t="str">
        <f>IF(SAM_2017_user_USD!BK44="","",SAM_2017_user_USD!BK44)</f>
        <v/>
      </c>
      <c r="BK43" s="223" t="str">
        <f>IF(SAM_2017_user_USD!BL44="","",SAM_2017_user_USD!BL44)</f>
        <v/>
      </c>
      <c r="BL43" s="223" t="str">
        <f>IF(SAM_2017_user_USD!BM44="","",SAM_2017_user_USD!BM44)</f>
        <v/>
      </c>
      <c r="BM43" s="223" t="str">
        <f>IF(SAM_2017_user_USD!BN44="","",SAM_2017_user_USD!BN44)</f>
        <v/>
      </c>
      <c r="BN43" s="223" t="str">
        <f>IF(SAM_2017_user_USD!BO44="","",SAM_2017_user_USD!BO44)</f>
        <v/>
      </c>
      <c r="BO43" s="223" t="str">
        <f>IF(SAM_2017_user_USD!BP44="","",SAM_2017_user_USD!BP44)</f>
        <v/>
      </c>
      <c r="BP43" s="223" t="str">
        <f>IF(SAM_2017_user_USD!BQ44="","",SAM_2017_user_USD!BQ44)</f>
        <v/>
      </c>
      <c r="BQ43" s="223" t="str">
        <f>IF(SAM_2017_user_USD!BR44="","",SAM_2017_user_USD!BR44)</f>
        <v/>
      </c>
      <c r="BR43" s="223" t="str">
        <f>IF(SAM_2017_user_USD!BS44="","",SAM_2017_user_USD!BS44)</f>
        <v/>
      </c>
      <c r="BS43" s="223" t="str">
        <f>IF(SAM_2017_user_USD!BT44="","",SAM_2017_user_USD!BT44)</f>
        <v/>
      </c>
      <c r="BT43" s="223">
        <f>IF(SAM_2017_user_USD!BU44="","",SAM_2017_user_USD!BU44)</f>
        <v>2337.7628537101295</v>
      </c>
      <c r="BU43" s="223">
        <f>IF(SAM_2017_user_USD!BV44="","",SAM_2017_user_USD!BV44)</f>
        <v>2957.946924703851</v>
      </c>
      <c r="BV43" s="223">
        <f>IF(SAM_2017_user_USD!BW44="","",SAM_2017_user_USD!BW44)</f>
        <v>1322.5405972528281</v>
      </c>
      <c r="BW43" s="223">
        <f>IF(SAM_2017_user_USD!BX44="","",SAM_2017_user_USD!BX44)</f>
        <v>3761.5569352696593</v>
      </c>
      <c r="BX43" s="223" t="str">
        <f>IF(SAM_2017_user_USD!BY44="","",SAM_2017_user_USD!BY44)</f>
        <v/>
      </c>
      <c r="BY43" s="223" t="str">
        <f>IF(SAM_2017_user_USD!BZ44="","",SAM_2017_user_USD!BZ44)</f>
        <v/>
      </c>
      <c r="BZ43" s="223" t="str">
        <f>IF(SAM_2017_user_USD!CA44="","",SAM_2017_user_USD!CA44)</f>
        <v/>
      </c>
      <c r="CA43" s="223" t="str">
        <f>IF(SAM_2017_user_USD!CB44="","",SAM_2017_user_USD!CB44)</f>
        <v/>
      </c>
      <c r="CB43" s="223" t="str">
        <f>IF(SAM_2017_user_USD!CC44="","",SAM_2017_user_USD!CC44)</f>
        <v/>
      </c>
      <c r="CC43" s="223">
        <f>IF(SAM_2017_user_USD!CD44="","",SAM_2017_user_USD!CD44)</f>
        <v>15.672777582702722</v>
      </c>
      <c r="CD43" s="223" t="str">
        <f>IF(SAM_2017_user_USD!CE44="","",SAM_2017_user_USD!CE44)</f>
        <v/>
      </c>
      <c r="CE43" s="107">
        <f t="shared" si="1"/>
        <v>11722.05614924051</v>
      </c>
    </row>
    <row r="44" spans="1:83" x14ac:dyDescent="0.25">
      <c r="A44" s="225">
        <v>43</v>
      </c>
      <c r="B44" s="223">
        <f>IF(SAM_2017_user_USD!C45="","",SAM_2017_user_USD!C45)</f>
        <v>1.9946692567391549</v>
      </c>
      <c r="C44" s="223">
        <f>IF(SAM_2017_user_USD!D45="","",SAM_2017_user_USD!D45)</f>
        <v>4.5009757607578109</v>
      </c>
      <c r="D44" s="223">
        <f>IF(SAM_2017_user_USD!E45="","",SAM_2017_user_USD!E45)</f>
        <v>2.1818484186098082</v>
      </c>
      <c r="E44" s="223" t="str">
        <f>IF(SAM_2017_user_USD!F45="","",SAM_2017_user_USD!F45)</f>
        <v/>
      </c>
      <c r="F44" s="223">
        <f>IF(SAM_2017_user_USD!G45="","",SAM_2017_user_USD!G45)</f>
        <v>0.14537588190513767</v>
      </c>
      <c r="G44" s="223">
        <f>IF(SAM_2017_user_USD!H45="","",SAM_2017_user_USD!H45)</f>
        <v>0.10469370201397797</v>
      </c>
      <c r="H44" s="223">
        <f>IF(SAM_2017_user_USD!I45="","",SAM_2017_user_USD!I45)</f>
        <v>0.69659963200524566</v>
      </c>
      <c r="I44" s="223">
        <f>IF(SAM_2017_user_USD!J45="","",SAM_2017_user_USD!J45)</f>
        <v>42.910064319010019</v>
      </c>
      <c r="J44" s="223">
        <f>IF(SAM_2017_user_USD!K45="","",SAM_2017_user_USD!K45)</f>
        <v>14.420534469083131</v>
      </c>
      <c r="K44" s="223">
        <f>IF(SAM_2017_user_USD!L45="","",SAM_2017_user_USD!L45)</f>
        <v>0.72528911830875409</v>
      </c>
      <c r="L44" s="223">
        <f>IF(SAM_2017_user_USD!M45="","",SAM_2017_user_USD!M45)</f>
        <v>0.48091607534284447</v>
      </c>
      <c r="M44" s="223">
        <f>IF(SAM_2017_user_USD!N45="","",SAM_2017_user_USD!N45)</f>
        <v>2.9002667616231102E-4</v>
      </c>
      <c r="N44" s="223">
        <f>IF(SAM_2017_user_USD!O45="","",SAM_2017_user_USD!O45)</f>
        <v>2.86943156540111E-6</v>
      </c>
      <c r="O44" s="223">
        <f>IF(SAM_2017_user_USD!P45="","",SAM_2017_user_USD!P45)</f>
        <v>8.7714680844167383E-4</v>
      </c>
      <c r="P44" s="223">
        <f>IF(SAM_2017_user_USD!Q45="","",SAM_2017_user_USD!Q45)</f>
        <v>2.2220165498174373</v>
      </c>
      <c r="Q44" s="223">
        <f>IF(SAM_2017_user_USD!R45="","",SAM_2017_user_USD!R45)</f>
        <v>0.47772101567745284</v>
      </c>
      <c r="R44" s="223">
        <f>IF(SAM_2017_user_USD!S45="","",SAM_2017_user_USD!S45)</f>
        <v>7.1772135670421774E-2</v>
      </c>
      <c r="S44" s="223" t="str">
        <f>IF(SAM_2017_user_USD!T45="","",SAM_2017_user_USD!T45)</f>
        <v/>
      </c>
      <c r="T44" s="223">
        <f>IF(SAM_2017_user_USD!U45="","",SAM_2017_user_USD!U45)</f>
        <v>2.0463904021949189</v>
      </c>
      <c r="U44" s="223">
        <f>IF(SAM_2017_user_USD!V45="","",SAM_2017_user_USD!V45)</f>
        <v>9.8263582393480209E-3</v>
      </c>
      <c r="V44" s="223">
        <f>IF(SAM_2017_user_USD!W45="","",SAM_2017_user_USD!W45)</f>
        <v>4.1665072594766886E-2</v>
      </c>
      <c r="W44" s="223">
        <f>IF(SAM_2017_user_USD!X45="","",SAM_2017_user_USD!X45)</f>
        <v>1.9559214662533589E-2</v>
      </c>
      <c r="X44" s="223">
        <f>IF(SAM_2017_user_USD!Y45="","",SAM_2017_user_USD!Y45)</f>
        <v>4.2246024605489714</v>
      </c>
      <c r="Y44" s="223">
        <f>IF(SAM_2017_user_USD!Z45="","",SAM_2017_user_USD!Z45)</f>
        <v>7.277409781903188E-2</v>
      </c>
      <c r="Z44" s="223">
        <f>IF(SAM_2017_user_USD!AA45="","",SAM_2017_user_USD!AA45)</f>
        <v>0.4606793204043646</v>
      </c>
      <c r="AA44" s="223">
        <f>IF(SAM_2017_user_USD!AB45="","",SAM_2017_user_USD!AB45)</f>
        <v>36.949867928608739</v>
      </c>
      <c r="AB44" s="223">
        <f>IF(SAM_2017_user_USD!AC45="","",SAM_2017_user_USD!AC45)</f>
        <v>330.53980910351663</v>
      </c>
      <c r="AC44" s="223">
        <f>IF(SAM_2017_user_USD!AD45="","",SAM_2017_user_USD!AD45)</f>
        <v>111.93946466577485</v>
      </c>
      <c r="AD44" s="223">
        <f>IF(SAM_2017_user_USD!AE45="","",SAM_2017_user_USD!AE45)</f>
        <v>23.408599551961764</v>
      </c>
      <c r="AE44" s="223">
        <f>IF(SAM_2017_user_USD!AF45="","",SAM_2017_user_USD!AF45)</f>
        <v>29.391285370119821</v>
      </c>
      <c r="AF44" s="223">
        <f>IF(SAM_2017_user_USD!AG45="","",SAM_2017_user_USD!AG45)</f>
        <v>85.440440299559171</v>
      </c>
      <c r="AG44" s="223">
        <f>IF(SAM_2017_user_USD!AH45="","",SAM_2017_user_USD!AH45)</f>
        <v>80.396175516107874</v>
      </c>
      <c r="AH44" s="223">
        <f>IF(SAM_2017_user_USD!AI45="","",SAM_2017_user_USD!AI45)</f>
        <v>3.7393858453759141</v>
      </c>
      <c r="AI44" s="223">
        <f>IF(SAM_2017_user_USD!AJ45="","",SAM_2017_user_USD!AJ45)</f>
        <v>112.67058820868832</v>
      </c>
      <c r="AJ44" s="223" t="str">
        <f>IF(SAM_2017_user_USD!AK45="","",SAM_2017_user_USD!AK45)</f>
        <v/>
      </c>
      <c r="AK44" s="223" t="str">
        <f>IF(SAM_2017_user_USD!AL45="","",SAM_2017_user_USD!AL45)</f>
        <v/>
      </c>
      <c r="AL44" s="223" t="str">
        <f>IF(SAM_2017_user_USD!AM45="","",SAM_2017_user_USD!AM45)</f>
        <v/>
      </c>
      <c r="AM44" s="223" t="str">
        <f>IF(SAM_2017_user_USD!AN45="","",SAM_2017_user_USD!AN45)</f>
        <v/>
      </c>
      <c r="AN44" s="223" t="str">
        <f>IF(SAM_2017_user_USD!AO45="","",SAM_2017_user_USD!AO45)</f>
        <v/>
      </c>
      <c r="AO44" s="223" t="str">
        <f>IF(SAM_2017_user_USD!AP45="","",SAM_2017_user_USD!AP45)</f>
        <v/>
      </c>
      <c r="AP44" s="223" t="str">
        <f>IF(SAM_2017_user_USD!AQ45="","",SAM_2017_user_USD!AQ45)</f>
        <v/>
      </c>
      <c r="AQ44" s="223" t="str">
        <f>IF(SAM_2017_user_USD!AR45="","",SAM_2017_user_USD!AR45)</f>
        <v/>
      </c>
      <c r="AR44" s="223" t="str">
        <f>IF(SAM_2017_user_USD!AS45="","",SAM_2017_user_USD!AS45)</f>
        <v/>
      </c>
      <c r="AS44" s="223" t="str">
        <f>IF(SAM_2017_user_USD!AT45="","",SAM_2017_user_USD!AT45)</f>
        <v/>
      </c>
      <c r="AT44" s="223" t="str">
        <f>IF(SAM_2017_user_USD!AU45="","",SAM_2017_user_USD!AU45)</f>
        <v/>
      </c>
      <c r="AU44" s="223" t="str">
        <f>IF(SAM_2017_user_USD!AV45="","",SAM_2017_user_USD!AV45)</f>
        <v/>
      </c>
      <c r="AV44" s="223" t="str">
        <f>IF(SAM_2017_user_USD!AW45="","",SAM_2017_user_USD!AW45)</f>
        <v/>
      </c>
      <c r="AW44" s="223" t="str">
        <f>IF(SAM_2017_user_USD!AX45="","",SAM_2017_user_USD!AX45)</f>
        <v/>
      </c>
      <c r="AX44" s="223" t="str">
        <f>IF(SAM_2017_user_USD!AY45="","",SAM_2017_user_USD!AY45)</f>
        <v/>
      </c>
      <c r="AY44" s="223" t="str">
        <f>IF(SAM_2017_user_USD!AZ45="","",SAM_2017_user_USD!AZ45)</f>
        <v/>
      </c>
      <c r="AZ44" s="223" t="str">
        <f>IF(SAM_2017_user_USD!BA45="","",SAM_2017_user_USD!BA45)</f>
        <v/>
      </c>
      <c r="BA44" s="223" t="str">
        <f>IF(SAM_2017_user_USD!BB45="","",SAM_2017_user_USD!BB45)</f>
        <v/>
      </c>
      <c r="BB44" s="223" t="str">
        <f>IF(SAM_2017_user_USD!BC45="","",SAM_2017_user_USD!BC45)</f>
        <v/>
      </c>
      <c r="BC44" s="223" t="str">
        <f>IF(SAM_2017_user_USD!BD45="","",SAM_2017_user_USD!BD45)</f>
        <v/>
      </c>
      <c r="BD44" s="223" t="str">
        <f>IF(SAM_2017_user_USD!BE45="","",SAM_2017_user_USD!BE45)</f>
        <v/>
      </c>
      <c r="BE44" s="223" t="str">
        <f>IF(SAM_2017_user_USD!BF45="","",SAM_2017_user_USD!BF45)</f>
        <v/>
      </c>
      <c r="BF44" s="223" t="str">
        <f>IF(SAM_2017_user_USD!BG45="","",SAM_2017_user_USD!BG45)</f>
        <v/>
      </c>
      <c r="BG44" s="223" t="str">
        <f>IF(SAM_2017_user_USD!BH45="","",SAM_2017_user_USD!BH45)</f>
        <v/>
      </c>
      <c r="BH44" s="223" t="str">
        <f>IF(SAM_2017_user_USD!BI45="","",SAM_2017_user_USD!BI45)</f>
        <v/>
      </c>
      <c r="BI44" s="223" t="str">
        <f>IF(SAM_2017_user_USD!BJ45="","",SAM_2017_user_USD!BJ45)</f>
        <v/>
      </c>
      <c r="BJ44" s="223" t="str">
        <f>IF(SAM_2017_user_USD!BK45="","",SAM_2017_user_USD!BK45)</f>
        <v/>
      </c>
      <c r="BK44" s="223" t="str">
        <f>IF(SAM_2017_user_USD!BL45="","",SAM_2017_user_USD!BL45)</f>
        <v/>
      </c>
      <c r="BL44" s="223" t="str">
        <f>IF(SAM_2017_user_USD!BM45="","",SAM_2017_user_USD!BM45)</f>
        <v/>
      </c>
      <c r="BM44" s="223" t="str">
        <f>IF(SAM_2017_user_USD!BN45="","",SAM_2017_user_USD!BN45)</f>
        <v/>
      </c>
      <c r="BN44" s="223" t="str">
        <f>IF(SAM_2017_user_USD!BO45="","",SAM_2017_user_USD!BO45)</f>
        <v/>
      </c>
      <c r="BO44" s="223" t="str">
        <f>IF(SAM_2017_user_USD!BP45="","",SAM_2017_user_USD!BP45)</f>
        <v/>
      </c>
      <c r="BP44" s="223" t="str">
        <f>IF(SAM_2017_user_USD!BQ45="","",SAM_2017_user_USD!BQ45)</f>
        <v/>
      </c>
      <c r="BQ44" s="223" t="str">
        <f>IF(SAM_2017_user_USD!BR45="","",SAM_2017_user_USD!BR45)</f>
        <v/>
      </c>
      <c r="BR44" s="223" t="str">
        <f>IF(SAM_2017_user_USD!BS45="","",SAM_2017_user_USD!BS45)</f>
        <v/>
      </c>
      <c r="BS44" s="223" t="str">
        <f>IF(SAM_2017_user_USD!BT45="","",SAM_2017_user_USD!BT45)</f>
        <v/>
      </c>
      <c r="BT44" s="223">
        <f>IF(SAM_2017_user_USD!BU45="","",SAM_2017_user_USD!BU45)</f>
        <v>64.148692440826636</v>
      </c>
      <c r="BU44" s="223">
        <f>IF(SAM_2017_user_USD!BV45="","",SAM_2017_user_USD!BV45)</f>
        <v>67.070147153129184</v>
      </c>
      <c r="BV44" s="223">
        <f>IF(SAM_2017_user_USD!BW45="","",SAM_2017_user_USD!BW45)</f>
        <v>35.302032347872988</v>
      </c>
      <c r="BW44" s="223">
        <f>IF(SAM_2017_user_USD!BX45="","",SAM_2017_user_USD!BX45)</f>
        <v>73.918193757717191</v>
      </c>
      <c r="BX44" s="223" t="str">
        <f>IF(SAM_2017_user_USD!BY45="","",SAM_2017_user_USD!BY45)</f>
        <v/>
      </c>
      <c r="BY44" s="223" t="str">
        <f>IF(SAM_2017_user_USD!BZ45="","",SAM_2017_user_USD!BZ45)</f>
        <v/>
      </c>
      <c r="BZ44" s="223" t="str">
        <f>IF(SAM_2017_user_USD!CA45="","",SAM_2017_user_USD!CA45)</f>
        <v/>
      </c>
      <c r="CA44" s="223" t="str">
        <f>IF(SAM_2017_user_USD!CB45="","",SAM_2017_user_USD!CB45)</f>
        <v/>
      </c>
      <c r="CB44" s="223" t="str">
        <f>IF(SAM_2017_user_USD!CC45="","",SAM_2017_user_USD!CC45)</f>
        <v/>
      </c>
      <c r="CC44" s="223">
        <f>IF(SAM_2017_user_USD!CD45="","",SAM_2017_user_USD!CD45)</f>
        <v>19.2589732331754</v>
      </c>
      <c r="CD44" s="223" t="str">
        <f>IF(SAM_2017_user_USD!CE45="","",SAM_2017_user_USD!CE45)</f>
        <v/>
      </c>
      <c r="CE44" s="107">
        <f t="shared" si="1"/>
        <v>1151.9827987267556</v>
      </c>
    </row>
    <row r="45" spans="1:83" x14ac:dyDescent="0.25">
      <c r="A45" s="225">
        <v>44</v>
      </c>
      <c r="B45" s="223">
        <f>IF(SAM_2017_user_USD!C46="","",SAM_2017_user_USD!C46)</f>
        <v>43.353102794248585</v>
      </c>
      <c r="C45" s="223">
        <f>IF(SAM_2017_user_USD!D46="","",SAM_2017_user_USD!D46)</f>
        <v>18.959607516071003</v>
      </c>
      <c r="D45" s="223">
        <f>IF(SAM_2017_user_USD!E46="","",SAM_2017_user_USD!E46)</f>
        <v>146.09724327227775</v>
      </c>
      <c r="E45" s="223">
        <f>IF(SAM_2017_user_USD!F46="","",SAM_2017_user_USD!F46)</f>
        <v>7.2948630616790982E-4</v>
      </c>
      <c r="F45" s="223">
        <f>IF(SAM_2017_user_USD!G46="","",SAM_2017_user_USD!G46)</f>
        <v>7.1778242130672112</v>
      </c>
      <c r="G45" s="223">
        <f>IF(SAM_2017_user_USD!H46="","",SAM_2017_user_USD!H46)</f>
        <v>12.379292638349161</v>
      </c>
      <c r="H45" s="223">
        <f>IF(SAM_2017_user_USD!I46="","",SAM_2017_user_USD!I46)</f>
        <v>137.20526811805803</v>
      </c>
      <c r="I45" s="223">
        <f>IF(SAM_2017_user_USD!J46="","",SAM_2017_user_USD!J46)</f>
        <v>76.021479138283681</v>
      </c>
      <c r="J45" s="223">
        <f>IF(SAM_2017_user_USD!K46="","",SAM_2017_user_USD!K46)</f>
        <v>2.4656680203614241</v>
      </c>
      <c r="K45" s="223">
        <f>IF(SAM_2017_user_USD!L46="","",SAM_2017_user_USD!L46)</f>
        <v>133.45864140264027</v>
      </c>
      <c r="L45" s="223">
        <f>IF(SAM_2017_user_USD!M46="","",SAM_2017_user_USD!M46)</f>
        <v>3.4303149942120363</v>
      </c>
      <c r="M45" s="223">
        <f>IF(SAM_2017_user_USD!N46="","",SAM_2017_user_USD!N46)</f>
        <v>0.1340269883469708</v>
      </c>
      <c r="N45" s="223">
        <f>IF(SAM_2017_user_USD!O46="","",SAM_2017_user_USD!O46)</f>
        <v>0.84649313097141787</v>
      </c>
      <c r="O45" s="223">
        <f>IF(SAM_2017_user_USD!P46="","",SAM_2017_user_USD!P46)</f>
        <v>0.46740458986506739</v>
      </c>
      <c r="P45" s="223">
        <f>IF(SAM_2017_user_USD!Q46="","",SAM_2017_user_USD!Q46)</f>
        <v>18.915723040164327</v>
      </c>
      <c r="Q45" s="223">
        <f>IF(SAM_2017_user_USD!R46="","",SAM_2017_user_USD!R46)</f>
        <v>48.655754926712916</v>
      </c>
      <c r="R45" s="223">
        <f>IF(SAM_2017_user_USD!S46="","",SAM_2017_user_USD!S46)</f>
        <v>3.8363005740281482</v>
      </c>
      <c r="S45" s="223">
        <f>IF(SAM_2017_user_USD!T46="","",SAM_2017_user_USD!T46)</f>
        <v>1.0528047072913028E-3</v>
      </c>
      <c r="T45" s="223">
        <f>IF(SAM_2017_user_USD!U46="","",SAM_2017_user_USD!U46)</f>
        <v>30.889148498739356</v>
      </c>
      <c r="U45" s="223">
        <f>IF(SAM_2017_user_USD!V46="","",SAM_2017_user_USD!V46)</f>
        <v>5.7068135446514651E-2</v>
      </c>
      <c r="V45" s="223">
        <f>IF(SAM_2017_user_USD!W46="","",SAM_2017_user_USD!W46)</f>
        <v>6.867484390182879</v>
      </c>
      <c r="W45" s="223">
        <f>IF(SAM_2017_user_USD!X46="","",SAM_2017_user_USD!X46)</f>
        <v>8.2296779045287582</v>
      </c>
      <c r="X45" s="223">
        <f>IF(SAM_2017_user_USD!Y46="","",SAM_2017_user_USD!Y46)</f>
        <v>244.53084866275279</v>
      </c>
      <c r="Y45" s="223">
        <f>IF(SAM_2017_user_USD!Z46="","",SAM_2017_user_USD!Z46)</f>
        <v>8.3142948583122447</v>
      </c>
      <c r="Z45" s="223">
        <f>IF(SAM_2017_user_USD!AA46="","",SAM_2017_user_USD!AA46)</f>
        <v>18.847621506697848</v>
      </c>
      <c r="AA45" s="223">
        <f>IF(SAM_2017_user_USD!AB46="","",SAM_2017_user_USD!AB46)</f>
        <v>151.00006212865767</v>
      </c>
      <c r="AB45" s="223">
        <f>IF(SAM_2017_user_USD!AC46="","",SAM_2017_user_USD!AC46)</f>
        <v>607.41600198135404</v>
      </c>
      <c r="AC45" s="223">
        <f>IF(SAM_2017_user_USD!AD46="","",SAM_2017_user_USD!AD46)</f>
        <v>36.352072853983238</v>
      </c>
      <c r="AD45" s="223">
        <f>IF(SAM_2017_user_USD!AE46="","",SAM_2017_user_USD!AE46)</f>
        <v>3.9339865735026485</v>
      </c>
      <c r="AE45" s="223">
        <f>IF(SAM_2017_user_USD!AF46="","",SAM_2017_user_USD!AF46)</f>
        <v>299.94863243617073</v>
      </c>
      <c r="AF45" s="223">
        <f>IF(SAM_2017_user_USD!AG46="","",SAM_2017_user_USD!AG46)</f>
        <v>175.32157852386663</v>
      </c>
      <c r="AG45" s="223">
        <f>IF(SAM_2017_user_USD!AH46="","",SAM_2017_user_USD!AH46)</f>
        <v>39.855182182199542</v>
      </c>
      <c r="AH45" s="223">
        <f>IF(SAM_2017_user_USD!AI46="","",SAM_2017_user_USD!AI46)</f>
        <v>116.29637182900967</v>
      </c>
      <c r="AI45" s="223">
        <f>IF(SAM_2017_user_USD!AJ46="","",SAM_2017_user_USD!AJ46)</f>
        <v>329.09522772325175</v>
      </c>
      <c r="AJ45" s="223" t="str">
        <f>IF(SAM_2017_user_USD!AK46="","",SAM_2017_user_USD!AK46)</f>
        <v/>
      </c>
      <c r="AK45" s="223" t="str">
        <f>IF(SAM_2017_user_USD!AL46="","",SAM_2017_user_USD!AL46)</f>
        <v/>
      </c>
      <c r="AL45" s="223" t="str">
        <f>IF(SAM_2017_user_USD!AM46="","",SAM_2017_user_USD!AM46)</f>
        <v/>
      </c>
      <c r="AM45" s="223" t="str">
        <f>IF(SAM_2017_user_USD!AN46="","",SAM_2017_user_USD!AN46)</f>
        <v/>
      </c>
      <c r="AN45" s="223" t="str">
        <f>IF(SAM_2017_user_USD!AO46="","",SAM_2017_user_USD!AO46)</f>
        <v/>
      </c>
      <c r="AO45" s="223" t="str">
        <f>IF(SAM_2017_user_USD!AP46="","",SAM_2017_user_USD!AP46)</f>
        <v/>
      </c>
      <c r="AP45" s="223" t="str">
        <f>IF(SAM_2017_user_USD!AQ46="","",SAM_2017_user_USD!AQ46)</f>
        <v/>
      </c>
      <c r="AQ45" s="223" t="str">
        <f>IF(SAM_2017_user_USD!AR46="","",SAM_2017_user_USD!AR46)</f>
        <v/>
      </c>
      <c r="AR45" s="223" t="str">
        <f>IF(SAM_2017_user_USD!AS46="","",SAM_2017_user_USD!AS46)</f>
        <v/>
      </c>
      <c r="AS45" s="223" t="str">
        <f>IF(SAM_2017_user_USD!AT46="","",SAM_2017_user_USD!AT46)</f>
        <v/>
      </c>
      <c r="AT45" s="223" t="str">
        <f>IF(SAM_2017_user_USD!AU46="","",SAM_2017_user_USD!AU46)</f>
        <v/>
      </c>
      <c r="AU45" s="223" t="str">
        <f>IF(SAM_2017_user_USD!AV46="","",SAM_2017_user_USD!AV46)</f>
        <v/>
      </c>
      <c r="AV45" s="223" t="str">
        <f>IF(SAM_2017_user_USD!AW46="","",SAM_2017_user_USD!AW46)</f>
        <v/>
      </c>
      <c r="AW45" s="223" t="str">
        <f>IF(SAM_2017_user_USD!AX46="","",SAM_2017_user_USD!AX46)</f>
        <v/>
      </c>
      <c r="AX45" s="223" t="str">
        <f>IF(SAM_2017_user_USD!AY46="","",SAM_2017_user_USD!AY46)</f>
        <v/>
      </c>
      <c r="AY45" s="223" t="str">
        <f>IF(SAM_2017_user_USD!AZ46="","",SAM_2017_user_USD!AZ46)</f>
        <v/>
      </c>
      <c r="AZ45" s="223" t="str">
        <f>IF(SAM_2017_user_USD!BA46="","",SAM_2017_user_USD!BA46)</f>
        <v/>
      </c>
      <c r="BA45" s="223" t="str">
        <f>IF(SAM_2017_user_USD!BB46="","",SAM_2017_user_USD!BB46)</f>
        <v/>
      </c>
      <c r="BB45" s="223" t="str">
        <f>IF(SAM_2017_user_USD!BC46="","",SAM_2017_user_USD!BC46)</f>
        <v/>
      </c>
      <c r="BC45" s="223" t="str">
        <f>IF(SAM_2017_user_USD!BD46="","",SAM_2017_user_USD!BD46)</f>
        <v/>
      </c>
      <c r="BD45" s="223" t="str">
        <f>IF(SAM_2017_user_USD!BE46="","",SAM_2017_user_USD!BE46)</f>
        <v/>
      </c>
      <c r="BE45" s="223" t="str">
        <f>IF(SAM_2017_user_USD!BF46="","",SAM_2017_user_USD!BF46)</f>
        <v/>
      </c>
      <c r="BF45" s="223" t="str">
        <f>IF(SAM_2017_user_USD!BG46="","",SAM_2017_user_USD!BG46)</f>
        <v/>
      </c>
      <c r="BG45" s="223" t="str">
        <f>IF(SAM_2017_user_USD!BH46="","",SAM_2017_user_USD!BH46)</f>
        <v/>
      </c>
      <c r="BH45" s="223" t="str">
        <f>IF(SAM_2017_user_USD!BI46="","",SAM_2017_user_USD!BI46)</f>
        <v/>
      </c>
      <c r="BI45" s="223" t="str">
        <f>IF(SAM_2017_user_USD!BJ46="","",SAM_2017_user_USD!BJ46)</f>
        <v/>
      </c>
      <c r="BJ45" s="223" t="str">
        <f>IF(SAM_2017_user_USD!BK46="","",SAM_2017_user_USD!BK46)</f>
        <v/>
      </c>
      <c r="BK45" s="223" t="str">
        <f>IF(SAM_2017_user_USD!BL46="","",SAM_2017_user_USD!BL46)</f>
        <v/>
      </c>
      <c r="BL45" s="223" t="str">
        <f>IF(SAM_2017_user_USD!BM46="","",SAM_2017_user_USD!BM46)</f>
        <v/>
      </c>
      <c r="BM45" s="223" t="str">
        <f>IF(SAM_2017_user_USD!BN46="","",SAM_2017_user_USD!BN46)</f>
        <v/>
      </c>
      <c r="BN45" s="223" t="str">
        <f>IF(SAM_2017_user_USD!BO46="","",SAM_2017_user_USD!BO46)</f>
        <v/>
      </c>
      <c r="BO45" s="223" t="str">
        <f>IF(SAM_2017_user_USD!BP46="","",SAM_2017_user_USD!BP46)</f>
        <v/>
      </c>
      <c r="BP45" s="223" t="str">
        <f>IF(SAM_2017_user_USD!BQ46="","",SAM_2017_user_USD!BQ46)</f>
        <v/>
      </c>
      <c r="BQ45" s="223" t="str">
        <f>IF(SAM_2017_user_USD!BR46="","",SAM_2017_user_USD!BR46)</f>
        <v/>
      </c>
      <c r="BR45" s="223" t="str">
        <f>IF(SAM_2017_user_USD!BS46="","",SAM_2017_user_USD!BS46)</f>
        <v/>
      </c>
      <c r="BS45" s="223" t="str">
        <f>IF(SAM_2017_user_USD!BT46="","",SAM_2017_user_USD!BT46)</f>
        <v/>
      </c>
      <c r="BT45" s="223">
        <f>IF(SAM_2017_user_USD!BU46="","",SAM_2017_user_USD!BU46)</f>
        <v>371.04682361499516</v>
      </c>
      <c r="BU45" s="223">
        <f>IF(SAM_2017_user_USD!BV46="","",SAM_2017_user_USD!BV46)</f>
        <v>599.71388424804923</v>
      </c>
      <c r="BV45" s="223">
        <f>IF(SAM_2017_user_USD!BW46="","",SAM_2017_user_USD!BW46)</f>
        <v>231.44889383380189</v>
      </c>
      <c r="BW45" s="223">
        <f>IF(SAM_2017_user_USD!BX46="","",SAM_2017_user_USD!BX46)</f>
        <v>972.40904000730973</v>
      </c>
      <c r="BX45" s="223" t="str">
        <f>IF(SAM_2017_user_USD!BY46="","",SAM_2017_user_USD!BY46)</f>
        <v/>
      </c>
      <c r="BY45" s="223" t="str">
        <f>IF(SAM_2017_user_USD!BZ46="","",SAM_2017_user_USD!BZ46)</f>
        <v/>
      </c>
      <c r="BZ45" s="223" t="str">
        <f>IF(SAM_2017_user_USD!CA46="","",SAM_2017_user_USD!CA46)</f>
        <v/>
      </c>
      <c r="CA45" s="223" t="str">
        <f>IF(SAM_2017_user_USD!CB46="","",SAM_2017_user_USD!CB46)</f>
        <v/>
      </c>
      <c r="CB45" s="223" t="str">
        <f>IF(SAM_2017_user_USD!CC46="","",SAM_2017_user_USD!CC46)</f>
        <v/>
      </c>
      <c r="CC45" s="223">
        <f>IF(SAM_2017_user_USD!CD46="","",SAM_2017_user_USD!CD46)</f>
        <v>217.54163888247862</v>
      </c>
      <c r="CD45" s="223" t="str">
        <f>IF(SAM_2017_user_USD!CE46="","",SAM_2017_user_USD!CE46)</f>
        <v/>
      </c>
      <c r="CE45" s="107">
        <f t="shared" si="1"/>
        <v>5122.5214684239627</v>
      </c>
    </row>
    <row r="46" spans="1:83" x14ac:dyDescent="0.25">
      <c r="A46" s="225">
        <v>45</v>
      </c>
      <c r="B46" s="223">
        <f>IF(SAM_2017_user_USD!C47="","",SAM_2017_user_USD!C47)</f>
        <v>70.913616527448383</v>
      </c>
      <c r="C46" s="223">
        <f>IF(SAM_2017_user_USD!D47="","",SAM_2017_user_USD!D47)</f>
        <v>117.82975572070264</v>
      </c>
      <c r="D46" s="223">
        <f>IF(SAM_2017_user_USD!E47="","",SAM_2017_user_USD!E47)</f>
        <v>876.16696413569377</v>
      </c>
      <c r="E46" s="223">
        <f>IF(SAM_2017_user_USD!F47="","",SAM_2017_user_USD!F47)</f>
        <v>9.3678762270233644</v>
      </c>
      <c r="F46" s="223">
        <f>IF(SAM_2017_user_USD!G47="","",SAM_2017_user_USD!G47)</f>
        <v>327.44826965471441</v>
      </c>
      <c r="G46" s="223">
        <f>IF(SAM_2017_user_USD!H47="","",SAM_2017_user_USD!H47)</f>
        <v>154.20633214697042</v>
      </c>
      <c r="H46" s="223">
        <f>IF(SAM_2017_user_USD!I47="","",SAM_2017_user_USD!I47)</f>
        <v>235.59939707916291</v>
      </c>
      <c r="I46" s="223">
        <f>IF(SAM_2017_user_USD!J47="","",SAM_2017_user_USD!J47)</f>
        <v>4.0170415912312327</v>
      </c>
      <c r="J46" s="223">
        <f>IF(SAM_2017_user_USD!K47="","",SAM_2017_user_USD!K47)</f>
        <v>4.5783949114541998E-3</v>
      </c>
      <c r="K46" s="223">
        <f>IF(SAM_2017_user_USD!L47="","",SAM_2017_user_USD!L47)</f>
        <v>27.452192986698986</v>
      </c>
      <c r="L46" s="223">
        <f>IF(SAM_2017_user_USD!M47="","",SAM_2017_user_USD!M47)</f>
        <v>383.77290940609822</v>
      </c>
      <c r="M46" s="223">
        <f>IF(SAM_2017_user_USD!N47="","",SAM_2017_user_USD!N47)</f>
        <v>25.075004279065823</v>
      </c>
      <c r="N46" s="223">
        <f>IF(SAM_2017_user_USD!O47="","",SAM_2017_user_USD!O47)</f>
        <v>118.77286035064608</v>
      </c>
      <c r="O46" s="223">
        <f>IF(SAM_2017_user_USD!P47="","",SAM_2017_user_USD!P47)</f>
        <v>1.5739213023456966</v>
      </c>
      <c r="P46" s="223">
        <f>IF(SAM_2017_user_USD!Q47="","",SAM_2017_user_USD!Q47)</f>
        <v>2.7585434524286945</v>
      </c>
      <c r="Q46" s="223">
        <f>IF(SAM_2017_user_USD!R47="","",SAM_2017_user_USD!R47)</f>
        <v>178.6240730143399</v>
      </c>
      <c r="R46" s="223">
        <f>IF(SAM_2017_user_USD!S47="","",SAM_2017_user_USD!S47)</f>
        <v>362.05939448121097</v>
      </c>
      <c r="S46" s="223">
        <f>IF(SAM_2017_user_USD!T47="","",SAM_2017_user_USD!T47)</f>
        <v>1.013603908889778E-3</v>
      </c>
      <c r="T46" s="223">
        <f>IF(SAM_2017_user_USD!U47="","",SAM_2017_user_USD!U47)</f>
        <v>473.9237196751032</v>
      </c>
      <c r="U46" s="223">
        <f>IF(SAM_2017_user_USD!V47="","",SAM_2017_user_USD!V47)</f>
        <v>55.059843726780628</v>
      </c>
      <c r="V46" s="223">
        <f>IF(SAM_2017_user_USD!W47="","",SAM_2017_user_USD!W47)</f>
        <v>69.293807423218496</v>
      </c>
      <c r="W46" s="223">
        <f>IF(SAM_2017_user_USD!X47="","",SAM_2017_user_USD!X47)</f>
        <v>45.053188259809318</v>
      </c>
      <c r="X46" s="223">
        <f>IF(SAM_2017_user_USD!Y47="","",SAM_2017_user_USD!Y47)</f>
        <v>952.0825794359389</v>
      </c>
      <c r="Y46" s="223">
        <f>IF(SAM_2017_user_USD!Z47="","",SAM_2017_user_USD!Z47)</f>
        <v>27.150991156181266</v>
      </c>
      <c r="Z46" s="223">
        <f>IF(SAM_2017_user_USD!AA47="","",SAM_2017_user_USD!AA47)</f>
        <v>2.0354908566777605</v>
      </c>
      <c r="AA46" s="223">
        <f>IF(SAM_2017_user_USD!AB47="","",SAM_2017_user_USD!AB47)</f>
        <v>1193.9065992616022</v>
      </c>
      <c r="AB46" s="223">
        <f>IF(SAM_2017_user_USD!AC47="","",SAM_2017_user_USD!AC47)</f>
        <v>297.28607165248741</v>
      </c>
      <c r="AC46" s="223">
        <f>IF(SAM_2017_user_USD!AD47="","",SAM_2017_user_USD!AD47)</f>
        <v>143.25315718371863</v>
      </c>
      <c r="AD46" s="223">
        <f>IF(SAM_2017_user_USD!AE47="","",SAM_2017_user_USD!AE47)</f>
        <v>2.8819292228102601E-4</v>
      </c>
      <c r="AE46" s="223">
        <f>IF(SAM_2017_user_USD!AF47="","",SAM_2017_user_USD!AF47)</f>
        <v>39.944589429904454</v>
      </c>
      <c r="AF46" s="223">
        <f>IF(SAM_2017_user_USD!AG47="","",SAM_2017_user_USD!AG47)</f>
        <v>238.23669522301037</v>
      </c>
      <c r="AG46" s="223">
        <f>IF(SAM_2017_user_USD!AH47="","",SAM_2017_user_USD!AH47)</f>
        <v>5.72001862107374E-2</v>
      </c>
      <c r="AH46" s="223">
        <f>IF(SAM_2017_user_USD!AI47="","",SAM_2017_user_USD!AI47)</f>
        <v>5.192180711384677</v>
      </c>
      <c r="AI46" s="223">
        <f>IF(SAM_2017_user_USD!AJ47="","",SAM_2017_user_USD!AJ47)</f>
        <v>232.30618372901108</v>
      </c>
      <c r="AJ46" s="223" t="str">
        <f>IF(SAM_2017_user_USD!AK47="","",SAM_2017_user_USD!AK47)</f>
        <v/>
      </c>
      <c r="AK46" s="223" t="str">
        <f>IF(SAM_2017_user_USD!AL47="","",SAM_2017_user_USD!AL47)</f>
        <v/>
      </c>
      <c r="AL46" s="223" t="str">
        <f>IF(SAM_2017_user_USD!AM47="","",SAM_2017_user_USD!AM47)</f>
        <v/>
      </c>
      <c r="AM46" s="223" t="str">
        <f>IF(SAM_2017_user_USD!AN47="","",SAM_2017_user_USD!AN47)</f>
        <v/>
      </c>
      <c r="AN46" s="223" t="str">
        <f>IF(SAM_2017_user_USD!AO47="","",SAM_2017_user_USD!AO47)</f>
        <v/>
      </c>
      <c r="AO46" s="223" t="str">
        <f>IF(SAM_2017_user_USD!AP47="","",SAM_2017_user_USD!AP47)</f>
        <v/>
      </c>
      <c r="AP46" s="223" t="str">
        <f>IF(SAM_2017_user_USD!AQ47="","",SAM_2017_user_USD!AQ47)</f>
        <v/>
      </c>
      <c r="AQ46" s="223" t="str">
        <f>IF(SAM_2017_user_USD!AR47="","",SAM_2017_user_USD!AR47)</f>
        <v/>
      </c>
      <c r="AR46" s="223" t="str">
        <f>IF(SAM_2017_user_USD!AS47="","",SAM_2017_user_USD!AS47)</f>
        <v/>
      </c>
      <c r="AS46" s="223" t="str">
        <f>IF(SAM_2017_user_USD!AT47="","",SAM_2017_user_USD!AT47)</f>
        <v/>
      </c>
      <c r="AT46" s="223" t="str">
        <f>IF(SAM_2017_user_USD!AU47="","",SAM_2017_user_USD!AU47)</f>
        <v/>
      </c>
      <c r="AU46" s="223" t="str">
        <f>IF(SAM_2017_user_USD!AV47="","",SAM_2017_user_USD!AV47)</f>
        <v/>
      </c>
      <c r="AV46" s="223" t="str">
        <f>IF(SAM_2017_user_USD!AW47="","",SAM_2017_user_USD!AW47)</f>
        <v/>
      </c>
      <c r="AW46" s="223" t="str">
        <f>IF(SAM_2017_user_USD!AX47="","",SAM_2017_user_USD!AX47)</f>
        <v/>
      </c>
      <c r="AX46" s="223" t="str">
        <f>IF(SAM_2017_user_USD!AY47="","",SAM_2017_user_USD!AY47)</f>
        <v/>
      </c>
      <c r="AY46" s="223" t="str">
        <f>IF(SAM_2017_user_USD!AZ47="","",SAM_2017_user_USD!AZ47)</f>
        <v/>
      </c>
      <c r="AZ46" s="223" t="str">
        <f>IF(SAM_2017_user_USD!BA47="","",SAM_2017_user_USD!BA47)</f>
        <v/>
      </c>
      <c r="BA46" s="223" t="str">
        <f>IF(SAM_2017_user_USD!BB47="","",SAM_2017_user_USD!BB47)</f>
        <v/>
      </c>
      <c r="BB46" s="223" t="str">
        <f>IF(SAM_2017_user_USD!BC47="","",SAM_2017_user_USD!BC47)</f>
        <v/>
      </c>
      <c r="BC46" s="223" t="str">
        <f>IF(SAM_2017_user_USD!BD47="","",SAM_2017_user_USD!BD47)</f>
        <v/>
      </c>
      <c r="BD46" s="223" t="str">
        <f>IF(SAM_2017_user_USD!BE47="","",SAM_2017_user_USD!BE47)</f>
        <v/>
      </c>
      <c r="BE46" s="223" t="str">
        <f>IF(SAM_2017_user_USD!BF47="","",SAM_2017_user_USD!BF47)</f>
        <v/>
      </c>
      <c r="BF46" s="223" t="str">
        <f>IF(SAM_2017_user_USD!BG47="","",SAM_2017_user_USD!BG47)</f>
        <v/>
      </c>
      <c r="BG46" s="223" t="str">
        <f>IF(SAM_2017_user_USD!BH47="","",SAM_2017_user_USD!BH47)</f>
        <v/>
      </c>
      <c r="BH46" s="223" t="str">
        <f>IF(SAM_2017_user_USD!BI47="","",SAM_2017_user_USD!BI47)</f>
        <v/>
      </c>
      <c r="BI46" s="223" t="str">
        <f>IF(SAM_2017_user_USD!BJ47="","",SAM_2017_user_USD!BJ47)</f>
        <v/>
      </c>
      <c r="BJ46" s="223" t="str">
        <f>IF(SAM_2017_user_USD!BK47="","",SAM_2017_user_USD!BK47)</f>
        <v/>
      </c>
      <c r="BK46" s="223" t="str">
        <f>IF(SAM_2017_user_USD!BL47="","",SAM_2017_user_USD!BL47)</f>
        <v/>
      </c>
      <c r="BL46" s="223" t="str">
        <f>IF(SAM_2017_user_USD!BM47="","",SAM_2017_user_USD!BM47)</f>
        <v/>
      </c>
      <c r="BM46" s="223" t="str">
        <f>IF(SAM_2017_user_USD!BN47="","",SAM_2017_user_USD!BN47)</f>
        <v/>
      </c>
      <c r="BN46" s="223" t="str">
        <f>IF(SAM_2017_user_USD!BO47="","",SAM_2017_user_USD!BO47)</f>
        <v/>
      </c>
      <c r="BO46" s="223" t="str">
        <f>IF(SAM_2017_user_USD!BP47="","",SAM_2017_user_USD!BP47)</f>
        <v/>
      </c>
      <c r="BP46" s="223" t="str">
        <f>IF(SAM_2017_user_USD!BQ47="","",SAM_2017_user_USD!BQ47)</f>
        <v/>
      </c>
      <c r="BQ46" s="223" t="str">
        <f>IF(SAM_2017_user_USD!BR47="","",SAM_2017_user_USD!BR47)</f>
        <v/>
      </c>
      <c r="BR46" s="223" t="str">
        <f>IF(SAM_2017_user_USD!BS47="","",SAM_2017_user_USD!BS47)</f>
        <v/>
      </c>
      <c r="BS46" s="223" t="str">
        <f>IF(SAM_2017_user_USD!BT47="","",SAM_2017_user_USD!BT47)</f>
        <v/>
      </c>
      <c r="BT46" s="223">
        <f>IF(SAM_2017_user_USD!BU47="","",SAM_2017_user_USD!BU47)</f>
        <v>14.146508738253161</v>
      </c>
      <c r="BU46" s="223">
        <f>IF(SAM_2017_user_USD!BV47="","",SAM_2017_user_USD!BV47)</f>
        <v>24.137442636809816</v>
      </c>
      <c r="BV46" s="223">
        <f>IF(SAM_2017_user_USD!BW47="","",SAM_2017_user_USD!BW47)</f>
        <v>8.9039551743181136</v>
      </c>
      <c r="BW46" s="223">
        <f>IF(SAM_2017_user_USD!BX47="","",SAM_2017_user_USD!BX47)</f>
        <v>34.066981013511146</v>
      </c>
      <c r="BX46" s="223" t="str">
        <f>IF(SAM_2017_user_USD!BY47="","",SAM_2017_user_USD!BY47)</f>
        <v/>
      </c>
      <c r="BY46" s="223" t="str">
        <f>IF(SAM_2017_user_USD!BZ47="","",SAM_2017_user_USD!BZ47)</f>
        <v/>
      </c>
      <c r="BZ46" s="223" t="str">
        <f>IF(SAM_2017_user_USD!CA47="","",SAM_2017_user_USD!CA47)</f>
        <v/>
      </c>
      <c r="CA46" s="223" t="str">
        <f>IF(SAM_2017_user_USD!CB47="","",SAM_2017_user_USD!CB47)</f>
        <v/>
      </c>
      <c r="CB46" s="223" t="str">
        <f>IF(SAM_2017_user_USD!CC47="","",SAM_2017_user_USD!CC47)</f>
        <v/>
      </c>
      <c r="CC46" s="223">
        <f>IF(SAM_2017_user_USD!CD47="","",SAM_2017_user_USD!CD47)</f>
        <v>145.17688538551982</v>
      </c>
      <c r="CD46" s="223" t="str">
        <f>IF(SAM_2017_user_USD!CE47="","",SAM_2017_user_USD!CE47)</f>
        <v/>
      </c>
      <c r="CE46" s="107">
        <f t="shared" si="1"/>
        <v>6896.8581034069766</v>
      </c>
    </row>
    <row r="47" spans="1:83" x14ac:dyDescent="0.25">
      <c r="A47" s="225">
        <v>46</v>
      </c>
      <c r="B47" s="223">
        <f>IF(SAM_2017_user_USD!C48="","",SAM_2017_user_USD!C48)</f>
        <v>23.518408117408882</v>
      </c>
      <c r="C47" s="223" t="str">
        <f>IF(SAM_2017_user_USD!D48="","",SAM_2017_user_USD!D48)</f>
        <v/>
      </c>
      <c r="D47" s="223">
        <f>IF(SAM_2017_user_USD!E48="","",SAM_2017_user_USD!E48)</f>
        <v>400.56711784774541</v>
      </c>
      <c r="E47" s="223" t="str">
        <f>IF(SAM_2017_user_USD!F48="","",SAM_2017_user_USD!F48)</f>
        <v/>
      </c>
      <c r="F47" s="223">
        <f>IF(SAM_2017_user_USD!G48="","",SAM_2017_user_USD!G48)</f>
        <v>5.86866142381461E-3</v>
      </c>
      <c r="G47" s="223">
        <f>IF(SAM_2017_user_USD!H48="","",SAM_2017_user_USD!H48)</f>
        <v>400.42794629180685</v>
      </c>
      <c r="H47" s="223">
        <f>IF(SAM_2017_user_USD!I48="","",SAM_2017_user_USD!I48)</f>
        <v>5.5768661378705566</v>
      </c>
      <c r="I47" s="223">
        <f>IF(SAM_2017_user_USD!J48="","",SAM_2017_user_USD!J48)</f>
        <v>8.7032428878503314</v>
      </c>
      <c r="J47" s="223">
        <f>IF(SAM_2017_user_USD!K48="","",SAM_2017_user_USD!K48)</f>
        <v>0.43110410114679709</v>
      </c>
      <c r="K47" s="223">
        <f>IF(SAM_2017_user_USD!L48="","",SAM_2017_user_USD!L48)</f>
        <v>0.71675140938657422</v>
      </c>
      <c r="L47" s="223">
        <f>IF(SAM_2017_user_USD!M48="","",SAM_2017_user_USD!M48)</f>
        <v>0.53123542595562545</v>
      </c>
      <c r="M47" s="223">
        <f>IF(SAM_2017_user_USD!N48="","",SAM_2017_user_USD!N48)</f>
        <v>214.531387620559</v>
      </c>
      <c r="N47" s="223">
        <f>IF(SAM_2017_user_USD!O48="","",SAM_2017_user_USD!O48)</f>
        <v>94.235458162596586</v>
      </c>
      <c r="O47" s="223">
        <f>IF(SAM_2017_user_USD!P48="","",SAM_2017_user_USD!P48)</f>
        <v>3.0816122140456995E-2</v>
      </c>
      <c r="P47" s="223">
        <f>IF(SAM_2017_user_USD!Q48="","",SAM_2017_user_USD!Q48)</f>
        <v>0.50386157414381638</v>
      </c>
      <c r="Q47" s="223">
        <f>IF(SAM_2017_user_USD!R48="","",SAM_2017_user_USD!R48)</f>
        <v>1.7039854624510513</v>
      </c>
      <c r="R47" s="223">
        <f>IF(SAM_2017_user_USD!S48="","",SAM_2017_user_USD!S48)</f>
        <v>335.68684257234992</v>
      </c>
      <c r="S47" s="223">
        <f>IF(SAM_2017_user_USD!T48="","",SAM_2017_user_USD!T48)</f>
        <v>0.43836209607658766</v>
      </c>
      <c r="T47" s="223">
        <f>IF(SAM_2017_user_USD!U48="","",SAM_2017_user_USD!U48)</f>
        <v>91.621434029688828</v>
      </c>
      <c r="U47" s="223">
        <f>IF(SAM_2017_user_USD!V48="","",SAM_2017_user_USD!V48)</f>
        <v>83.316939748956344</v>
      </c>
      <c r="V47" s="223">
        <f>IF(SAM_2017_user_USD!W48="","",SAM_2017_user_USD!W48)</f>
        <v>4.8316581878745364</v>
      </c>
      <c r="W47" s="223">
        <f>IF(SAM_2017_user_USD!X48="","",SAM_2017_user_USD!X48)</f>
        <v>245.17244300526139</v>
      </c>
      <c r="X47" s="223">
        <f>IF(SAM_2017_user_USD!Y48="","",SAM_2017_user_USD!Y48)</f>
        <v>14.653050495544306</v>
      </c>
      <c r="Y47" s="223" t="str">
        <f>IF(SAM_2017_user_USD!Z48="","",SAM_2017_user_USD!Z48)</f>
        <v/>
      </c>
      <c r="Z47" s="223">
        <f>IF(SAM_2017_user_USD!AA48="","",SAM_2017_user_USD!AA48)</f>
        <v>8.6003545368816287E-4</v>
      </c>
      <c r="AA47" s="223">
        <f>IF(SAM_2017_user_USD!AB48="","",SAM_2017_user_USD!AB48)</f>
        <v>1155.4656431531573</v>
      </c>
      <c r="AB47" s="223">
        <f>IF(SAM_2017_user_USD!AC48="","",SAM_2017_user_USD!AC48)</f>
        <v>25.869471160272401</v>
      </c>
      <c r="AC47" s="223">
        <f>IF(SAM_2017_user_USD!AD48="","",SAM_2017_user_USD!AD48)</f>
        <v>53.511794686297648</v>
      </c>
      <c r="AD47" s="223">
        <f>IF(SAM_2017_user_USD!AE48="","",SAM_2017_user_USD!AE48)</f>
        <v>599.01687681164196</v>
      </c>
      <c r="AE47" s="223">
        <f>IF(SAM_2017_user_USD!AF48="","",SAM_2017_user_USD!AF48)</f>
        <v>59.691761383470137</v>
      </c>
      <c r="AF47" s="223">
        <f>IF(SAM_2017_user_USD!AG48="","",SAM_2017_user_USD!AG48)</f>
        <v>98.475841952615752</v>
      </c>
      <c r="AG47" s="223" t="str">
        <f>IF(SAM_2017_user_USD!AH48="","",SAM_2017_user_USD!AH48)</f>
        <v/>
      </c>
      <c r="AH47" s="223" t="str">
        <f>IF(SAM_2017_user_USD!AI48="","",SAM_2017_user_USD!AI48)</f>
        <v/>
      </c>
      <c r="AI47" s="223">
        <f>IF(SAM_2017_user_USD!AJ48="","",SAM_2017_user_USD!AJ48)</f>
        <v>95.081861336017425</v>
      </c>
      <c r="AJ47" s="223" t="str">
        <f>IF(SAM_2017_user_USD!AK48="","",SAM_2017_user_USD!AK48)</f>
        <v/>
      </c>
      <c r="AK47" s="223" t="str">
        <f>IF(SAM_2017_user_USD!AL48="","",SAM_2017_user_USD!AL48)</f>
        <v/>
      </c>
      <c r="AL47" s="223" t="str">
        <f>IF(SAM_2017_user_USD!AM48="","",SAM_2017_user_USD!AM48)</f>
        <v/>
      </c>
      <c r="AM47" s="223" t="str">
        <f>IF(SAM_2017_user_USD!AN48="","",SAM_2017_user_USD!AN48)</f>
        <v/>
      </c>
      <c r="AN47" s="223" t="str">
        <f>IF(SAM_2017_user_USD!AO48="","",SAM_2017_user_USD!AO48)</f>
        <v/>
      </c>
      <c r="AO47" s="223" t="str">
        <f>IF(SAM_2017_user_USD!AP48="","",SAM_2017_user_USD!AP48)</f>
        <v/>
      </c>
      <c r="AP47" s="223" t="str">
        <f>IF(SAM_2017_user_USD!AQ48="","",SAM_2017_user_USD!AQ48)</f>
        <v/>
      </c>
      <c r="AQ47" s="223" t="str">
        <f>IF(SAM_2017_user_USD!AR48="","",SAM_2017_user_USD!AR48)</f>
        <v/>
      </c>
      <c r="AR47" s="223" t="str">
        <f>IF(SAM_2017_user_USD!AS48="","",SAM_2017_user_USD!AS48)</f>
        <v/>
      </c>
      <c r="AS47" s="223" t="str">
        <f>IF(SAM_2017_user_USD!AT48="","",SAM_2017_user_USD!AT48)</f>
        <v/>
      </c>
      <c r="AT47" s="223" t="str">
        <f>IF(SAM_2017_user_USD!AU48="","",SAM_2017_user_USD!AU48)</f>
        <v/>
      </c>
      <c r="AU47" s="223" t="str">
        <f>IF(SAM_2017_user_USD!AV48="","",SAM_2017_user_USD!AV48)</f>
        <v/>
      </c>
      <c r="AV47" s="223" t="str">
        <f>IF(SAM_2017_user_USD!AW48="","",SAM_2017_user_USD!AW48)</f>
        <v/>
      </c>
      <c r="AW47" s="223" t="str">
        <f>IF(SAM_2017_user_USD!AX48="","",SAM_2017_user_USD!AX48)</f>
        <v/>
      </c>
      <c r="AX47" s="223" t="str">
        <f>IF(SAM_2017_user_USD!AY48="","",SAM_2017_user_USD!AY48)</f>
        <v/>
      </c>
      <c r="AY47" s="223" t="str">
        <f>IF(SAM_2017_user_USD!AZ48="","",SAM_2017_user_USD!AZ48)</f>
        <v/>
      </c>
      <c r="AZ47" s="223" t="str">
        <f>IF(SAM_2017_user_USD!BA48="","",SAM_2017_user_USD!BA48)</f>
        <v/>
      </c>
      <c r="BA47" s="223" t="str">
        <f>IF(SAM_2017_user_USD!BB48="","",SAM_2017_user_USD!BB48)</f>
        <v/>
      </c>
      <c r="BB47" s="223" t="str">
        <f>IF(SAM_2017_user_USD!BC48="","",SAM_2017_user_USD!BC48)</f>
        <v/>
      </c>
      <c r="BC47" s="223" t="str">
        <f>IF(SAM_2017_user_USD!BD48="","",SAM_2017_user_USD!BD48)</f>
        <v/>
      </c>
      <c r="BD47" s="223" t="str">
        <f>IF(SAM_2017_user_USD!BE48="","",SAM_2017_user_USD!BE48)</f>
        <v/>
      </c>
      <c r="BE47" s="223" t="str">
        <f>IF(SAM_2017_user_USD!BF48="","",SAM_2017_user_USD!BF48)</f>
        <v/>
      </c>
      <c r="BF47" s="223" t="str">
        <f>IF(SAM_2017_user_USD!BG48="","",SAM_2017_user_USD!BG48)</f>
        <v/>
      </c>
      <c r="BG47" s="223" t="str">
        <f>IF(SAM_2017_user_USD!BH48="","",SAM_2017_user_USD!BH48)</f>
        <v/>
      </c>
      <c r="BH47" s="223" t="str">
        <f>IF(SAM_2017_user_USD!BI48="","",SAM_2017_user_USD!BI48)</f>
        <v/>
      </c>
      <c r="BI47" s="223" t="str">
        <f>IF(SAM_2017_user_USD!BJ48="","",SAM_2017_user_USD!BJ48)</f>
        <v/>
      </c>
      <c r="BJ47" s="223" t="str">
        <f>IF(SAM_2017_user_USD!BK48="","",SAM_2017_user_USD!BK48)</f>
        <v/>
      </c>
      <c r="BK47" s="223" t="str">
        <f>IF(SAM_2017_user_USD!BL48="","",SAM_2017_user_USD!BL48)</f>
        <v/>
      </c>
      <c r="BL47" s="223" t="str">
        <f>IF(SAM_2017_user_USD!BM48="","",SAM_2017_user_USD!BM48)</f>
        <v/>
      </c>
      <c r="BM47" s="223" t="str">
        <f>IF(SAM_2017_user_USD!BN48="","",SAM_2017_user_USD!BN48)</f>
        <v/>
      </c>
      <c r="BN47" s="223" t="str">
        <f>IF(SAM_2017_user_USD!BO48="","",SAM_2017_user_USD!BO48)</f>
        <v/>
      </c>
      <c r="BO47" s="223" t="str">
        <f>IF(SAM_2017_user_USD!BP48="","",SAM_2017_user_USD!BP48)</f>
        <v/>
      </c>
      <c r="BP47" s="223" t="str">
        <f>IF(SAM_2017_user_USD!BQ48="","",SAM_2017_user_USD!BQ48)</f>
        <v/>
      </c>
      <c r="BQ47" s="223" t="str">
        <f>IF(SAM_2017_user_USD!BR48="","",SAM_2017_user_USD!BR48)</f>
        <v/>
      </c>
      <c r="BR47" s="223" t="str">
        <f>IF(SAM_2017_user_USD!BS48="","",SAM_2017_user_USD!BS48)</f>
        <v/>
      </c>
      <c r="BS47" s="223" t="str">
        <f>IF(SAM_2017_user_USD!BT48="","",SAM_2017_user_USD!BT48)</f>
        <v/>
      </c>
      <c r="BT47" s="223">
        <f>IF(SAM_2017_user_USD!BU48="","",SAM_2017_user_USD!BU48)</f>
        <v>22.362881531251745</v>
      </c>
      <c r="BU47" s="223">
        <f>IF(SAM_2017_user_USD!BV48="","",SAM_2017_user_USD!BV48)</f>
        <v>38.156606703585581</v>
      </c>
      <c r="BV47" s="223">
        <f>IF(SAM_2017_user_USD!BW48="","",SAM_2017_user_USD!BW48)</f>
        <v>14.075423018290195</v>
      </c>
      <c r="BW47" s="223">
        <f>IF(SAM_2017_user_USD!BX48="","",SAM_2017_user_USD!BX48)</f>
        <v>53.853277485525034</v>
      </c>
      <c r="BX47" s="223" t="str">
        <f>IF(SAM_2017_user_USD!BY48="","",SAM_2017_user_USD!BY48)</f>
        <v/>
      </c>
      <c r="BY47" s="223" t="str">
        <f>IF(SAM_2017_user_USD!BZ48="","",SAM_2017_user_USD!BZ48)</f>
        <v/>
      </c>
      <c r="BZ47" s="223" t="str">
        <f>IF(SAM_2017_user_USD!CA48="","",SAM_2017_user_USD!CA48)</f>
        <v/>
      </c>
      <c r="CA47" s="223" t="str">
        <f>IF(SAM_2017_user_USD!CB48="","",SAM_2017_user_USD!CB48)</f>
        <v/>
      </c>
      <c r="CB47" s="223" t="str">
        <f>IF(SAM_2017_user_USD!CC48="","",SAM_2017_user_USD!CC48)</f>
        <v/>
      </c>
      <c r="CC47" s="223">
        <f>IF(SAM_2017_user_USD!CD48="","",SAM_2017_user_USD!CD48)</f>
        <v>1904.5977982940981</v>
      </c>
      <c r="CD47" s="223" t="str">
        <f>IF(SAM_2017_user_USD!CE48="","",SAM_2017_user_USD!CE48)</f>
        <v/>
      </c>
      <c r="CE47" s="107">
        <f t="shared" si="1"/>
        <v>6047.3648775099155</v>
      </c>
    </row>
    <row r="48" spans="1:83" x14ac:dyDescent="0.25">
      <c r="A48" s="225">
        <v>47</v>
      </c>
      <c r="B48" s="223">
        <f>IF(SAM_2017_user_USD!C49="","",SAM_2017_user_USD!C49)</f>
        <v>24.182687279678326</v>
      </c>
      <c r="C48" s="223">
        <f>IF(SAM_2017_user_USD!D49="","",SAM_2017_user_USD!D49)</f>
        <v>125.04779985923459</v>
      </c>
      <c r="D48" s="223">
        <f>IF(SAM_2017_user_USD!E49="","",SAM_2017_user_USD!E49)</f>
        <v>82.437472410696017</v>
      </c>
      <c r="E48" s="223">
        <f>IF(SAM_2017_user_USD!F49="","",SAM_2017_user_USD!F49)</f>
        <v>1.6266128253177008</v>
      </c>
      <c r="F48" s="223">
        <f>IF(SAM_2017_user_USD!G49="","",SAM_2017_user_USD!G49)</f>
        <v>1.9526890626826163</v>
      </c>
      <c r="G48" s="223">
        <f>IF(SAM_2017_user_USD!H49="","",SAM_2017_user_USD!H49)</f>
        <v>18.587147370457743</v>
      </c>
      <c r="H48" s="223">
        <f>IF(SAM_2017_user_USD!I49="","",SAM_2017_user_USD!I49)</f>
        <v>41.269762580852735</v>
      </c>
      <c r="I48" s="223">
        <f>IF(SAM_2017_user_USD!J49="","",SAM_2017_user_USD!J49)</f>
        <v>14.42503661428931</v>
      </c>
      <c r="J48" s="223">
        <f>IF(SAM_2017_user_USD!K49="","",SAM_2017_user_USD!K49)</f>
        <v>3.0772205100946741E-2</v>
      </c>
      <c r="K48" s="223">
        <f>IF(SAM_2017_user_USD!L49="","",SAM_2017_user_USD!L49)</f>
        <v>0.67334142700245514</v>
      </c>
      <c r="L48" s="223">
        <f>IF(SAM_2017_user_USD!M49="","",SAM_2017_user_USD!M49)</f>
        <v>27.979965474114287</v>
      </c>
      <c r="M48" s="223">
        <f>IF(SAM_2017_user_USD!N49="","",SAM_2017_user_USD!N49)</f>
        <v>0.41737188937704672</v>
      </c>
      <c r="N48" s="223">
        <f>IF(SAM_2017_user_USD!O49="","",SAM_2017_user_USD!O49)</f>
        <v>2.1490201244797413</v>
      </c>
      <c r="O48" s="223">
        <f>IF(SAM_2017_user_USD!P49="","",SAM_2017_user_USD!P49)</f>
        <v>23.199858320047522</v>
      </c>
      <c r="P48" s="223">
        <f>IF(SAM_2017_user_USD!Q49="","",SAM_2017_user_USD!Q49)</f>
        <v>0.61578980699006391</v>
      </c>
      <c r="Q48" s="223">
        <f>IF(SAM_2017_user_USD!R49="","",SAM_2017_user_USD!R49)</f>
        <v>32.813541899524004</v>
      </c>
      <c r="R48" s="223">
        <f>IF(SAM_2017_user_USD!S49="","",SAM_2017_user_USD!S49)</f>
        <v>63.535224349158256</v>
      </c>
      <c r="S48" s="223">
        <f>IF(SAM_2017_user_USD!T49="","",SAM_2017_user_USD!T49)</f>
        <v>8.63093296345021E-4</v>
      </c>
      <c r="T48" s="223">
        <f>IF(SAM_2017_user_USD!U49="","",SAM_2017_user_USD!U49)</f>
        <v>100.5530595596429</v>
      </c>
      <c r="U48" s="223">
        <f>IF(SAM_2017_user_USD!V49="","",SAM_2017_user_USD!V49)</f>
        <v>0.1361049281993188</v>
      </c>
      <c r="V48" s="223">
        <f>IF(SAM_2017_user_USD!W49="","",SAM_2017_user_USD!W49)</f>
        <v>21.527613823935059</v>
      </c>
      <c r="W48" s="223">
        <f>IF(SAM_2017_user_USD!X49="","",SAM_2017_user_USD!X49)</f>
        <v>3.4932734945823012</v>
      </c>
      <c r="X48" s="223">
        <f>IF(SAM_2017_user_USD!Y49="","",SAM_2017_user_USD!Y49)</f>
        <v>96.654146278385198</v>
      </c>
      <c r="Y48" s="223">
        <f>IF(SAM_2017_user_USD!Z49="","",SAM_2017_user_USD!Z49)</f>
        <v>1.1560666281484711E-5</v>
      </c>
      <c r="Z48" s="223">
        <f>IF(SAM_2017_user_USD!AA49="","",SAM_2017_user_USD!AA49)</f>
        <v>4.2128868847592198</v>
      </c>
      <c r="AA48" s="223">
        <f>IF(SAM_2017_user_USD!AB49="","",SAM_2017_user_USD!AB49)</f>
        <v>215.44118486333267</v>
      </c>
      <c r="AB48" s="223">
        <f>IF(SAM_2017_user_USD!AC49="","",SAM_2017_user_USD!AC49)</f>
        <v>299.77800790126815</v>
      </c>
      <c r="AC48" s="223">
        <f>IF(SAM_2017_user_USD!AD49="","",SAM_2017_user_USD!AD49)</f>
        <v>55.8264267387706</v>
      </c>
      <c r="AD48" s="223">
        <f>IF(SAM_2017_user_USD!AE49="","",SAM_2017_user_USD!AE49)</f>
        <v>1.159310400793657</v>
      </c>
      <c r="AE48" s="223">
        <f>IF(SAM_2017_user_USD!AF49="","",SAM_2017_user_USD!AF49)</f>
        <v>36.272679704557319</v>
      </c>
      <c r="AF48" s="223">
        <f>IF(SAM_2017_user_USD!AG49="","",SAM_2017_user_USD!AG49)</f>
        <v>142.87886800277553</v>
      </c>
      <c r="AG48" s="223">
        <f>IF(SAM_2017_user_USD!AH49="","",SAM_2017_user_USD!AH49)</f>
        <v>1.6642018820539837</v>
      </c>
      <c r="AH48" s="223">
        <f>IF(SAM_2017_user_USD!AI49="","",SAM_2017_user_USD!AI49)</f>
        <v>8.4516327855386741</v>
      </c>
      <c r="AI48" s="223">
        <f>IF(SAM_2017_user_USD!AJ49="","",SAM_2017_user_USD!AJ49)</f>
        <v>124.41935402954934</v>
      </c>
      <c r="AJ48" s="223" t="str">
        <f>IF(SAM_2017_user_USD!AK49="","",SAM_2017_user_USD!AK49)</f>
        <v/>
      </c>
      <c r="AK48" s="223" t="str">
        <f>IF(SAM_2017_user_USD!AL49="","",SAM_2017_user_USD!AL49)</f>
        <v/>
      </c>
      <c r="AL48" s="223" t="str">
        <f>IF(SAM_2017_user_USD!AM49="","",SAM_2017_user_USD!AM49)</f>
        <v/>
      </c>
      <c r="AM48" s="223" t="str">
        <f>IF(SAM_2017_user_USD!AN49="","",SAM_2017_user_USD!AN49)</f>
        <v/>
      </c>
      <c r="AN48" s="223" t="str">
        <f>IF(SAM_2017_user_USD!AO49="","",SAM_2017_user_USD!AO49)</f>
        <v/>
      </c>
      <c r="AO48" s="223" t="str">
        <f>IF(SAM_2017_user_USD!AP49="","",SAM_2017_user_USD!AP49)</f>
        <v/>
      </c>
      <c r="AP48" s="223" t="str">
        <f>IF(SAM_2017_user_USD!AQ49="","",SAM_2017_user_USD!AQ49)</f>
        <v/>
      </c>
      <c r="AQ48" s="223" t="str">
        <f>IF(SAM_2017_user_USD!AR49="","",SAM_2017_user_USD!AR49)</f>
        <v/>
      </c>
      <c r="AR48" s="223" t="str">
        <f>IF(SAM_2017_user_USD!AS49="","",SAM_2017_user_USD!AS49)</f>
        <v/>
      </c>
      <c r="AS48" s="223" t="str">
        <f>IF(SAM_2017_user_USD!AT49="","",SAM_2017_user_USD!AT49)</f>
        <v/>
      </c>
      <c r="AT48" s="223" t="str">
        <f>IF(SAM_2017_user_USD!AU49="","",SAM_2017_user_USD!AU49)</f>
        <v/>
      </c>
      <c r="AU48" s="223" t="str">
        <f>IF(SAM_2017_user_USD!AV49="","",SAM_2017_user_USD!AV49)</f>
        <v/>
      </c>
      <c r="AV48" s="223" t="str">
        <f>IF(SAM_2017_user_USD!AW49="","",SAM_2017_user_USD!AW49)</f>
        <v/>
      </c>
      <c r="AW48" s="223" t="str">
        <f>IF(SAM_2017_user_USD!AX49="","",SAM_2017_user_USD!AX49)</f>
        <v/>
      </c>
      <c r="AX48" s="223" t="str">
        <f>IF(SAM_2017_user_USD!AY49="","",SAM_2017_user_USD!AY49)</f>
        <v/>
      </c>
      <c r="AY48" s="223" t="str">
        <f>IF(SAM_2017_user_USD!AZ49="","",SAM_2017_user_USD!AZ49)</f>
        <v/>
      </c>
      <c r="AZ48" s="223" t="str">
        <f>IF(SAM_2017_user_USD!BA49="","",SAM_2017_user_USD!BA49)</f>
        <v/>
      </c>
      <c r="BA48" s="223" t="str">
        <f>IF(SAM_2017_user_USD!BB49="","",SAM_2017_user_USD!BB49)</f>
        <v/>
      </c>
      <c r="BB48" s="223" t="str">
        <f>IF(SAM_2017_user_USD!BC49="","",SAM_2017_user_USD!BC49)</f>
        <v/>
      </c>
      <c r="BC48" s="223" t="str">
        <f>IF(SAM_2017_user_USD!BD49="","",SAM_2017_user_USD!BD49)</f>
        <v/>
      </c>
      <c r="BD48" s="223" t="str">
        <f>IF(SAM_2017_user_USD!BE49="","",SAM_2017_user_USD!BE49)</f>
        <v/>
      </c>
      <c r="BE48" s="223" t="str">
        <f>IF(SAM_2017_user_USD!BF49="","",SAM_2017_user_USD!BF49)</f>
        <v/>
      </c>
      <c r="BF48" s="223" t="str">
        <f>IF(SAM_2017_user_USD!BG49="","",SAM_2017_user_USD!BG49)</f>
        <v/>
      </c>
      <c r="BG48" s="223" t="str">
        <f>IF(SAM_2017_user_USD!BH49="","",SAM_2017_user_USD!BH49)</f>
        <v/>
      </c>
      <c r="BH48" s="223" t="str">
        <f>IF(SAM_2017_user_USD!BI49="","",SAM_2017_user_USD!BI49)</f>
        <v/>
      </c>
      <c r="BI48" s="223" t="str">
        <f>IF(SAM_2017_user_USD!BJ49="","",SAM_2017_user_USD!BJ49)</f>
        <v/>
      </c>
      <c r="BJ48" s="223" t="str">
        <f>IF(SAM_2017_user_USD!BK49="","",SAM_2017_user_USD!BK49)</f>
        <v/>
      </c>
      <c r="BK48" s="223" t="str">
        <f>IF(SAM_2017_user_USD!BL49="","",SAM_2017_user_USD!BL49)</f>
        <v/>
      </c>
      <c r="BL48" s="223" t="str">
        <f>IF(SAM_2017_user_USD!BM49="","",SAM_2017_user_USD!BM49)</f>
        <v/>
      </c>
      <c r="BM48" s="223" t="str">
        <f>IF(SAM_2017_user_USD!BN49="","",SAM_2017_user_USD!BN49)</f>
        <v/>
      </c>
      <c r="BN48" s="223" t="str">
        <f>IF(SAM_2017_user_USD!BO49="","",SAM_2017_user_USD!BO49)</f>
        <v/>
      </c>
      <c r="BO48" s="223" t="str">
        <f>IF(SAM_2017_user_USD!BP49="","",SAM_2017_user_USD!BP49)</f>
        <v/>
      </c>
      <c r="BP48" s="223" t="str">
        <f>IF(SAM_2017_user_USD!BQ49="","",SAM_2017_user_USD!BQ49)</f>
        <v/>
      </c>
      <c r="BQ48" s="223" t="str">
        <f>IF(SAM_2017_user_USD!BR49="","",SAM_2017_user_USD!BR49)</f>
        <v/>
      </c>
      <c r="BR48" s="223" t="str">
        <f>IF(SAM_2017_user_USD!BS49="","",SAM_2017_user_USD!BS49)</f>
        <v/>
      </c>
      <c r="BS48" s="223" t="str">
        <f>IF(SAM_2017_user_USD!BT49="","",SAM_2017_user_USD!BT49)</f>
        <v/>
      </c>
      <c r="BT48" s="223">
        <f>IF(SAM_2017_user_USD!BU49="","",SAM_2017_user_USD!BU49)</f>
        <v>61.818742431966101</v>
      </c>
      <c r="BU48" s="223">
        <f>IF(SAM_2017_user_USD!BV49="","",SAM_2017_user_USD!BV49)</f>
        <v>138.8539210294376</v>
      </c>
      <c r="BV48" s="223">
        <f>IF(SAM_2017_user_USD!BW49="","",SAM_2017_user_USD!BW49)</f>
        <v>25.155686590134966</v>
      </c>
      <c r="BW48" s="223">
        <f>IF(SAM_2017_user_USD!BX49="","",SAM_2017_user_USD!BX49)</f>
        <v>146.93793454642349</v>
      </c>
      <c r="BX48" s="223" t="str">
        <f>IF(SAM_2017_user_USD!BY49="","",SAM_2017_user_USD!BY49)</f>
        <v/>
      </c>
      <c r="BY48" s="223" t="str">
        <f>IF(SAM_2017_user_USD!BZ49="","",SAM_2017_user_USD!BZ49)</f>
        <v/>
      </c>
      <c r="BZ48" s="223" t="str">
        <f>IF(SAM_2017_user_USD!CA49="","",SAM_2017_user_USD!CA49)</f>
        <v/>
      </c>
      <c r="CA48" s="223" t="str">
        <f>IF(SAM_2017_user_USD!CB49="","",SAM_2017_user_USD!CB49)</f>
        <v/>
      </c>
      <c r="CB48" s="223" t="str">
        <f>IF(SAM_2017_user_USD!CC49="","",SAM_2017_user_USD!CC49)</f>
        <v/>
      </c>
      <c r="CC48" s="223">
        <f>IF(SAM_2017_user_USD!CD49="","",SAM_2017_user_USD!CD49)</f>
        <v>721.04847884843525</v>
      </c>
      <c r="CD48" s="223" t="str">
        <f>IF(SAM_2017_user_USD!CE49="","",SAM_2017_user_USD!CE49)</f>
        <v/>
      </c>
      <c r="CE48" s="107">
        <f t="shared" si="1"/>
        <v>2667.2284828775073</v>
      </c>
    </row>
    <row r="49" spans="1:83" x14ac:dyDescent="0.25">
      <c r="A49" s="225">
        <v>48</v>
      </c>
      <c r="B49" s="223">
        <f>IF(SAM_2017_user_USD!C50="","",SAM_2017_user_USD!C50)</f>
        <v>201.06949269525518</v>
      </c>
      <c r="C49" s="223">
        <f>IF(SAM_2017_user_USD!D50="","",SAM_2017_user_USD!D50)</f>
        <v>7.1079432261302165</v>
      </c>
      <c r="D49" s="223">
        <f>IF(SAM_2017_user_USD!E50="","",SAM_2017_user_USD!E50)</f>
        <v>557.36951077775313</v>
      </c>
      <c r="E49" s="223">
        <f>IF(SAM_2017_user_USD!F50="","",SAM_2017_user_USD!F50)</f>
        <v>2.3036492495764875</v>
      </c>
      <c r="F49" s="223">
        <f>IF(SAM_2017_user_USD!G50="","",SAM_2017_user_USD!G50)</f>
        <v>1.7833700701604536</v>
      </c>
      <c r="G49" s="223">
        <f>IF(SAM_2017_user_USD!H50="","",SAM_2017_user_USD!H50)</f>
        <v>106.60537073914371</v>
      </c>
      <c r="H49" s="223">
        <f>IF(SAM_2017_user_USD!I50="","",SAM_2017_user_USD!I50)</f>
        <v>7.7228304112228265</v>
      </c>
      <c r="I49" s="223">
        <f>IF(SAM_2017_user_USD!J50="","",SAM_2017_user_USD!J50)</f>
        <v>17.26102511659926</v>
      </c>
      <c r="J49" s="223">
        <f>IF(SAM_2017_user_USD!K50="","",SAM_2017_user_USD!K50)</f>
        <v>3.0073221007911238E-2</v>
      </c>
      <c r="K49" s="223">
        <f>IF(SAM_2017_user_USD!L50="","",SAM_2017_user_USD!L50)</f>
        <v>0.90606998512102244</v>
      </c>
      <c r="L49" s="223">
        <f>IF(SAM_2017_user_USD!M50="","",SAM_2017_user_USD!M50)</f>
        <v>17.116058398907185</v>
      </c>
      <c r="M49" s="223">
        <f>IF(SAM_2017_user_USD!N50="","",SAM_2017_user_USD!N50)</f>
        <v>1.6677472068411514</v>
      </c>
      <c r="N49" s="223">
        <f>IF(SAM_2017_user_USD!O50="","",SAM_2017_user_USD!O50)</f>
        <v>6.946013069062505E-6</v>
      </c>
      <c r="O49" s="223">
        <f>IF(SAM_2017_user_USD!P50="","",SAM_2017_user_USD!P50)</f>
        <v>0.25767049360450384</v>
      </c>
      <c r="P49" s="223">
        <f>IF(SAM_2017_user_USD!Q50="","",SAM_2017_user_USD!Q50)</f>
        <v>2.6198890352069002</v>
      </c>
      <c r="Q49" s="223">
        <f>IF(SAM_2017_user_USD!R50="","",SAM_2017_user_USD!R50)</f>
        <v>7.0052672016221607</v>
      </c>
      <c r="R49" s="223">
        <f>IF(SAM_2017_user_USD!S50="","",SAM_2017_user_USD!S50)</f>
        <v>2.7674265929005428</v>
      </c>
      <c r="S49" s="223">
        <f>IF(SAM_2017_user_USD!T50="","",SAM_2017_user_USD!T50)</f>
        <v>2.3287573170283369E-4</v>
      </c>
      <c r="T49" s="223">
        <f>IF(SAM_2017_user_USD!U50="","",SAM_2017_user_USD!U50)</f>
        <v>14.846096451316289</v>
      </c>
      <c r="U49" s="223">
        <f>IF(SAM_2017_user_USD!V50="","",SAM_2017_user_USD!V50)</f>
        <v>2.3112932333349745</v>
      </c>
      <c r="V49" s="223">
        <f>IF(SAM_2017_user_USD!W50="","",SAM_2017_user_USD!W50)</f>
        <v>1.5805291558228383</v>
      </c>
      <c r="W49" s="223">
        <f>IF(SAM_2017_user_USD!X50="","",SAM_2017_user_USD!X50)</f>
        <v>6.080397402666553</v>
      </c>
      <c r="X49" s="223">
        <f>IF(SAM_2017_user_USD!Y50="","",SAM_2017_user_USD!Y50)</f>
        <v>1890.3764816367523</v>
      </c>
      <c r="Y49" s="223">
        <f>IF(SAM_2017_user_USD!Z50="","",SAM_2017_user_USD!Z50)</f>
        <v>7.076219148060785</v>
      </c>
      <c r="Z49" s="223">
        <f>IF(SAM_2017_user_USD!AA50="","",SAM_2017_user_USD!AA50)</f>
        <v>68.49099357086935</v>
      </c>
      <c r="AA49" s="223">
        <f>IF(SAM_2017_user_USD!AB50="","",SAM_2017_user_USD!AB50)</f>
        <v>73.234935200855872</v>
      </c>
      <c r="AB49" s="223">
        <f>IF(SAM_2017_user_USD!AC50="","",SAM_2017_user_USD!AC50)</f>
        <v>495.04592414528992</v>
      </c>
      <c r="AC49" s="223">
        <f>IF(SAM_2017_user_USD!AD50="","",SAM_2017_user_USD!AD50)</f>
        <v>1.2324242541859467</v>
      </c>
      <c r="AD49" s="223">
        <f>IF(SAM_2017_user_USD!AE50="","",SAM_2017_user_USD!AE50)</f>
        <v>15.25024330096452</v>
      </c>
      <c r="AE49" s="223">
        <f>IF(SAM_2017_user_USD!AF50="","",SAM_2017_user_USD!AF50)</f>
        <v>209.50973242468478</v>
      </c>
      <c r="AF49" s="223">
        <f>IF(SAM_2017_user_USD!AG50="","",SAM_2017_user_USD!AG50)</f>
        <v>33.172580600584702</v>
      </c>
      <c r="AG49" s="223">
        <f>IF(SAM_2017_user_USD!AH50="","",SAM_2017_user_USD!AH50)</f>
        <v>8.8403792050719652</v>
      </c>
      <c r="AH49" s="223">
        <f>IF(SAM_2017_user_USD!AI50="","",SAM_2017_user_USD!AI50)</f>
        <v>44.030502066609763</v>
      </c>
      <c r="AI49" s="223">
        <f>IF(SAM_2017_user_USD!AJ50="","",SAM_2017_user_USD!AJ50)</f>
        <v>166.77821950950948</v>
      </c>
      <c r="AJ49" s="223" t="str">
        <f>IF(SAM_2017_user_USD!AK50="","",SAM_2017_user_USD!AK50)</f>
        <v/>
      </c>
      <c r="AK49" s="223" t="str">
        <f>IF(SAM_2017_user_USD!AL50="","",SAM_2017_user_USD!AL50)</f>
        <v/>
      </c>
      <c r="AL49" s="223" t="str">
        <f>IF(SAM_2017_user_USD!AM50="","",SAM_2017_user_USD!AM50)</f>
        <v/>
      </c>
      <c r="AM49" s="223" t="str">
        <f>IF(SAM_2017_user_USD!AN50="","",SAM_2017_user_USD!AN50)</f>
        <v/>
      </c>
      <c r="AN49" s="223" t="str">
        <f>IF(SAM_2017_user_USD!AO50="","",SAM_2017_user_USD!AO50)</f>
        <v/>
      </c>
      <c r="AO49" s="223" t="str">
        <f>IF(SAM_2017_user_USD!AP50="","",SAM_2017_user_USD!AP50)</f>
        <v/>
      </c>
      <c r="AP49" s="223" t="str">
        <f>IF(SAM_2017_user_USD!AQ50="","",SAM_2017_user_USD!AQ50)</f>
        <v/>
      </c>
      <c r="AQ49" s="223" t="str">
        <f>IF(SAM_2017_user_USD!AR50="","",SAM_2017_user_USD!AR50)</f>
        <v/>
      </c>
      <c r="AR49" s="223" t="str">
        <f>IF(SAM_2017_user_USD!AS50="","",SAM_2017_user_USD!AS50)</f>
        <v/>
      </c>
      <c r="AS49" s="223" t="str">
        <f>IF(SAM_2017_user_USD!AT50="","",SAM_2017_user_USD!AT50)</f>
        <v/>
      </c>
      <c r="AT49" s="223" t="str">
        <f>IF(SAM_2017_user_USD!AU50="","",SAM_2017_user_USD!AU50)</f>
        <v/>
      </c>
      <c r="AU49" s="223" t="str">
        <f>IF(SAM_2017_user_USD!AV50="","",SAM_2017_user_USD!AV50)</f>
        <v/>
      </c>
      <c r="AV49" s="223" t="str">
        <f>IF(SAM_2017_user_USD!AW50="","",SAM_2017_user_USD!AW50)</f>
        <v/>
      </c>
      <c r="AW49" s="223" t="str">
        <f>IF(SAM_2017_user_USD!AX50="","",SAM_2017_user_USD!AX50)</f>
        <v/>
      </c>
      <c r="AX49" s="223" t="str">
        <f>IF(SAM_2017_user_USD!AY50="","",SAM_2017_user_USD!AY50)</f>
        <v/>
      </c>
      <c r="AY49" s="223" t="str">
        <f>IF(SAM_2017_user_USD!AZ50="","",SAM_2017_user_USD!AZ50)</f>
        <v/>
      </c>
      <c r="AZ49" s="223" t="str">
        <f>IF(SAM_2017_user_USD!BA50="","",SAM_2017_user_USD!BA50)</f>
        <v/>
      </c>
      <c r="BA49" s="223" t="str">
        <f>IF(SAM_2017_user_USD!BB50="","",SAM_2017_user_USD!BB50)</f>
        <v/>
      </c>
      <c r="BB49" s="223" t="str">
        <f>IF(SAM_2017_user_USD!BC50="","",SAM_2017_user_USD!BC50)</f>
        <v/>
      </c>
      <c r="BC49" s="223" t="str">
        <f>IF(SAM_2017_user_USD!BD50="","",SAM_2017_user_USD!BD50)</f>
        <v/>
      </c>
      <c r="BD49" s="223" t="str">
        <f>IF(SAM_2017_user_USD!BE50="","",SAM_2017_user_USD!BE50)</f>
        <v/>
      </c>
      <c r="BE49" s="223" t="str">
        <f>IF(SAM_2017_user_USD!BF50="","",SAM_2017_user_USD!BF50)</f>
        <v/>
      </c>
      <c r="BF49" s="223" t="str">
        <f>IF(SAM_2017_user_USD!BG50="","",SAM_2017_user_USD!BG50)</f>
        <v/>
      </c>
      <c r="BG49" s="223" t="str">
        <f>IF(SAM_2017_user_USD!BH50="","",SAM_2017_user_USD!BH50)</f>
        <v/>
      </c>
      <c r="BH49" s="223" t="str">
        <f>IF(SAM_2017_user_USD!BI50="","",SAM_2017_user_USD!BI50)</f>
        <v/>
      </c>
      <c r="BI49" s="223" t="str">
        <f>IF(SAM_2017_user_USD!BJ50="","",SAM_2017_user_USD!BJ50)</f>
        <v/>
      </c>
      <c r="BJ49" s="223" t="str">
        <f>IF(SAM_2017_user_USD!BK50="","",SAM_2017_user_USD!BK50)</f>
        <v/>
      </c>
      <c r="BK49" s="223" t="str">
        <f>IF(SAM_2017_user_USD!BL50="","",SAM_2017_user_USD!BL50)</f>
        <v/>
      </c>
      <c r="BL49" s="223" t="str">
        <f>IF(SAM_2017_user_USD!BM50="","",SAM_2017_user_USD!BM50)</f>
        <v/>
      </c>
      <c r="BM49" s="223" t="str">
        <f>IF(SAM_2017_user_USD!BN50="","",SAM_2017_user_USD!BN50)</f>
        <v/>
      </c>
      <c r="BN49" s="223" t="str">
        <f>IF(SAM_2017_user_USD!BO50="","",SAM_2017_user_USD!BO50)</f>
        <v/>
      </c>
      <c r="BO49" s="223" t="str">
        <f>IF(SAM_2017_user_USD!BP50="","",SAM_2017_user_USD!BP50)</f>
        <v/>
      </c>
      <c r="BP49" s="223" t="str">
        <f>IF(SAM_2017_user_USD!BQ50="","",SAM_2017_user_USD!BQ50)</f>
        <v/>
      </c>
      <c r="BQ49" s="223" t="str">
        <f>IF(SAM_2017_user_USD!BR50="","",SAM_2017_user_USD!BR50)</f>
        <v/>
      </c>
      <c r="BR49" s="223" t="str">
        <f>IF(SAM_2017_user_USD!BS50="","",SAM_2017_user_USD!BS50)</f>
        <v/>
      </c>
      <c r="BS49" s="223" t="str">
        <f>IF(SAM_2017_user_USD!BT50="","",SAM_2017_user_USD!BT50)</f>
        <v/>
      </c>
      <c r="BT49" s="223">
        <f>IF(SAM_2017_user_USD!BU50="","",SAM_2017_user_USD!BU50)</f>
        <v>172.36491120903838</v>
      </c>
      <c r="BU49" s="223">
        <f>IF(SAM_2017_user_USD!BV50="","",SAM_2017_user_USD!BV50)</f>
        <v>373.29719837899194</v>
      </c>
      <c r="BV49" s="223">
        <f>IF(SAM_2017_user_USD!BW50="","",SAM_2017_user_USD!BW50)</f>
        <v>94.322500977454311</v>
      </c>
      <c r="BW49" s="223">
        <f>IF(SAM_2017_user_USD!BX50="","",SAM_2017_user_USD!BX50)</f>
        <v>570.29313340236979</v>
      </c>
      <c r="BX49" s="223" t="str">
        <f>IF(SAM_2017_user_USD!BY50="","",SAM_2017_user_USD!BY50)</f>
        <v/>
      </c>
      <c r="BY49" s="223" t="str">
        <f>IF(SAM_2017_user_USD!BZ50="","",SAM_2017_user_USD!BZ50)</f>
        <v/>
      </c>
      <c r="BZ49" s="223" t="str">
        <f>IF(SAM_2017_user_USD!CA50="","",SAM_2017_user_USD!CA50)</f>
        <v/>
      </c>
      <c r="CA49" s="223" t="str">
        <f>IF(SAM_2017_user_USD!CB50="","",SAM_2017_user_USD!CB50)</f>
        <v/>
      </c>
      <c r="CB49" s="223" t="str">
        <f>IF(SAM_2017_user_USD!CC50="","",SAM_2017_user_USD!CC50)</f>
        <v/>
      </c>
      <c r="CC49" s="223">
        <f>IF(SAM_2017_user_USD!CD50="","",SAM_2017_user_USD!CD50)</f>
        <v>23.92219118044747</v>
      </c>
      <c r="CD49" s="223" t="str">
        <f>IF(SAM_2017_user_USD!CE50="","",SAM_2017_user_USD!CE50)</f>
        <v/>
      </c>
      <c r="CE49" s="107">
        <f t="shared" si="1"/>
        <v>5205.650520697679</v>
      </c>
    </row>
    <row r="50" spans="1:83" x14ac:dyDescent="0.25">
      <c r="A50" s="225">
        <v>49</v>
      </c>
      <c r="B50" s="223">
        <f>IF(SAM_2017_user_USD!C51="","",SAM_2017_user_USD!C51)</f>
        <v>670.1657201558528</v>
      </c>
      <c r="C50" s="223">
        <f>IF(SAM_2017_user_USD!D51="","",SAM_2017_user_USD!D51)</f>
        <v>7.1481305217895361</v>
      </c>
      <c r="D50" s="223">
        <f>IF(SAM_2017_user_USD!E51="","",SAM_2017_user_USD!E51)</f>
        <v>338.84443690417169</v>
      </c>
      <c r="E50" s="223">
        <f>IF(SAM_2017_user_USD!F51="","",SAM_2017_user_USD!F51)</f>
        <v>8.1111909832796189E-4</v>
      </c>
      <c r="F50" s="223">
        <f>IF(SAM_2017_user_USD!G51="","",SAM_2017_user_USD!G51)</f>
        <v>7.2693399895291915</v>
      </c>
      <c r="G50" s="223">
        <f>IF(SAM_2017_user_USD!H51="","",SAM_2017_user_USD!H51)</f>
        <v>764.06204770775321</v>
      </c>
      <c r="H50" s="223">
        <f>IF(SAM_2017_user_USD!I51="","",SAM_2017_user_USD!I51)</f>
        <v>25.23621730832469</v>
      </c>
      <c r="I50" s="223">
        <f>IF(SAM_2017_user_USD!J51="","",SAM_2017_user_USD!J51)</f>
        <v>301.86546527192996</v>
      </c>
      <c r="J50" s="223">
        <f>IF(SAM_2017_user_USD!K51="","",SAM_2017_user_USD!K51)</f>
        <v>45.369500455220191</v>
      </c>
      <c r="K50" s="223">
        <f>IF(SAM_2017_user_USD!L51="","",SAM_2017_user_USD!L51)</f>
        <v>197.93045482616503</v>
      </c>
      <c r="L50" s="223">
        <f>IF(SAM_2017_user_USD!M51="","",SAM_2017_user_USD!M51)</f>
        <v>0.55446829066919023</v>
      </c>
      <c r="M50" s="223">
        <f>IF(SAM_2017_user_USD!N51="","",SAM_2017_user_USD!N51)</f>
        <v>5.1737947845987788</v>
      </c>
      <c r="N50" s="223">
        <f>IF(SAM_2017_user_USD!O51="","",SAM_2017_user_USD!O51)</f>
        <v>0.34152470783918298</v>
      </c>
      <c r="O50" s="223">
        <f>IF(SAM_2017_user_USD!P51="","",SAM_2017_user_USD!P51)</f>
        <v>7.2453429891656125</v>
      </c>
      <c r="P50" s="223">
        <f>IF(SAM_2017_user_USD!Q51="","",SAM_2017_user_USD!Q51)</f>
        <v>103.40877633124332</v>
      </c>
      <c r="Q50" s="223">
        <f>IF(SAM_2017_user_USD!R51="","",SAM_2017_user_USD!R51)</f>
        <v>22.311630560166595</v>
      </c>
      <c r="R50" s="223">
        <f>IF(SAM_2017_user_USD!S51="","",SAM_2017_user_USD!S51)</f>
        <v>7.9503499532264756</v>
      </c>
      <c r="S50" s="223">
        <f>IF(SAM_2017_user_USD!T51="","",SAM_2017_user_USD!T51)</f>
        <v>7.2055866348265658</v>
      </c>
      <c r="T50" s="223">
        <f>IF(SAM_2017_user_USD!U51="","",SAM_2017_user_USD!U51)</f>
        <v>34.062859880730471</v>
      </c>
      <c r="U50" s="223">
        <f>IF(SAM_2017_user_USD!V51="","",SAM_2017_user_USD!V51)</f>
        <v>0.1678902953721583</v>
      </c>
      <c r="V50" s="223">
        <f>IF(SAM_2017_user_USD!W51="","",SAM_2017_user_USD!W51)</f>
        <v>4.5695550176348814</v>
      </c>
      <c r="W50" s="223">
        <f>IF(SAM_2017_user_USD!X51="","",SAM_2017_user_USD!X51)</f>
        <v>1.3931177140500495</v>
      </c>
      <c r="X50" s="223">
        <f>IF(SAM_2017_user_USD!Y51="","",SAM_2017_user_USD!Y51)</f>
        <v>47.589615842598249</v>
      </c>
      <c r="Y50" s="223">
        <f>IF(SAM_2017_user_USD!Z51="","",SAM_2017_user_USD!Z51)</f>
        <v>1.6936955985539157</v>
      </c>
      <c r="Z50" s="223">
        <f>IF(SAM_2017_user_USD!AA51="","",SAM_2017_user_USD!AA51)</f>
        <v>8.4412269150472827</v>
      </c>
      <c r="AA50" s="223">
        <f>IF(SAM_2017_user_USD!AB51="","",SAM_2017_user_USD!AB51)</f>
        <v>21.679633249086624</v>
      </c>
      <c r="AB50" s="223">
        <f>IF(SAM_2017_user_USD!AC51="","",SAM_2017_user_USD!AC51)</f>
        <v>38.237407444792495</v>
      </c>
      <c r="AC50" s="223">
        <f>IF(SAM_2017_user_USD!AD51="","",SAM_2017_user_USD!AD51)</f>
        <v>10.789337551651174</v>
      </c>
      <c r="AD50" s="223">
        <f>IF(SAM_2017_user_USD!AE51="","",SAM_2017_user_USD!AE51)</f>
        <v>1.0402960671867074</v>
      </c>
      <c r="AE50" s="223">
        <f>IF(SAM_2017_user_USD!AF51="","",SAM_2017_user_USD!AF51)</f>
        <v>49.455449234226897</v>
      </c>
      <c r="AF50" s="223">
        <f>IF(SAM_2017_user_USD!AG51="","",SAM_2017_user_USD!AG51)</f>
        <v>179.03988219424019</v>
      </c>
      <c r="AG50" s="223">
        <f>IF(SAM_2017_user_USD!AH51="","",SAM_2017_user_USD!AH51)</f>
        <v>92.789472756347621</v>
      </c>
      <c r="AH50" s="223">
        <f>IF(SAM_2017_user_USD!AI51="","",SAM_2017_user_USD!AI51)</f>
        <v>460.72728879151975</v>
      </c>
      <c r="AI50" s="223">
        <f>IF(SAM_2017_user_USD!AJ51="","",SAM_2017_user_USD!AJ51)</f>
        <v>173.73012873341801</v>
      </c>
      <c r="AJ50" s="223" t="str">
        <f>IF(SAM_2017_user_USD!AK51="","",SAM_2017_user_USD!AK51)</f>
        <v/>
      </c>
      <c r="AK50" s="223" t="str">
        <f>IF(SAM_2017_user_USD!AL51="","",SAM_2017_user_USD!AL51)</f>
        <v/>
      </c>
      <c r="AL50" s="223" t="str">
        <f>IF(SAM_2017_user_USD!AM51="","",SAM_2017_user_USD!AM51)</f>
        <v/>
      </c>
      <c r="AM50" s="223" t="str">
        <f>IF(SAM_2017_user_USD!AN51="","",SAM_2017_user_USD!AN51)</f>
        <v/>
      </c>
      <c r="AN50" s="223" t="str">
        <f>IF(SAM_2017_user_USD!AO51="","",SAM_2017_user_USD!AO51)</f>
        <v/>
      </c>
      <c r="AO50" s="223" t="str">
        <f>IF(SAM_2017_user_USD!AP51="","",SAM_2017_user_USD!AP51)</f>
        <v/>
      </c>
      <c r="AP50" s="223" t="str">
        <f>IF(SAM_2017_user_USD!AQ51="","",SAM_2017_user_USD!AQ51)</f>
        <v/>
      </c>
      <c r="AQ50" s="223" t="str">
        <f>IF(SAM_2017_user_USD!AR51="","",SAM_2017_user_USD!AR51)</f>
        <v/>
      </c>
      <c r="AR50" s="223" t="str">
        <f>IF(SAM_2017_user_USD!AS51="","",SAM_2017_user_USD!AS51)</f>
        <v/>
      </c>
      <c r="AS50" s="223" t="str">
        <f>IF(SAM_2017_user_USD!AT51="","",SAM_2017_user_USD!AT51)</f>
        <v/>
      </c>
      <c r="AT50" s="223" t="str">
        <f>IF(SAM_2017_user_USD!AU51="","",SAM_2017_user_USD!AU51)</f>
        <v/>
      </c>
      <c r="AU50" s="223" t="str">
        <f>IF(SAM_2017_user_USD!AV51="","",SAM_2017_user_USD!AV51)</f>
        <v/>
      </c>
      <c r="AV50" s="223" t="str">
        <f>IF(SAM_2017_user_USD!AW51="","",SAM_2017_user_USD!AW51)</f>
        <v/>
      </c>
      <c r="AW50" s="223" t="str">
        <f>IF(SAM_2017_user_USD!AX51="","",SAM_2017_user_USD!AX51)</f>
        <v/>
      </c>
      <c r="AX50" s="223" t="str">
        <f>IF(SAM_2017_user_USD!AY51="","",SAM_2017_user_USD!AY51)</f>
        <v/>
      </c>
      <c r="AY50" s="223" t="str">
        <f>IF(SAM_2017_user_USD!AZ51="","",SAM_2017_user_USD!AZ51)</f>
        <v/>
      </c>
      <c r="AZ50" s="223" t="str">
        <f>IF(SAM_2017_user_USD!BA51="","",SAM_2017_user_USD!BA51)</f>
        <v/>
      </c>
      <c r="BA50" s="223" t="str">
        <f>IF(SAM_2017_user_USD!BB51="","",SAM_2017_user_USD!BB51)</f>
        <v/>
      </c>
      <c r="BB50" s="223" t="str">
        <f>IF(SAM_2017_user_USD!BC51="","",SAM_2017_user_USD!BC51)</f>
        <v/>
      </c>
      <c r="BC50" s="223" t="str">
        <f>IF(SAM_2017_user_USD!BD51="","",SAM_2017_user_USD!BD51)</f>
        <v/>
      </c>
      <c r="BD50" s="223" t="str">
        <f>IF(SAM_2017_user_USD!BE51="","",SAM_2017_user_USD!BE51)</f>
        <v/>
      </c>
      <c r="BE50" s="223" t="str">
        <f>IF(SAM_2017_user_USD!BF51="","",SAM_2017_user_USD!BF51)</f>
        <v/>
      </c>
      <c r="BF50" s="223" t="str">
        <f>IF(SAM_2017_user_USD!BG51="","",SAM_2017_user_USD!BG51)</f>
        <v/>
      </c>
      <c r="BG50" s="223" t="str">
        <f>IF(SAM_2017_user_USD!BH51="","",SAM_2017_user_USD!BH51)</f>
        <v/>
      </c>
      <c r="BH50" s="223" t="str">
        <f>IF(SAM_2017_user_USD!BI51="","",SAM_2017_user_USD!BI51)</f>
        <v/>
      </c>
      <c r="BI50" s="223" t="str">
        <f>IF(SAM_2017_user_USD!BJ51="","",SAM_2017_user_USD!BJ51)</f>
        <v/>
      </c>
      <c r="BJ50" s="223" t="str">
        <f>IF(SAM_2017_user_USD!BK51="","",SAM_2017_user_USD!BK51)</f>
        <v/>
      </c>
      <c r="BK50" s="223" t="str">
        <f>IF(SAM_2017_user_USD!BL51="","",SAM_2017_user_USD!BL51)</f>
        <v/>
      </c>
      <c r="BL50" s="223" t="str">
        <f>IF(SAM_2017_user_USD!BM51="","",SAM_2017_user_USD!BM51)</f>
        <v/>
      </c>
      <c r="BM50" s="223" t="str">
        <f>IF(SAM_2017_user_USD!BN51="","",SAM_2017_user_USD!BN51)</f>
        <v/>
      </c>
      <c r="BN50" s="223" t="str">
        <f>IF(SAM_2017_user_USD!BO51="","",SAM_2017_user_USD!BO51)</f>
        <v/>
      </c>
      <c r="BO50" s="223" t="str">
        <f>IF(SAM_2017_user_USD!BP51="","",SAM_2017_user_USD!BP51)</f>
        <v/>
      </c>
      <c r="BP50" s="223" t="str">
        <f>IF(SAM_2017_user_USD!BQ51="","",SAM_2017_user_USD!BQ51)</f>
        <v/>
      </c>
      <c r="BQ50" s="223" t="str">
        <f>IF(SAM_2017_user_USD!BR51="","",SAM_2017_user_USD!BR51)</f>
        <v/>
      </c>
      <c r="BR50" s="223" t="str">
        <f>IF(SAM_2017_user_USD!BS51="","",SAM_2017_user_USD!BS51)</f>
        <v/>
      </c>
      <c r="BS50" s="223" t="str">
        <f>IF(SAM_2017_user_USD!BT51="","",SAM_2017_user_USD!BT51)</f>
        <v/>
      </c>
      <c r="BT50" s="223">
        <f>IF(SAM_2017_user_USD!BU51="","",SAM_2017_user_USD!BU51)</f>
        <v>337.2029734413361</v>
      </c>
      <c r="BU50" s="223">
        <f>IF(SAM_2017_user_USD!BV51="","",SAM_2017_user_USD!BV51)</f>
        <v>580.24967469526086</v>
      </c>
      <c r="BV50" s="223">
        <f>IF(SAM_2017_user_USD!BW51="","",SAM_2017_user_USD!BW51)</f>
        <v>214.181720900382</v>
      </c>
      <c r="BW50" s="223">
        <f>IF(SAM_2017_user_USD!BX51="","",SAM_2017_user_USD!BX51)</f>
        <v>1015.2717849878862</v>
      </c>
      <c r="BX50" s="223" t="str">
        <f>IF(SAM_2017_user_USD!BY51="","",SAM_2017_user_USD!BY51)</f>
        <v/>
      </c>
      <c r="BY50" s="223" t="str">
        <f>IF(SAM_2017_user_USD!BZ51="","",SAM_2017_user_USD!BZ51)</f>
        <v/>
      </c>
      <c r="BZ50" s="223" t="str">
        <f>IF(SAM_2017_user_USD!CA51="","",SAM_2017_user_USD!CA51)</f>
        <v/>
      </c>
      <c r="CA50" s="223" t="str">
        <f>IF(SAM_2017_user_USD!CB51="","",SAM_2017_user_USD!CB51)</f>
        <v/>
      </c>
      <c r="CB50" s="223" t="str">
        <f>IF(SAM_2017_user_USD!CC51="","",SAM_2017_user_USD!CC51)</f>
        <v/>
      </c>
      <c r="CC50" s="223">
        <f>IF(SAM_2017_user_USD!CD51="","",SAM_2017_user_USD!CD51)</f>
        <v>65.281766385910259</v>
      </c>
      <c r="CD50" s="223" t="str">
        <f>IF(SAM_2017_user_USD!CE51="","",SAM_2017_user_USD!CE51)</f>
        <v/>
      </c>
      <c r="CE50" s="107">
        <f t="shared" si="1"/>
        <v>5849.6783762088025</v>
      </c>
    </row>
    <row r="51" spans="1:83" x14ac:dyDescent="0.25">
      <c r="A51" s="225">
        <v>50</v>
      </c>
      <c r="B51" s="223">
        <f>IF(SAM_2017_user_USD!C52="","",SAM_2017_user_USD!C52)</f>
        <v>55.610890286286306</v>
      </c>
      <c r="C51" s="223">
        <f>IF(SAM_2017_user_USD!D52="","",SAM_2017_user_USD!D52)</f>
        <v>4.8570465526327121E-2</v>
      </c>
      <c r="D51" s="223">
        <f>IF(SAM_2017_user_USD!E52="","",SAM_2017_user_USD!E52)</f>
        <v>93.345972661219179</v>
      </c>
      <c r="E51" s="223">
        <f>IF(SAM_2017_user_USD!F52="","",SAM_2017_user_USD!F52)</f>
        <v>3.5707405217346469E-4</v>
      </c>
      <c r="F51" s="223">
        <f>IF(SAM_2017_user_USD!G52="","",SAM_2017_user_USD!G52)</f>
        <v>3.2650801464546273</v>
      </c>
      <c r="G51" s="223">
        <f>IF(SAM_2017_user_USD!H52="","",SAM_2017_user_USD!H52)</f>
        <v>275.52569687214663</v>
      </c>
      <c r="H51" s="223">
        <f>IF(SAM_2017_user_USD!I52="","",SAM_2017_user_USD!I52)</f>
        <v>140.25837971067827</v>
      </c>
      <c r="I51" s="223">
        <f>IF(SAM_2017_user_USD!J52="","",SAM_2017_user_USD!J52)</f>
        <v>41.041154190231666</v>
      </c>
      <c r="J51" s="223">
        <f>IF(SAM_2017_user_USD!K52="","",SAM_2017_user_USD!K52)</f>
        <v>1.0120298107980563E-3</v>
      </c>
      <c r="K51" s="223">
        <f>IF(SAM_2017_user_USD!L52="","",SAM_2017_user_USD!L52)</f>
        <v>6.8490065407810912</v>
      </c>
      <c r="L51" s="223">
        <f>IF(SAM_2017_user_USD!M52="","",SAM_2017_user_USD!M52)</f>
        <v>17.257653358595345</v>
      </c>
      <c r="M51" s="223">
        <f>IF(SAM_2017_user_USD!N52="","",SAM_2017_user_USD!N52)</f>
        <v>9.4752711516141785E-2</v>
      </c>
      <c r="N51" s="223">
        <f>IF(SAM_2017_user_USD!O52="","",SAM_2017_user_USD!O52)</f>
        <v>0.38691171387399848</v>
      </c>
      <c r="O51" s="223">
        <f>IF(SAM_2017_user_USD!P52="","",SAM_2017_user_USD!P52)</f>
        <v>0.34213029123868866</v>
      </c>
      <c r="P51" s="223">
        <f>IF(SAM_2017_user_USD!Q52="","",SAM_2017_user_USD!Q52)</f>
        <v>6.7494877778059355</v>
      </c>
      <c r="Q51" s="223">
        <f>IF(SAM_2017_user_USD!R52="","",SAM_2017_user_USD!R52)</f>
        <v>140.50722110091158</v>
      </c>
      <c r="R51" s="223">
        <f>IF(SAM_2017_user_USD!S52="","",SAM_2017_user_USD!S52)</f>
        <v>6.2964929989183016</v>
      </c>
      <c r="S51" s="223">
        <f>IF(SAM_2017_user_USD!T52="","",SAM_2017_user_USD!T52)</f>
        <v>1.995516739450727E-4</v>
      </c>
      <c r="T51" s="223">
        <f>IF(SAM_2017_user_USD!U52="","",SAM_2017_user_USD!U52)</f>
        <v>63.004760312974362</v>
      </c>
      <c r="U51" s="223">
        <f>IF(SAM_2017_user_USD!V52="","",SAM_2017_user_USD!V52)</f>
        <v>0.61146911360714018</v>
      </c>
      <c r="V51" s="223">
        <f>IF(SAM_2017_user_USD!W52="","",SAM_2017_user_USD!W52)</f>
        <v>13.147313167985216</v>
      </c>
      <c r="W51" s="223">
        <f>IF(SAM_2017_user_USD!X52="","",SAM_2017_user_USD!X52)</f>
        <v>3.3483961200045309</v>
      </c>
      <c r="X51" s="223">
        <f>IF(SAM_2017_user_USD!Y52="","",SAM_2017_user_USD!Y52)</f>
        <v>51.424220493585771</v>
      </c>
      <c r="Y51" s="223">
        <f>IF(SAM_2017_user_USD!Z52="","",SAM_2017_user_USD!Z52)</f>
        <v>1.9721113559186931</v>
      </c>
      <c r="Z51" s="223">
        <f>IF(SAM_2017_user_USD!AA52="","",SAM_2017_user_USD!AA52)</f>
        <v>1.5884489805039148</v>
      </c>
      <c r="AA51" s="223">
        <f>IF(SAM_2017_user_USD!AB52="","",SAM_2017_user_USD!AB52)</f>
        <v>1090.3324716449113</v>
      </c>
      <c r="AB51" s="223">
        <f>IF(SAM_2017_user_USD!AC52="","",SAM_2017_user_USD!AC52)</f>
        <v>32.691850736652057</v>
      </c>
      <c r="AC51" s="223">
        <f>IF(SAM_2017_user_USD!AD52="","",SAM_2017_user_USD!AD52)</f>
        <v>4.7518220016303578</v>
      </c>
      <c r="AD51" s="223">
        <f>IF(SAM_2017_user_USD!AE52="","",SAM_2017_user_USD!AE52)</f>
        <v>0.39039180427385872</v>
      </c>
      <c r="AE51" s="223">
        <f>IF(SAM_2017_user_USD!AF52="","",SAM_2017_user_USD!AF52)</f>
        <v>252.8966632431146</v>
      </c>
      <c r="AF51" s="223">
        <f>IF(SAM_2017_user_USD!AG52="","",SAM_2017_user_USD!AG52)</f>
        <v>144.57566524405382</v>
      </c>
      <c r="AG51" s="223">
        <f>IF(SAM_2017_user_USD!AH52="","",SAM_2017_user_USD!AH52)</f>
        <v>10.635122691595159</v>
      </c>
      <c r="AH51" s="223">
        <f>IF(SAM_2017_user_USD!AI52="","",SAM_2017_user_USD!AI52)</f>
        <v>20.61717911279759</v>
      </c>
      <c r="AI51" s="223">
        <f>IF(SAM_2017_user_USD!AJ52="","",SAM_2017_user_USD!AJ52)</f>
        <v>238.42364535077164</v>
      </c>
      <c r="AJ51" s="223" t="str">
        <f>IF(SAM_2017_user_USD!AK52="","",SAM_2017_user_USD!AK52)</f>
        <v/>
      </c>
      <c r="AK51" s="223" t="str">
        <f>IF(SAM_2017_user_USD!AL52="","",SAM_2017_user_USD!AL52)</f>
        <v/>
      </c>
      <c r="AL51" s="223" t="str">
        <f>IF(SAM_2017_user_USD!AM52="","",SAM_2017_user_USD!AM52)</f>
        <v/>
      </c>
      <c r="AM51" s="223" t="str">
        <f>IF(SAM_2017_user_USD!AN52="","",SAM_2017_user_USD!AN52)</f>
        <v/>
      </c>
      <c r="AN51" s="223" t="str">
        <f>IF(SAM_2017_user_USD!AO52="","",SAM_2017_user_USD!AO52)</f>
        <v/>
      </c>
      <c r="AO51" s="223" t="str">
        <f>IF(SAM_2017_user_USD!AP52="","",SAM_2017_user_USD!AP52)</f>
        <v/>
      </c>
      <c r="AP51" s="223" t="str">
        <f>IF(SAM_2017_user_USD!AQ52="","",SAM_2017_user_USD!AQ52)</f>
        <v/>
      </c>
      <c r="AQ51" s="223" t="str">
        <f>IF(SAM_2017_user_USD!AR52="","",SAM_2017_user_USD!AR52)</f>
        <v/>
      </c>
      <c r="AR51" s="223" t="str">
        <f>IF(SAM_2017_user_USD!AS52="","",SAM_2017_user_USD!AS52)</f>
        <v/>
      </c>
      <c r="AS51" s="223" t="str">
        <f>IF(SAM_2017_user_USD!AT52="","",SAM_2017_user_USD!AT52)</f>
        <v/>
      </c>
      <c r="AT51" s="223" t="str">
        <f>IF(SAM_2017_user_USD!AU52="","",SAM_2017_user_USD!AU52)</f>
        <v/>
      </c>
      <c r="AU51" s="223" t="str">
        <f>IF(SAM_2017_user_USD!AV52="","",SAM_2017_user_USD!AV52)</f>
        <v/>
      </c>
      <c r="AV51" s="223" t="str">
        <f>IF(SAM_2017_user_USD!AW52="","",SAM_2017_user_USD!AW52)</f>
        <v/>
      </c>
      <c r="AW51" s="223" t="str">
        <f>IF(SAM_2017_user_USD!AX52="","",SAM_2017_user_USD!AX52)</f>
        <v/>
      </c>
      <c r="AX51" s="223" t="str">
        <f>IF(SAM_2017_user_USD!AY52="","",SAM_2017_user_USD!AY52)</f>
        <v/>
      </c>
      <c r="AY51" s="223" t="str">
        <f>IF(SAM_2017_user_USD!AZ52="","",SAM_2017_user_USD!AZ52)</f>
        <v/>
      </c>
      <c r="AZ51" s="223" t="str">
        <f>IF(SAM_2017_user_USD!BA52="","",SAM_2017_user_USD!BA52)</f>
        <v/>
      </c>
      <c r="BA51" s="223" t="str">
        <f>IF(SAM_2017_user_USD!BB52="","",SAM_2017_user_USD!BB52)</f>
        <v/>
      </c>
      <c r="BB51" s="223" t="str">
        <f>IF(SAM_2017_user_USD!BC52="","",SAM_2017_user_USD!BC52)</f>
        <v/>
      </c>
      <c r="BC51" s="223" t="str">
        <f>IF(SAM_2017_user_USD!BD52="","",SAM_2017_user_USD!BD52)</f>
        <v/>
      </c>
      <c r="BD51" s="223" t="str">
        <f>IF(SAM_2017_user_USD!BE52="","",SAM_2017_user_USD!BE52)</f>
        <v/>
      </c>
      <c r="BE51" s="223" t="str">
        <f>IF(SAM_2017_user_USD!BF52="","",SAM_2017_user_USD!BF52)</f>
        <v/>
      </c>
      <c r="BF51" s="223" t="str">
        <f>IF(SAM_2017_user_USD!BG52="","",SAM_2017_user_USD!BG52)</f>
        <v/>
      </c>
      <c r="BG51" s="223" t="str">
        <f>IF(SAM_2017_user_USD!BH52="","",SAM_2017_user_USD!BH52)</f>
        <v/>
      </c>
      <c r="BH51" s="223" t="str">
        <f>IF(SAM_2017_user_USD!BI52="","",SAM_2017_user_USD!BI52)</f>
        <v/>
      </c>
      <c r="BI51" s="223" t="str">
        <f>IF(SAM_2017_user_USD!BJ52="","",SAM_2017_user_USD!BJ52)</f>
        <v/>
      </c>
      <c r="BJ51" s="223" t="str">
        <f>IF(SAM_2017_user_USD!BK52="","",SAM_2017_user_USD!BK52)</f>
        <v/>
      </c>
      <c r="BK51" s="223" t="str">
        <f>IF(SAM_2017_user_USD!BL52="","",SAM_2017_user_USD!BL52)</f>
        <v/>
      </c>
      <c r="BL51" s="223" t="str">
        <f>IF(SAM_2017_user_USD!BM52="","",SAM_2017_user_USD!BM52)</f>
        <v/>
      </c>
      <c r="BM51" s="223" t="str">
        <f>IF(SAM_2017_user_USD!BN52="","",SAM_2017_user_USD!BN52)</f>
        <v/>
      </c>
      <c r="BN51" s="223" t="str">
        <f>IF(SAM_2017_user_USD!BO52="","",SAM_2017_user_USD!BO52)</f>
        <v/>
      </c>
      <c r="BO51" s="223" t="str">
        <f>IF(SAM_2017_user_USD!BP52="","",SAM_2017_user_USD!BP52)</f>
        <v/>
      </c>
      <c r="BP51" s="223" t="str">
        <f>IF(SAM_2017_user_USD!BQ52="","",SAM_2017_user_USD!BQ52)</f>
        <v/>
      </c>
      <c r="BQ51" s="223" t="str">
        <f>IF(SAM_2017_user_USD!BR52="","",SAM_2017_user_USD!BR52)</f>
        <v/>
      </c>
      <c r="BR51" s="223" t="str">
        <f>IF(SAM_2017_user_USD!BS52="","",SAM_2017_user_USD!BS52)</f>
        <v/>
      </c>
      <c r="BS51" s="223" t="str">
        <f>IF(SAM_2017_user_USD!BT52="","",SAM_2017_user_USD!BT52)</f>
        <v/>
      </c>
      <c r="BT51" s="223">
        <f>IF(SAM_2017_user_USD!BU52="","",SAM_2017_user_USD!BU52)</f>
        <v>48.00721150428064</v>
      </c>
      <c r="BU51" s="223">
        <f>IF(SAM_2017_user_USD!BV52="","",SAM_2017_user_USD!BV52)</f>
        <v>126.71612484086766</v>
      </c>
      <c r="BV51" s="223">
        <f>IF(SAM_2017_user_USD!BW52="","",SAM_2017_user_USD!BW52)</f>
        <v>18.570767791966929</v>
      </c>
      <c r="BW51" s="223">
        <f>IF(SAM_2017_user_USD!BX52="","",SAM_2017_user_USD!BX52)</f>
        <v>124.61192972038114</v>
      </c>
      <c r="BX51" s="223" t="str">
        <f>IF(SAM_2017_user_USD!BY52="","",SAM_2017_user_USD!BY52)</f>
        <v/>
      </c>
      <c r="BY51" s="223" t="str">
        <f>IF(SAM_2017_user_USD!BZ52="","",SAM_2017_user_USD!BZ52)</f>
        <v/>
      </c>
      <c r="BZ51" s="223" t="str">
        <f>IF(SAM_2017_user_USD!CA52="","",SAM_2017_user_USD!CA52)</f>
        <v/>
      </c>
      <c r="CA51" s="223" t="str">
        <f>IF(SAM_2017_user_USD!CB52="","",SAM_2017_user_USD!CB52)</f>
        <v/>
      </c>
      <c r="CB51" s="223" t="str">
        <f>IF(SAM_2017_user_USD!CC52="","",SAM_2017_user_USD!CC52)</f>
        <v/>
      </c>
      <c r="CC51" s="223">
        <f>IF(SAM_2017_user_USD!CD52="","",SAM_2017_user_USD!CD52)</f>
        <v>55.441409012354896</v>
      </c>
      <c r="CD51" s="223" t="str">
        <f>IF(SAM_2017_user_USD!CE52="","",SAM_2017_user_USD!CE52)</f>
        <v/>
      </c>
      <c r="CE51" s="107">
        <f t="shared" si="1"/>
        <v>3091.3399437259523</v>
      </c>
    </row>
    <row r="52" spans="1:83" x14ac:dyDescent="0.25">
      <c r="A52" s="225">
        <v>51</v>
      </c>
      <c r="B52" s="223">
        <f>IF(SAM_2017_user_USD!C53="","",SAM_2017_user_USD!C53)</f>
        <v>143.97568017216537</v>
      </c>
      <c r="C52" s="223">
        <f>IF(SAM_2017_user_USD!D53="","",SAM_2017_user_USD!D53)</f>
        <v>46.304978756043177</v>
      </c>
      <c r="D52" s="223">
        <f>IF(SAM_2017_user_USD!E53="","",SAM_2017_user_USD!E53)</f>
        <v>917.25064229601787</v>
      </c>
      <c r="E52" s="223">
        <f>IF(SAM_2017_user_USD!F53="","",SAM_2017_user_USD!F53)</f>
        <v>3.8705745833817122</v>
      </c>
      <c r="F52" s="223">
        <f>IF(SAM_2017_user_USD!G53="","",SAM_2017_user_USD!G53)</f>
        <v>30.727870368068587</v>
      </c>
      <c r="G52" s="223">
        <f>IF(SAM_2017_user_USD!H53="","",SAM_2017_user_USD!H53)</f>
        <v>135.85524435328813</v>
      </c>
      <c r="H52" s="223">
        <f>IF(SAM_2017_user_USD!I53="","",SAM_2017_user_USD!I53)</f>
        <v>67.729729995204394</v>
      </c>
      <c r="I52" s="223">
        <f>IF(SAM_2017_user_USD!J53="","",SAM_2017_user_USD!J53)</f>
        <v>12.012440229224794</v>
      </c>
      <c r="J52" s="223">
        <f>IF(SAM_2017_user_USD!K53="","",SAM_2017_user_USD!K53)</f>
        <v>0.5997475804898873</v>
      </c>
      <c r="K52" s="223">
        <f>IF(SAM_2017_user_USD!L53="","",SAM_2017_user_USD!L53)</f>
        <v>6.2187715574962645</v>
      </c>
      <c r="L52" s="223">
        <f>IF(SAM_2017_user_USD!M53="","",SAM_2017_user_USD!M53)</f>
        <v>13.127712473334654</v>
      </c>
      <c r="M52" s="223">
        <f>IF(SAM_2017_user_USD!N53="","",SAM_2017_user_USD!N53)</f>
        <v>0.42796825018216461</v>
      </c>
      <c r="N52" s="223">
        <f>IF(SAM_2017_user_USD!O53="","",SAM_2017_user_USD!O53)</f>
        <v>2.6615095465296088</v>
      </c>
      <c r="O52" s="223">
        <f>IF(SAM_2017_user_USD!P53="","",SAM_2017_user_USD!P53)</f>
        <v>4.0462230213715076</v>
      </c>
      <c r="P52" s="223">
        <f>IF(SAM_2017_user_USD!Q53="","",SAM_2017_user_USD!Q53)</f>
        <v>0.14218308624771583</v>
      </c>
      <c r="Q52" s="223">
        <f>IF(SAM_2017_user_USD!R53="","",SAM_2017_user_USD!R53)</f>
        <v>4.5409010552806892</v>
      </c>
      <c r="R52" s="223">
        <f>IF(SAM_2017_user_USD!S53="","",SAM_2017_user_USD!S53)</f>
        <v>97.732743325478083</v>
      </c>
      <c r="S52" s="223">
        <f>IF(SAM_2017_user_USD!T53="","",SAM_2017_user_USD!T53)</f>
        <v>6.1754987743350691</v>
      </c>
      <c r="T52" s="223">
        <f>IF(SAM_2017_user_USD!U53="","",SAM_2017_user_USD!U53)</f>
        <v>142.80861862727417</v>
      </c>
      <c r="U52" s="223">
        <f>IF(SAM_2017_user_USD!V53="","",SAM_2017_user_USD!V53)</f>
        <v>3.5481674593900681</v>
      </c>
      <c r="V52" s="223">
        <f>IF(SAM_2017_user_USD!W53="","",SAM_2017_user_USD!W53)</f>
        <v>11.368156375907422</v>
      </c>
      <c r="W52" s="223">
        <f>IF(SAM_2017_user_USD!X53="","",SAM_2017_user_USD!X53)</f>
        <v>4.230346628188407</v>
      </c>
      <c r="X52" s="223">
        <f>IF(SAM_2017_user_USD!Y53="","",SAM_2017_user_USD!Y53)</f>
        <v>526.84949370218158</v>
      </c>
      <c r="Y52" s="223">
        <f>IF(SAM_2017_user_USD!Z53="","",SAM_2017_user_USD!Z53)</f>
        <v>23.586654863313786</v>
      </c>
      <c r="Z52" s="223">
        <f>IF(SAM_2017_user_USD!AA53="","",SAM_2017_user_USD!AA53)</f>
        <v>101.84430674870083</v>
      </c>
      <c r="AA52" s="223">
        <f>IF(SAM_2017_user_USD!AB53="","",SAM_2017_user_USD!AB53)</f>
        <v>34.505991407067221</v>
      </c>
      <c r="AB52" s="223">
        <f>IF(SAM_2017_user_USD!AC53="","",SAM_2017_user_USD!AC53)</f>
        <v>1366.4992926608938</v>
      </c>
      <c r="AC52" s="223">
        <f>IF(SAM_2017_user_USD!AD53="","",SAM_2017_user_USD!AD53)</f>
        <v>148.62576561435836</v>
      </c>
      <c r="AD52" s="223">
        <f>IF(SAM_2017_user_USD!AE53="","",SAM_2017_user_USD!AE53)</f>
        <v>16.539718560083681</v>
      </c>
      <c r="AE52" s="223">
        <f>IF(SAM_2017_user_USD!AF53="","",SAM_2017_user_USD!AF53)</f>
        <v>16.267468510850012</v>
      </c>
      <c r="AF52" s="223">
        <f>IF(SAM_2017_user_USD!AG53="","",SAM_2017_user_USD!AG53)</f>
        <v>147.70242882433422</v>
      </c>
      <c r="AG52" s="223">
        <f>IF(SAM_2017_user_USD!AH53="","",SAM_2017_user_USD!AH53)</f>
        <v>89.240111062409596</v>
      </c>
      <c r="AH52" s="223">
        <f>IF(SAM_2017_user_USD!AI53="","",SAM_2017_user_USD!AI53)</f>
        <v>60.027791651548903</v>
      </c>
      <c r="AI52" s="223">
        <f>IF(SAM_2017_user_USD!AJ53="","",SAM_2017_user_USD!AJ53)</f>
        <v>509.62099083966666</v>
      </c>
      <c r="AJ52" s="223" t="str">
        <f>IF(SAM_2017_user_USD!AK53="","",SAM_2017_user_USD!AK53)</f>
        <v/>
      </c>
      <c r="AK52" s="223" t="str">
        <f>IF(SAM_2017_user_USD!AL53="","",SAM_2017_user_USD!AL53)</f>
        <v/>
      </c>
      <c r="AL52" s="223" t="str">
        <f>IF(SAM_2017_user_USD!AM53="","",SAM_2017_user_USD!AM53)</f>
        <v/>
      </c>
      <c r="AM52" s="223" t="str">
        <f>IF(SAM_2017_user_USD!AN53="","",SAM_2017_user_USD!AN53)</f>
        <v/>
      </c>
      <c r="AN52" s="223" t="str">
        <f>IF(SAM_2017_user_USD!AO53="","",SAM_2017_user_USD!AO53)</f>
        <v/>
      </c>
      <c r="AO52" s="223" t="str">
        <f>IF(SAM_2017_user_USD!AP53="","",SAM_2017_user_USD!AP53)</f>
        <v/>
      </c>
      <c r="AP52" s="223" t="str">
        <f>IF(SAM_2017_user_USD!AQ53="","",SAM_2017_user_USD!AQ53)</f>
        <v/>
      </c>
      <c r="AQ52" s="223" t="str">
        <f>IF(SAM_2017_user_USD!AR53="","",SAM_2017_user_USD!AR53)</f>
        <v/>
      </c>
      <c r="AR52" s="223" t="str">
        <f>IF(SAM_2017_user_USD!AS53="","",SAM_2017_user_USD!AS53)</f>
        <v/>
      </c>
      <c r="AS52" s="223" t="str">
        <f>IF(SAM_2017_user_USD!AT53="","",SAM_2017_user_USD!AT53)</f>
        <v/>
      </c>
      <c r="AT52" s="223" t="str">
        <f>IF(SAM_2017_user_USD!AU53="","",SAM_2017_user_USD!AU53)</f>
        <v/>
      </c>
      <c r="AU52" s="223" t="str">
        <f>IF(SAM_2017_user_USD!AV53="","",SAM_2017_user_USD!AV53)</f>
        <v/>
      </c>
      <c r="AV52" s="223" t="str">
        <f>IF(SAM_2017_user_USD!AW53="","",SAM_2017_user_USD!AW53)</f>
        <v/>
      </c>
      <c r="AW52" s="223" t="str">
        <f>IF(SAM_2017_user_USD!AX53="","",SAM_2017_user_USD!AX53)</f>
        <v/>
      </c>
      <c r="AX52" s="223" t="str">
        <f>IF(SAM_2017_user_USD!AY53="","",SAM_2017_user_USD!AY53)</f>
        <v/>
      </c>
      <c r="AY52" s="223" t="str">
        <f>IF(SAM_2017_user_USD!AZ53="","",SAM_2017_user_USD!AZ53)</f>
        <v/>
      </c>
      <c r="AZ52" s="223" t="str">
        <f>IF(SAM_2017_user_USD!BA53="","",SAM_2017_user_USD!BA53)</f>
        <v/>
      </c>
      <c r="BA52" s="223" t="str">
        <f>IF(SAM_2017_user_USD!BB53="","",SAM_2017_user_USD!BB53)</f>
        <v/>
      </c>
      <c r="BB52" s="223" t="str">
        <f>IF(SAM_2017_user_USD!BC53="","",SAM_2017_user_USD!BC53)</f>
        <v/>
      </c>
      <c r="BC52" s="223" t="str">
        <f>IF(SAM_2017_user_USD!BD53="","",SAM_2017_user_USD!BD53)</f>
        <v/>
      </c>
      <c r="BD52" s="223" t="str">
        <f>IF(SAM_2017_user_USD!BE53="","",SAM_2017_user_USD!BE53)</f>
        <v/>
      </c>
      <c r="BE52" s="223" t="str">
        <f>IF(SAM_2017_user_USD!BF53="","",SAM_2017_user_USD!BF53)</f>
        <v/>
      </c>
      <c r="BF52" s="223" t="str">
        <f>IF(SAM_2017_user_USD!BG53="","",SAM_2017_user_USD!BG53)</f>
        <v/>
      </c>
      <c r="BG52" s="223" t="str">
        <f>IF(SAM_2017_user_USD!BH53="","",SAM_2017_user_USD!BH53)</f>
        <v/>
      </c>
      <c r="BH52" s="223" t="str">
        <f>IF(SAM_2017_user_USD!BI53="","",SAM_2017_user_USD!BI53)</f>
        <v/>
      </c>
      <c r="BI52" s="223" t="str">
        <f>IF(SAM_2017_user_USD!BJ53="","",SAM_2017_user_USD!BJ53)</f>
        <v/>
      </c>
      <c r="BJ52" s="223" t="str">
        <f>IF(SAM_2017_user_USD!BK53="","",SAM_2017_user_USD!BK53)</f>
        <v/>
      </c>
      <c r="BK52" s="223" t="str">
        <f>IF(SAM_2017_user_USD!BL53="","",SAM_2017_user_USD!BL53)</f>
        <v/>
      </c>
      <c r="BL52" s="223" t="str">
        <f>IF(SAM_2017_user_USD!BM53="","",SAM_2017_user_USD!BM53)</f>
        <v/>
      </c>
      <c r="BM52" s="223" t="str">
        <f>IF(SAM_2017_user_USD!BN53="","",SAM_2017_user_USD!BN53)</f>
        <v/>
      </c>
      <c r="BN52" s="223" t="str">
        <f>IF(SAM_2017_user_USD!BO53="","",SAM_2017_user_USD!BO53)</f>
        <v/>
      </c>
      <c r="BO52" s="223" t="str">
        <f>IF(SAM_2017_user_USD!BP53="","",SAM_2017_user_USD!BP53)</f>
        <v/>
      </c>
      <c r="BP52" s="223" t="str">
        <f>IF(SAM_2017_user_USD!BQ53="","",SAM_2017_user_USD!BQ53)</f>
        <v/>
      </c>
      <c r="BQ52" s="223" t="str">
        <f>IF(SAM_2017_user_USD!BR53="","",SAM_2017_user_USD!BR53)</f>
        <v/>
      </c>
      <c r="BR52" s="223" t="str">
        <f>IF(SAM_2017_user_USD!BS53="","",SAM_2017_user_USD!BS53)</f>
        <v/>
      </c>
      <c r="BS52" s="223" t="str">
        <f>IF(SAM_2017_user_USD!BT53="","",SAM_2017_user_USD!BT53)</f>
        <v/>
      </c>
      <c r="BT52" s="223">
        <f>IF(SAM_2017_user_USD!BU53="","",SAM_2017_user_USD!BU53)</f>
        <v>258.69596398590807</v>
      </c>
      <c r="BU52" s="223">
        <f>IF(SAM_2017_user_USD!BV53="","",SAM_2017_user_USD!BV53)</f>
        <v>948.08446296228317</v>
      </c>
      <c r="BV52" s="223">
        <f>IF(SAM_2017_user_USD!BW53="","",SAM_2017_user_USD!BW53)</f>
        <v>149.6769413835911</v>
      </c>
      <c r="BW52" s="223">
        <f>IF(SAM_2017_user_USD!BX53="","",SAM_2017_user_USD!BX53)</f>
        <v>1250.8795732488916</v>
      </c>
      <c r="BX52" s="223" t="str">
        <f>IF(SAM_2017_user_USD!BY53="","",SAM_2017_user_USD!BY53)</f>
        <v/>
      </c>
      <c r="BY52" s="223" t="str">
        <f>IF(SAM_2017_user_USD!BZ53="","",SAM_2017_user_USD!BZ53)</f>
        <v/>
      </c>
      <c r="BZ52" s="223" t="str">
        <f>IF(SAM_2017_user_USD!CA53="","",SAM_2017_user_USD!CA53)</f>
        <v/>
      </c>
      <c r="CA52" s="223" t="str">
        <f>IF(SAM_2017_user_USD!CB53="","",SAM_2017_user_USD!CB53)</f>
        <v/>
      </c>
      <c r="CB52" s="223" t="str">
        <f>IF(SAM_2017_user_USD!CC53="","",SAM_2017_user_USD!CC53)</f>
        <v/>
      </c>
      <c r="CC52" s="223">
        <f>IF(SAM_2017_user_USD!CD53="","",SAM_2017_user_USD!CD53)</f>
        <v>9885.6737590931079</v>
      </c>
      <c r="CD52" s="223" t="str">
        <f>IF(SAM_2017_user_USD!CE53="","",SAM_2017_user_USD!CE53)</f>
        <v/>
      </c>
      <c r="CE52" s="107">
        <f t="shared" si="1"/>
        <v>17189.67642363409</v>
      </c>
    </row>
    <row r="53" spans="1:83" x14ac:dyDescent="0.25">
      <c r="A53" s="225">
        <v>52</v>
      </c>
      <c r="B53" s="223">
        <f>IF(SAM_2017_user_USD!C54="","",SAM_2017_user_USD!C54)</f>
        <v>0.20026703948573824</v>
      </c>
      <c r="C53" s="223" t="str">
        <f>IF(SAM_2017_user_USD!D54="","",SAM_2017_user_USD!D54)</f>
        <v/>
      </c>
      <c r="D53" s="223">
        <f>IF(SAM_2017_user_USD!E54="","",SAM_2017_user_USD!E54)</f>
        <v>26.813713420967193</v>
      </c>
      <c r="E53" s="223" t="str">
        <f>IF(SAM_2017_user_USD!F54="","",SAM_2017_user_USD!F54)</f>
        <v/>
      </c>
      <c r="F53" s="223" t="str">
        <f>IF(SAM_2017_user_USD!G54="","",SAM_2017_user_USD!G54)</f>
        <v/>
      </c>
      <c r="G53" s="223">
        <f>IF(SAM_2017_user_USD!H54="","",SAM_2017_user_USD!H54)</f>
        <v>0.32646751747442065</v>
      </c>
      <c r="H53" s="223">
        <f>IF(SAM_2017_user_USD!I54="","",SAM_2017_user_USD!I54)</f>
        <v>2.2087339863037512</v>
      </c>
      <c r="I53" s="223">
        <f>IF(SAM_2017_user_USD!J54="","",SAM_2017_user_USD!J54)</f>
        <v>0.42987408372260566</v>
      </c>
      <c r="J53" s="223">
        <f>IF(SAM_2017_user_USD!K54="","",SAM_2017_user_USD!K54)</f>
        <v>3.1686194125056265E-2</v>
      </c>
      <c r="K53" s="223">
        <f>IF(SAM_2017_user_USD!L54="","",SAM_2017_user_USD!L54)</f>
        <v>0.64452119540129871</v>
      </c>
      <c r="L53" s="223">
        <f>IF(SAM_2017_user_USD!M54="","",SAM_2017_user_USD!M54)</f>
        <v>0.67131563015066076</v>
      </c>
      <c r="M53" s="223">
        <f>IF(SAM_2017_user_USD!N54="","",SAM_2017_user_USD!N54)</f>
        <v>5.6670516358046721E-3</v>
      </c>
      <c r="N53" s="223">
        <f>IF(SAM_2017_user_USD!O54="","",SAM_2017_user_USD!O54)</f>
        <v>1.8527498562307426E-2</v>
      </c>
      <c r="O53" s="223">
        <f>IF(SAM_2017_user_USD!P54="","",SAM_2017_user_USD!P54)</f>
        <v>0.52045088161026742</v>
      </c>
      <c r="P53" s="223">
        <f>IF(SAM_2017_user_USD!Q54="","",SAM_2017_user_USD!Q54)</f>
        <v>1.3991813054457635E-3</v>
      </c>
      <c r="Q53" s="223">
        <f>IF(SAM_2017_user_USD!R54="","",SAM_2017_user_USD!R54)</f>
        <v>0.12048312912459815</v>
      </c>
      <c r="R53" s="223">
        <f>IF(SAM_2017_user_USD!S54="","",SAM_2017_user_USD!S54)</f>
        <v>0.14435089545892141</v>
      </c>
      <c r="S53" s="223" t="str">
        <f>IF(SAM_2017_user_USD!T54="","",SAM_2017_user_USD!T54)</f>
        <v/>
      </c>
      <c r="T53" s="223">
        <f>IF(SAM_2017_user_USD!U54="","",SAM_2017_user_USD!U54)</f>
        <v>0.22681986343601201</v>
      </c>
      <c r="U53" s="223">
        <f>IF(SAM_2017_user_USD!V54="","",SAM_2017_user_USD!V54)</f>
        <v>1.1305394398335189E-5</v>
      </c>
      <c r="V53" s="223">
        <f>IF(SAM_2017_user_USD!W54="","",SAM_2017_user_USD!W54)</f>
        <v>2.2220711824402547E-2</v>
      </c>
      <c r="W53" s="223">
        <f>IF(SAM_2017_user_USD!X54="","",SAM_2017_user_USD!X54)</f>
        <v>1.4468474909542393E-2</v>
      </c>
      <c r="X53" s="223">
        <f>IF(SAM_2017_user_USD!Y54="","",SAM_2017_user_USD!Y54)</f>
        <v>3.3908391125578174</v>
      </c>
      <c r="Y53" s="223">
        <f>IF(SAM_2017_user_USD!Z54="","",SAM_2017_user_USD!Z54)</f>
        <v>2.0114191609352839E-5</v>
      </c>
      <c r="Z53" s="223">
        <f>IF(SAM_2017_user_USD!AA54="","",SAM_2017_user_USD!AA54)</f>
        <v>18.662547597307647</v>
      </c>
      <c r="AA53" s="223">
        <f>IF(SAM_2017_user_USD!AB54="","",SAM_2017_user_USD!AB54)</f>
        <v>1.0533573079221168</v>
      </c>
      <c r="AB53" s="223">
        <f>IF(SAM_2017_user_USD!AC54="","",SAM_2017_user_USD!AC54)</f>
        <v>0.6098716977778188</v>
      </c>
      <c r="AC53" s="223">
        <f>IF(SAM_2017_user_USD!AD54="","",SAM_2017_user_USD!AD54)</f>
        <v>1.7800855280861947</v>
      </c>
      <c r="AD53" s="223">
        <f>IF(SAM_2017_user_USD!AE54="","",SAM_2017_user_USD!AE54)</f>
        <v>1.5732431001376752</v>
      </c>
      <c r="AE53" s="223">
        <f>IF(SAM_2017_user_USD!AF54="","",SAM_2017_user_USD!AF54)</f>
        <v>3.1602707808404422</v>
      </c>
      <c r="AF53" s="223">
        <f>IF(SAM_2017_user_USD!AG54="","",SAM_2017_user_USD!AG54)</f>
        <v>7.3655091938834643</v>
      </c>
      <c r="AG53" s="223">
        <f>IF(SAM_2017_user_USD!AH54="","",SAM_2017_user_USD!AH54)</f>
        <v>0.6633809254638372</v>
      </c>
      <c r="AH53" s="223">
        <f>IF(SAM_2017_user_USD!AI54="","",SAM_2017_user_USD!AI54)</f>
        <v>4.5389934986870379</v>
      </c>
      <c r="AI53" s="223">
        <f>IF(SAM_2017_user_USD!AJ54="","",SAM_2017_user_USD!AJ54)</f>
        <v>18.13671181233725</v>
      </c>
      <c r="AJ53" s="223" t="str">
        <f>IF(SAM_2017_user_USD!AK54="","",SAM_2017_user_USD!AK54)</f>
        <v/>
      </c>
      <c r="AK53" s="223" t="str">
        <f>IF(SAM_2017_user_USD!AL54="","",SAM_2017_user_USD!AL54)</f>
        <v/>
      </c>
      <c r="AL53" s="223" t="str">
        <f>IF(SAM_2017_user_USD!AM54="","",SAM_2017_user_USD!AM54)</f>
        <v/>
      </c>
      <c r="AM53" s="223" t="str">
        <f>IF(SAM_2017_user_USD!AN54="","",SAM_2017_user_USD!AN54)</f>
        <v/>
      </c>
      <c r="AN53" s="223" t="str">
        <f>IF(SAM_2017_user_USD!AO54="","",SAM_2017_user_USD!AO54)</f>
        <v/>
      </c>
      <c r="AO53" s="223" t="str">
        <f>IF(SAM_2017_user_USD!AP54="","",SAM_2017_user_USD!AP54)</f>
        <v/>
      </c>
      <c r="AP53" s="223" t="str">
        <f>IF(SAM_2017_user_USD!AQ54="","",SAM_2017_user_USD!AQ54)</f>
        <v/>
      </c>
      <c r="AQ53" s="223" t="str">
        <f>IF(SAM_2017_user_USD!AR54="","",SAM_2017_user_USD!AR54)</f>
        <v/>
      </c>
      <c r="AR53" s="223" t="str">
        <f>IF(SAM_2017_user_USD!AS54="","",SAM_2017_user_USD!AS54)</f>
        <v/>
      </c>
      <c r="AS53" s="223" t="str">
        <f>IF(SAM_2017_user_USD!AT54="","",SAM_2017_user_USD!AT54)</f>
        <v/>
      </c>
      <c r="AT53" s="223" t="str">
        <f>IF(SAM_2017_user_USD!AU54="","",SAM_2017_user_USD!AU54)</f>
        <v/>
      </c>
      <c r="AU53" s="223" t="str">
        <f>IF(SAM_2017_user_USD!AV54="","",SAM_2017_user_USD!AV54)</f>
        <v/>
      </c>
      <c r="AV53" s="223" t="str">
        <f>IF(SAM_2017_user_USD!AW54="","",SAM_2017_user_USD!AW54)</f>
        <v/>
      </c>
      <c r="AW53" s="223" t="str">
        <f>IF(SAM_2017_user_USD!AX54="","",SAM_2017_user_USD!AX54)</f>
        <v/>
      </c>
      <c r="AX53" s="223" t="str">
        <f>IF(SAM_2017_user_USD!AY54="","",SAM_2017_user_USD!AY54)</f>
        <v/>
      </c>
      <c r="AY53" s="223" t="str">
        <f>IF(SAM_2017_user_USD!AZ54="","",SAM_2017_user_USD!AZ54)</f>
        <v/>
      </c>
      <c r="AZ53" s="223" t="str">
        <f>IF(SAM_2017_user_USD!BA54="","",SAM_2017_user_USD!BA54)</f>
        <v/>
      </c>
      <c r="BA53" s="223" t="str">
        <f>IF(SAM_2017_user_USD!BB54="","",SAM_2017_user_USD!BB54)</f>
        <v/>
      </c>
      <c r="BB53" s="223" t="str">
        <f>IF(SAM_2017_user_USD!BC54="","",SAM_2017_user_USD!BC54)</f>
        <v/>
      </c>
      <c r="BC53" s="223" t="str">
        <f>IF(SAM_2017_user_USD!BD54="","",SAM_2017_user_USD!BD54)</f>
        <v/>
      </c>
      <c r="BD53" s="223" t="str">
        <f>IF(SAM_2017_user_USD!BE54="","",SAM_2017_user_USD!BE54)</f>
        <v/>
      </c>
      <c r="BE53" s="223" t="str">
        <f>IF(SAM_2017_user_USD!BF54="","",SAM_2017_user_USD!BF54)</f>
        <v/>
      </c>
      <c r="BF53" s="223" t="str">
        <f>IF(SAM_2017_user_USD!BG54="","",SAM_2017_user_USD!BG54)</f>
        <v/>
      </c>
      <c r="BG53" s="223" t="str">
        <f>IF(SAM_2017_user_USD!BH54="","",SAM_2017_user_USD!BH54)</f>
        <v/>
      </c>
      <c r="BH53" s="223" t="str">
        <f>IF(SAM_2017_user_USD!BI54="","",SAM_2017_user_USD!BI54)</f>
        <v/>
      </c>
      <c r="BI53" s="223" t="str">
        <f>IF(SAM_2017_user_USD!BJ54="","",SAM_2017_user_USD!BJ54)</f>
        <v/>
      </c>
      <c r="BJ53" s="223" t="str">
        <f>IF(SAM_2017_user_USD!BK54="","",SAM_2017_user_USD!BK54)</f>
        <v/>
      </c>
      <c r="BK53" s="223" t="str">
        <f>IF(SAM_2017_user_USD!BL54="","",SAM_2017_user_USD!BL54)</f>
        <v/>
      </c>
      <c r="BL53" s="223" t="str">
        <f>IF(SAM_2017_user_USD!BM54="","",SAM_2017_user_USD!BM54)</f>
        <v/>
      </c>
      <c r="BM53" s="223" t="str">
        <f>IF(SAM_2017_user_USD!BN54="","",SAM_2017_user_USD!BN54)</f>
        <v/>
      </c>
      <c r="BN53" s="223" t="str">
        <f>IF(SAM_2017_user_USD!BO54="","",SAM_2017_user_USD!BO54)</f>
        <v/>
      </c>
      <c r="BO53" s="223" t="str">
        <f>IF(SAM_2017_user_USD!BP54="","",SAM_2017_user_USD!BP54)</f>
        <v/>
      </c>
      <c r="BP53" s="223" t="str">
        <f>IF(SAM_2017_user_USD!BQ54="","",SAM_2017_user_USD!BQ54)</f>
        <v/>
      </c>
      <c r="BQ53" s="223" t="str">
        <f>IF(SAM_2017_user_USD!BR54="","",SAM_2017_user_USD!BR54)</f>
        <v/>
      </c>
      <c r="BR53" s="223" t="str">
        <f>IF(SAM_2017_user_USD!BS54="","",SAM_2017_user_USD!BS54)</f>
        <v/>
      </c>
      <c r="BS53" s="223" t="str">
        <f>IF(SAM_2017_user_USD!BT54="","",SAM_2017_user_USD!BT54)</f>
        <v/>
      </c>
      <c r="BT53" s="223">
        <f>IF(SAM_2017_user_USD!BU54="","",SAM_2017_user_USD!BU54)</f>
        <v>32.396525815945857</v>
      </c>
      <c r="BU53" s="223">
        <f>IF(SAM_2017_user_USD!BV54="","",SAM_2017_user_USD!BV54)</f>
        <v>61.207260870857255</v>
      </c>
      <c r="BV53" s="223">
        <f>IF(SAM_2017_user_USD!BW54="","",SAM_2017_user_USD!BW54)</f>
        <v>22.723797808454044</v>
      </c>
      <c r="BW53" s="223">
        <f>IF(SAM_2017_user_USD!BX54="","",SAM_2017_user_USD!BX54)</f>
        <v>131.31488348032852</v>
      </c>
      <c r="BX53" s="223" t="str">
        <f>IF(SAM_2017_user_USD!BY54="","",SAM_2017_user_USD!BY54)</f>
        <v/>
      </c>
      <c r="BY53" s="223" t="str">
        <f>IF(SAM_2017_user_USD!BZ54="","",SAM_2017_user_USD!BZ54)</f>
        <v/>
      </c>
      <c r="BZ53" s="223" t="str">
        <f>IF(SAM_2017_user_USD!CA54="","",SAM_2017_user_USD!CA54)</f>
        <v/>
      </c>
      <c r="CA53" s="223" t="str">
        <f>IF(SAM_2017_user_USD!CB54="","",SAM_2017_user_USD!CB54)</f>
        <v/>
      </c>
      <c r="CB53" s="223" t="str">
        <f>IF(SAM_2017_user_USD!CC54="","",SAM_2017_user_USD!CC54)</f>
        <v/>
      </c>
      <c r="CC53" s="223">
        <f>IF(SAM_2017_user_USD!CD54="","",SAM_2017_user_USD!CD54)</f>
        <v>398.84733407946038</v>
      </c>
      <c r="CD53" s="223" t="str">
        <f>IF(SAM_2017_user_USD!CE54="","",SAM_2017_user_USD!CE54)</f>
        <v/>
      </c>
      <c r="CE53" s="107">
        <f t="shared" si="1"/>
        <v>739.8256107851314</v>
      </c>
    </row>
    <row r="54" spans="1:83" x14ac:dyDescent="0.25">
      <c r="A54" s="225">
        <v>53</v>
      </c>
      <c r="B54" s="223">
        <f>IF(SAM_2017_user_USD!C55="","",SAM_2017_user_USD!C55)</f>
        <v>7.709761467238593</v>
      </c>
      <c r="C54" s="223">
        <f>IF(SAM_2017_user_USD!D55="","",SAM_2017_user_USD!D55)</f>
        <v>34.663177360962401</v>
      </c>
      <c r="D54" s="223">
        <f>IF(SAM_2017_user_USD!E55="","",SAM_2017_user_USD!E55)</f>
        <v>211.5631401473658</v>
      </c>
      <c r="E54" s="223">
        <f>IF(SAM_2017_user_USD!F55="","",SAM_2017_user_USD!F55)</f>
        <v>21.466135813112061</v>
      </c>
      <c r="F54" s="223">
        <f>IF(SAM_2017_user_USD!G55="","",SAM_2017_user_USD!G55)</f>
        <v>13.898726910233147</v>
      </c>
      <c r="G54" s="223">
        <f>IF(SAM_2017_user_USD!H55="","",SAM_2017_user_USD!H55)</f>
        <v>5.4784439265177349</v>
      </c>
      <c r="H54" s="223">
        <f>IF(SAM_2017_user_USD!I55="","",SAM_2017_user_USD!I55)</f>
        <v>8.7943314264320573</v>
      </c>
      <c r="I54" s="223">
        <f>IF(SAM_2017_user_USD!J55="","",SAM_2017_user_USD!J55)</f>
        <v>21.160164065546166</v>
      </c>
      <c r="J54" s="223">
        <f>IF(SAM_2017_user_USD!K55="","",SAM_2017_user_USD!K55)</f>
        <v>9.9404760715186891E-2</v>
      </c>
      <c r="K54" s="223">
        <f>IF(SAM_2017_user_USD!L55="","",SAM_2017_user_USD!L55)</f>
        <v>0.17571424950904049</v>
      </c>
      <c r="L54" s="223">
        <f>IF(SAM_2017_user_USD!M55="","",SAM_2017_user_USD!M55)</f>
        <v>4.0649946114602553</v>
      </c>
      <c r="M54" s="223">
        <f>IF(SAM_2017_user_USD!N55="","",SAM_2017_user_USD!N55)</f>
        <v>0.14815542607092311</v>
      </c>
      <c r="N54" s="223">
        <f>IF(SAM_2017_user_USD!O55="","",SAM_2017_user_USD!O55)</f>
        <v>3.6458986939882107E-4</v>
      </c>
      <c r="O54" s="223">
        <f>IF(SAM_2017_user_USD!P55="","",SAM_2017_user_USD!P55)</f>
        <v>0.84139258486626023</v>
      </c>
      <c r="P54" s="223">
        <f>IF(SAM_2017_user_USD!Q55="","",SAM_2017_user_USD!Q55)</f>
        <v>0.10531826410801351</v>
      </c>
      <c r="Q54" s="223">
        <f>IF(SAM_2017_user_USD!R55="","",SAM_2017_user_USD!R55)</f>
        <v>1.7407184635705655</v>
      </c>
      <c r="R54" s="223">
        <f>IF(SAM_2017_user_USD!S55="","",SAM_2017_user_USD!S55)</f>
        <v>1.0162539380216316</v>
      </c>
      <c r="S54" s="223">
        <f>IF(SAM_2017_user_USD!T55="","",SAM_2017_user_USD!T55)</f>
        <v>1.2564138190876572E-4</v>
      </c>
      <c r="T54" s="223">
        <f>IF(SAM_2017_user_USD!U55="","",SAM_2017_user_USD!U55)</f>
        <v>58.571589273100685</v>
      </c>
      <c r="U54" s="223">
        <f>IF(SAM_2017_user_USD!V55="","",SAM_2017_user_USD!V55)</f>
        <v>2.0040606219096984</v>
      </c>
      <c r="V54" s="223">
        <f>IF(SAM_2017_user_USD!W55="","",SAM_2017_user_USD!W55)</f>
        <v>5.5631912751143489</v>
      </c>
      <c r="W54" s="223">
        <f>IF(SAM_2017_user_USD!X55="","",SAM_2017_user_USD!X55)</f>
        <v>22.855212377713947</v>
      </c>
      <c r="X54" s="223">
        <f>IF(SAM_2017_user_USD!Y55="","",SAM_2017_user_USD!Y55)</f>
        <v>98.590597949316248</v>
      </c>
      <c r="Y54" s="223">
        <f>IF(SAM_2017_user_USD!Z55="","",SAM_2017_user_USD!Z55)</f>
        <v>2.625681377316201E-2</v>
      </c>
      <c r="Z54" s="223">
        <f>IF(SAM_2017_user_USD!AA55="","",SAM_2017_user_USD!AA55)</f>
        <v>2.0521432183707771</v>
      </c>
      <c r="AA54" s="223">
        <f>IF(SAM_2017_user_USD!AB55="","",SAM_2017_user_USD!AB55)</f>
        <v>58.941079790164764</v>
      </c>
      <c r="AB54" s="223">
        <f>IF(SAM_2017_user_USD!AC55="","",SAM_2017_user_USD!AC55)</f>
        <v>510.88999804344337</v>
      </c>
      <c r="AC54" s="223">
        <f>IF(SAM_2017_user_USD!AD55="","",SAM_2017_user_USD!AD55)</f>
        <v>75.276435820165375</v>
      </c>
      <c r="AD54" s="223">
        <f>IF(SAM_2017_user_USD!AE55="","",SAM_2017_user_USD!AE55)</f>
        <v>19.291040109446815</v>
      </c>
      <c r="AE54" s="223">
        <f>IF(SAM_2017_user_USD!AF55="","",SAM_2017_user_USD!AF55)</f>
        <v>138.36153502845733</v>
      </c>
      <c r="AF54" s="223">
        <f>IF(SAM_2017_user_USD!AG55="","",SAM_2017_user_USD!AG55)</f>
        <v>20.757653970702975</v>
      </c>
      <c r="AG54" s="223">
        <f>IF(SAM_2017_user_USD!AH55="","",SAM_2017_user_USD!AH55)</f>
        <v>60.137166360607686</v>
      </c>
      <c r="AH54" s="223">
        <f>IF(SAM_2017_user_USD!AI55="","",SAM_2017_user_USD!AI55)</f>
        <v>124.34821323663091</v>
      </c>
      <c r="AI54" s="223">
        <f>IF(SAM_2017_user_USD!AJ55="","",SAM_2017_user_USD!AJ55)</f>
        <v>417.49331647374305</v>
      </c>
      <c r="AJ54" s="223" t="str">
        <f>IF(SAM_2017_user_USD!AK55="","",SAM_2017_user_USD!AK55)</f>
        <v/>
      </c>
      <c r="AK54" s="223" t="str">
        <f>IF(SAM_2017_user_USD!AL55="","",SAM_2017_user_USD!AL55)</f>
        <v/>
      </c>
      <c r="AL54" s="223" t="str">
        <f>IF(SAM_2017_user_USD!AM55="","",SAM_2017_user_USD!AM55)</f>
        <v/>
      </c>
      <c r="AM54" s="223" t="str">
        <f>IF(SAM_2017_user_USD!AN55="","",SAM_2017_user_USD!AN55)</f>
        <v/>
      </c>
      <c r="AN54" s="223" t="str">
        <f>IF(SAM_2017_user_USD!AO55="","",SAM_2017_user_USD!AO55)</f>
        <v/>
      </c>
      <c r="AO54" s="223" t="str">
        <f>IF(SAM_2017_user_USD!AP55="","",SAM_2017_user_USD!AP55)</f>
        <v/>
      </c>
      <c r="AP54" s="223" t="str">
        <f>IF(SAM_2017_user_USD!AQ55="","",SAM_2017_user_USD!AQ55)</f>
        <v/>
      </c>
      <c r="AQ54" s="223" t="str">
        <f>IF(SAM_2017_user_USD!AR55="","",SAM_2017_user_USD!AR55)</f>
        <v/>
      </c>
      <c r="AR54" s="223" t="str">
        <f>IF(SAM_2017_user_USD!AS55="","",SAM_2017_user_USD!AS55)</f>
        <v/>
      </c>
      <c r="AS54" s="223" t="str">
        <f>IF(SAM_2017_user_USD!AT55="","",SAM_2017_user_USD!AT55)</f>
        <v/>
      </c>
      <c r="AT54" s="223" t="str">
        <f>IF(SAM_2017_user_USD!AU55="","",SAM_2017_user_USD!AU55)</f>
        <v/>
      </c>
      <c r="AU54" s="223" t="str">
        <f>IF(SAM_2017_user_USD!AV55="","",SAM_2017_user_USD!AV55)</f>
        <v/>
      </c>
      <c r="AV54" s="223" t="str">
        <f>IF(SAM_2017_user_USD!AW55="","",SAM_2017_user_USD!AW55)</f>
        <v/>
      </c>
      <c r="AW54" s="223" t="str">
        <f>IF(SAM_2017_user_USD!AX55="","",SAM_2017_user_USD!AX55)</f>
        <v/>
      </c>
      <c r="AX54" s="223" t="str">
        <f>IF(SAM_2017_user_USD!AY55="","",SAM_2017_user_USD!AY55)</f>
        <v/>
      </c>
      <c r="AY54" s="223" t="str">
        <f>IF(SAM_2017_user_USD!AZ55="","",SAM_2017_user_USD!AZ55)</f>
        <v/>
      </c>
      <c r="AZ54" s="223" t="str">
        <f>IF(SAM_2017_user_USD!BA55="","",SAM_2017_user_USD!BA55)</f>
        <v/>
      </c>
      <c r="BA54" s="223" t="str">
        <f>IF(SAM_2017_user_USD!BB55="","",SAM_2017_user_USD!BB55)</f>
        <v/>
      </c>
      <c r="BB54" s="223" t="str">
        <f>IF(SAM_2017_user_USD!BC55="","",SAM_2017_user_USD!BC55)</f>
        <v/>
      </c>
      <c r="BC54" s="223" t="str">
        <f>IF(SAM_2017_user_USD!BD55="","",SAM_2017_user_USD!BD55)</f>
        <v/>
      </c>
      <c r="BD54" s="223" t="str">
        <f>IF(SAM_2017_user_USD!BE55="","",SAM_2017_user_USD!BE55)</f>
        <v/>
      </c>
      <c r="BE54" s="223" t="str">
        <f>IF(SAM_2017_user_USD!BF55="","",SAM_2017_user_USD!BF55)</f>
        <v/>
      </c>
      <c r="BF54" s="223" t="str">
        <f>IF(SAM_2017_user_USD!BG55="","",SAM_2017_user_USD!BG55)</f>
        <v/>
      </c>
      <c r="BG54" s="223" t="str">
        <f>IF(SAM_2017_user_USD!BH55="","",SAM_2017_user_USD!BH55)</f>
        <v/>
      </c>
      <c r="BH54" s="223" t="str">
        <f>IF(SAM_2017_user_USD!BI55="","",SAM_2017_user_USD!BI55)</f>
        <v/>
      </c>
      <c r="BI54" s="223" t="str">
        <f>IF(SAM_2017_user_USD!BJ55="","",SAM_2017_user_USD!BJ55)</f>
        <v/>
      </c>
      <c r="BJ54" s="223" t="str">
        <f>IF(SAM_2017_user_USD!BK55="","",SAM_2017_user_USD!BK55)</f>
        <v/>
      </c>
      <c r="BK54" s="223" t="str">
        <f>IF(SAM_2017_user_USD!BL55="","",SAM_2017_user_USD!BL55)</f>
        <v/>
      </c>
      <c r="BL54" s="223" t="str">
        <f>IF(SAM_2017_user_USD!BM55="","",SAM_2017_user_USD!BM55)</f>
        <v/>
      </c>
      <c r="BM54" s="223" t="str">
        <f>IF(SAM_2017_user_USD!BN55="","",SAM_2017_user_USD!BN55)</f>
        <v/>
      </c>
      <c r="BN54" s="223" t="str">
        <f>IF(SAM_2017_user_USD!BO55="","",SAM_2017_user_USD!BO55)</f>
        <v/>
      </c>
      <c r="BO54" s="223" t="str">
        <f>IF(SAM_2017_user_USD!BP55="","",SAM_2017_user_USD!BP55)</f>
        <v/>
      </c>
      <c r="BP54" s="223" t="str">
        <f>IF(SAM_2017_user_USD!BQ55="","",SAM_2017_user_USD!BQ55)</f>
        <v/>
      </c>
      <c r="BQ54" s="223" t="str">
        <f>IF(SAM_2017_user_USD!BR55="","",SAM_2017_user_USD!BR55)</f>
        <v/>
      </c>
      <c r="BR54" s="223" t="str">
        <f>IF(SAM_2017_user_USD!BS55="","",SAM_2017_user_USD!BS55)</f>
        <v/>
      </c>
      <c r="BS54" s="223" t="str">
        <f>IF(SAM_2017_user_USD!BT55="","",SAM_2017_user_USD!BT55)</f>
        <v/>
      </c>
      <c r="BT54" s="223">
        <f>IF(SAM_2017_user_USD!BU55="","",SAM_2017_user_USD!BU55)</f>
        <v>295.46486810766481</v>
      </c>
      <c r="BU54" s="223">
        <f>IF(SAM_2017_user_USD!BV55="","",SAM_2017_user_USD!BV55)</f>
        <v>366.36548684009517</v>
      </c>
      <c r="BV54" s="223">
        <f>IF(SAM_2017_user_USD!BW55="","",SAM_2017_user_USD!BW55)</f>
        <v>193.2242643180472</v>
      </c>
      <c r="BW54" s="223">
        <f>IF(SAM_2017_user_USD!BX55="","",SAM_2017_user_USD!BX55)</f>
        <v>472.92148245784949</v>
      </c>
      <c r="BX54" s="223">
        <f>IF(SAM_2017_user_USD!BY55="","",SAM_2017_user_USD!BY55)</f>
        <v>71.969325153374228</v>
      </c>
      <c r="BY54" s="223" t="str">
        <f>IF(SAM_2017_user_USD!BZ55="","",SAM_2017_user_USD!BZ55)</f>
        <v/>
      </c>
      <c r="BZ54" s="223" t="str">
        <f>IF(SAM_2017_user_USD!CA55="","",SAM_2017_user_USD!CA55)</f>
        <v/>
      </c>
      <c r="CA54" s="223" t="str">
        <f>IF(SAM_2017_user_USD!CB55="","",SAM_2017_user_USD!CB55)</f>
        <v/>
      </c>
      <c r="CB54" s="223" t="str">
        <f>IF(SAM_2017_user_USD!CC55="","",SAM_2017_user_USD!CC55)</f>
        <v/>
      </c>
      <c r="CC54" s="223" t="str">
        <f>IF(SAM_2017_user_USD!CD55="","",SAM_2017_user_USD!CD55)</f>
        <v/>
      </c>
      <c r="CD54" s="223" t="str">
        <f>IF(SAM_2017_user_USD!CE55="","",SAM_2017_user_USD!CE55)</f>
        <v/>
      </c>
      <c r="CE54" s="107">
        <f t="shared" si="1"/>
        <v>3348.0312408866725</v>
      </c>
    </row>
    <row r="55" spans="1:83" x14ac:dyDescent="0.25">
      <c r="A55" s="225">
        <v>54</v>
      </c>
      <c r="B55" s="223">
        <f>IF(SAM_2017_user_USD!C56="","",SAM_2017_user_USD!C56)</f>
        <v>2.4267789540989004</v>
      </c>
      <c r="C55" s="223" t="str">
        <f>IF(SAM_2017_user_USD!D56="","",SAM_2017_user_USD!D56)</f>
        <v/>
      </c>
      <c r="D55" s="223">
        <f>IF(SAM_2017_user_USD!E56="","",SAM_2017_user_USD!E56)</f>
        <v>20.111927786529296</v>
      </c>
      <c r="E55" s="223" t="str">
        <f>IF(SAM_2017_user_USD!F56="","",SAM_2017_user_USD!F56)</f>
        <v/>
      </c>
      <c r="F55" s="223" t="str">
        <f>IF(SAM_2017_user_USD!G56="","",SAM_2017_user_USD!G56)</f>
        <v/>
      </c>
      <c r="G55" s="223">
        <f>IF(SAM_2017_user_USD!H56="","",SAM_2017_user_USD!H56)</f>
        <v>7.9274201676783152E-4</v>
      </c>
      <c r="H55" s="223">
        <f>IF(SAM_2017_user_USD!I56="","",SAM_2017_user_USD!I56)</f>
        <v>5.7558137421944962E-3</v>
      </c>
      <c r="I55" s="223">
        <f>IF(SAM_2017_user_USD!J56="","",SAM_2017_user_USD!J56)</f>
        <v>2.0319580231415104</v>
      </c>
      <c r="J55" s="223">
        <f>IF(SAM_2017_user_USD!K56="","",SAM_2017_user_USD!K56)</f>
        <v>1.7335131041603506E-3</v>
      </c>
      <c r="K55" s="223">
        <f>IF(SAM_2017_user_USD!L56="","",SAM_2017_user_USD!L56)</f>
        <v>2.6703585993115647E-2</v>
      </c>
      <c r="L55" s="223">
        <f>IF(SAM_2017_user_USD!M56="","",SAM_2017_user_USD!M56)</f>
        <v>1.9152735884516825E-4</v>
      </c>
      <c r="M55" s="223" t="str">
        <f>IF(SAM_2017_user_USD!N56="","",SAM_2017_user_USD!N56)</f>
        <v/>
      </c>
      <c r="N55" s="223" t="str">
        <f>IF(SAM_2017_user_USD!O56="","",SAM_2017_user_USD!O56)</f>
        <v/>
      </c>
      <c r="O55" s="223">
        <f>IF(SAM_2017_user_USD!P56="","",SAM_2017_user_USD!P56)</f>
        <v>6.1191363750013423E-4</v>
      </c>
      <c r="P55" s="223">
        <f>IF(SAM_2017_user_USD!Q56="","",SAM_2017_user_USD!Q56)</f>
        <v>0.17275858323209198</v>
      </c>
      <c r="Q55" s="223">
        <f>IF(SAM_2017_user_USD!R56="","",SAM_2017_user_USD!R56)</f>
        <v>0.25828955946636251</v>
      </c>
      <c r="R55" s="223">
        <f>IF(SAM_2017_user_USD!S56="","",SAM_2017_user_USD!S56)</f>
        <v>7.1982595062601185E-2</v>
      </c>
      <c r="S55" s="223">
        <f>IF(SAM_2017_user_USD!T56="","",SAM_2017_user_USD!T56)</f>
        <v>7.7839194975019377E-5</v>
      </c>
      <c r="T55" s="223">
        <f>IF(SAM_2017_user_USD!U56="","",SAM_2017_user_USD!U56)</f>
        <v>14.435468896272351</v>
      </c>
      <c r="U55" s="223">
        <f>IF(SAM_2017_user_USD!V56="","",SAM_2017_user_USD!V56)</f>
        <v>1.1490460030091707E-3</v>
      </c>
      <c r="V55" s="223">
        <f>IF(SAM_2017_user_USD!W56="","",SAM_2017_user_USD!W56)</f>
        <v>0.54816726501041568</v>
      </c>
      <c r="W55" s="223">
        <f>IF(SAM_2017_user_USD!X56="","",SAM_2017_user_USD!X56)</f>
        <v>0.10712528426033184</v>
      </c>
      <c r="X55" s="223">
        <f>IF(SAM_2017_user_USD!Y56="","",SAM_2017_user_USD!Y56)</f>
        <v>1.1340869005304453</v>
      </c>
      <c r="Y55" s="223" t="str">
        <f>IF(SAM_2017_user_USD!Z56="","",SAM_2017_user_USD!Z56)</f>
        <v/>
      </c>
      <c r="Z55" s="223">
        <f>IF(SAM_2017_user_USD!AA56="","",SAM_2017_user_USD!AA56)</f>
        <v>1.4471085865978867E-2</v>
      </c>
      <c r="AA55" s="223">
        <f>IF(SAM_2017_user_USD!AB56="","",SAM_2017_user_USD!AB56)</f>
        <v>0.25184150301241404</v>
      </c>
      <c r="AB55" s="223">
        <f>IF(SAM_2017_user_USD!AC56="","",SAM_2017_user_USD!AC56)</f>
        <v>339.49945213623096</v>
      </c>
      <c r="AC55" s="223">
        <f>IF(SAM_2017_user_USD!AD56="","",SAM_2017_user_USD!AD56)</f>
        <v>2.6033984305445399</v>
      </c>
      <c r="AD55" s="223">
        <f>IF(SAM_2017_user_USD!AE56="","",SAM_2017_user_USD!AE56)</f>
        <v>0.60715395798266869</v>
      </c>
      <c r="AE55" s="223">
        <f>IF(SAM_2017_user_USD!AF56="","",SAM_2017_user_USD!AF56)</f>
        <v>5.0068901752006951</v>
      </c>
      <c r="AF55" s="223">
        <f>IF(SAM_2017_user_USD!AG56="","",SAM_2017_user_USD!AG56)</f>
        <v>1.6277564651426104</v>
      </c>
      <c r="AG55" s="223">
        <f>IF(SAM_2017_user_USD!AH56="","",SAM_2017_user_USD!AH56)</f>
        <v>1.2960985619788479</v>
      </c>
      <c r="AH55" s="223">
        <f>IF(SAM_2017_user_USD!AI56="","",SAM_2017_user_USD!AI56)</f>
        <v>13.616794564071286</v>
      </c>
      <c r="AI55" s="223">
        <f>IF(SAM_2017_user_USD!AJ56="","",SAM_2017_user_USD!AJ56)</f>
        <v>45.76269254270084</v>
      </c>
      <c r="AJ55" s="223" t="str">
        <f>IF(SAM_2017_user_USD!AK56="","",SAM_2017_user_USD!AK56)</f>
        <v/>
      </c>
      <c r="AK55" s="223" t="str">
        <f>IF(SAM_2017_user_USD!AL56="","",SAM_2017_user_USD!AL56)</f>
        <v/>
      </c>
      <c r="AL55" s="223" t="str">
        <f>IF(SAM_2017_user_USD!AM56="","",SAM_2017_user_USD!AM56)</f>
        <v/>
      </c>
      <c r="AM55" s="223" t="str">
        <f>IF(SAM_2017_user_USD!AN56="","",SAM_2017_user_USD!AN56)</f>
        <v/>
      </c>
      <c r="AN55" s="223" t="str">
        <f>IF(SAM_2017_user_USD!AO56="","",SAM_2017_user_USD!AO56)</f>
        <v/>
      </c>
      <c r="AO55" s="223" t="str">
        <f>IF(SAM_2017_user_USD!AP56="","",SAM_2017_user_USD!AP56)</f>
        <v/>
      </c>
      <c r="AP55" s="223" t="str">
        <f>IF(SAM_2017_user_USD!AQ56="","",SAM_2017_user_USD!AQ56)</f>
        <v/>
      </c>
      <c r="AQ55" s="223" t="str">
        <f>IF(SAM_2017_user_USD!AR56="","",SAM_2017_user_USD!AR56)</f>
        <v/>
      </c>
      <c r="AR55" s="223" t="str">
        <f>IF(SAM_2017_user_USD!AS56="","",SAM_2017_user_USD!AS56)</f>
        <v/>
      </c>
      <c r="AS55" s="223" t="str">
        <f>IF(SAM_2017_user_USD!AT56="","",SAM_2017_user_USD!AT56)</f>
        <v/>
      </c>
      <c r="AT55" s="223" t="str">
        <f>IF(SAM_2017_user_USD!AU56="","",SAM_2017_user_USD!AU56)</f>
        <v/>
      </c>
      <c r="AU55" s="223" t="str">
        <f>IF(SAM_2017_user_USD!AV56="","",SAM_2017_user_USD!AV56)</f>
        <v/>
      </c>
      <c r="AV55" s="223" t="str">
        <f>IF(SAM_2017_user_USD!AW56="","",SAM_2017_user_USD!AW56)</f>
        <v/>
      </c>
      <c r="AW55" s="223" t="str">
        <f>IF(SAM_2017_user_USD!AX56="","",SAM_2017_user_USD!AX56)</f>
        <v/>
      </c>
      <c r="AX55" s="223" t="str">
        <f>IF(SAM_2017_user_USD!AY56="","",SAM_2017_user_USD!AY56)</f>
        <v/>
      </c>
      <c r="AY55" s="223" t="str">
        <f>IF(SAM_2017_user_USD!AZ56="","",SAM_2017_user_USD!AZ56)</f>
        <v/>
      </c>
      <c r="AZ55" s="223" t="str">
        <f>IF(SAM_2017_user_USD!BA56="","",SAM_2017_user_USD!BA56)</f>
        <v/>
      </c>
      <c r="BA55" s="223" t="str">
        <f>IF(SAM_2017_user_USD!BB56="","",SAM_2017_user_USD!BB56)</f>
        <v/>
      </c>
      <c r="BB55" s="223" t="str">
        <f>IF(SAM_2017_user_USD!BC56="","",SAM_2017_user_USD!BC56)</f>
        <v/>
      </c>
      <c r="BC55" s="223" t="str">
        <f>IF(SAM_2017_user_USD!BD56="","",SAM_2017_user_USD!BD56)</f>
        <v/>
      </c>
      <c r="BD55" s="223" t="str">
        <f>IF(SAM_2017_user_USD!BE56="","",SAM_2017_user_USD!BE56)</f>
        <v/>
      </c>
      <c r="BE55" s="223" t="str">
        <f>IF(SAM_2017_user_USD!BF56="","",SAM_2017_user_USD!BF56)</f>
        <v/>
      </c>
      <c r="BF55" s="223" t="str">
        <f>IF(SAM_2017_user_USD!BG56="","",SAM_2017_user_USD!BG56)</f>
        <v/>
      </c>
      <c r="BG55" s="223" t="str">
        <f>IF(SAM_2017_user_USD!BH56="","",SAM_2017_user_USD!BH56)</f>
        <v/>
      </c>
      <c r="BH55" s="223" t="str">
        <f>IF(SAM_2017_user_USD!BI56="","",SAM_2017_user_USD!BI56)</f>
        <v/>
      </c>
      <c r="BI55" s="223" t="str">
        <f>IF(SAM_2017_user_USD!BJ56="","",SAM_2017_user_USD!BJ56)</f>
        <v/>
      </c>
      <c r="BJ55" s="223" t="str">
        <f>IF(SAM_2017_user_USD!BK56="","",SAM_2017_user_USD!BK56)</f>
        <v/>
      </c>
      <c r="BK55" s="223" t="str">
        <f>IF(SAM_2017_user_USD!BL56="","",SAM_2017_user_USD!BL56)</f>
        <v/>
      </c>
      <c r="BL55" s="223" t="str">
        <f>IF(SAM_2017_user_USD!BM56="","",SAM_2017_user_USD!BM56)</f>
        <v/>
      </c>
      <c r="BM55" s="223" t="str">
        <f>IF(SAM_2017_user_USD!BN56="","",SAM_2017_user_USD!BN56)</f>
        <v/>
      </c>
      <c r="BN55" s="223" t="str">
        <f>IF(SAM_2017_user_USD!BO56="","",SAM_2017_user_USD!BO56)</f>
        <v/>
      </c>
      <c r="BO55" s="223" t="str">
        <f>IF(SAM_2017_user_USD!BP56="","",SAM_2017_user_USD!BP56)</f>
        <v/>
      </c>
      <c r="BP55" s="223" t="str">
        <f>IF(SAM_2017_user_USD!BQ56="","",SAM_2017_user_USD!BQ56)</f>
        <v/>
      </c>
      <c r="BQ55" s="223" t="str">
        <f>IF(SAM_2017_user_USD!BR56="","",SAM_2017_user_USD!BR56)</f>
        <v/>
      </c>
      <c r="BR55" s="223" t="str">
        <f>IF(SAM_2017_user_USD!BS56="","",SAM_2017_user_USD!BS56)</f>
        <v/>
      </c>
      <c r="BS55" s="223" t="str">
        <f>IF(SAM_2017_user_USD!BT56="","",SAM_2017_user_USD!BT56)</f>
        <v/>
      </c>
      <c r="BT55" s="223">
        <f>IF(SAM_2017_user_USD!BU56="","",SAM_2017_user_USD!BU56)</f>
        <v>111.52834082182686</v>
      </c>
      <c r="BU55" s="223">
        <f>IF(SAM_2017_user_USD!BV56="","",SAM_2017_user_USD!BV56)</f>
        <v>101.42927858797304</v>
      </c>
      <c r="BV55" s="223">
        <f>IF(SAM_2017_user_USD!BW56="","",SAM_2017_user_USD!BW56)</f>
        <v>40.289890043657962</v>
      </c>
      <c r="BW55" s="223">
        <f>IF(SAM_2017_user_USD!BX56="","",SAM_2017_user_USD!BX56)</f>
        <v>86.256255842455971</v>
      </c>
      <c r="BX55" s="223">
        <f>IF(SAM_2017_user_USD!BY56="","",SAM_2017_user_USD!BY56)</f>
        <v>1.7464612375965631</v>
      </c>
      <c r="BY55" s="223" t="str">
        <f>IF(SAM_2017_user_USD!BZ56="","",SAM_2017_user_USD!BZ56)</f>
        <v/>
      </c>
      <c r="BZ55" s="223" t="str">
        <f>IF(SAM_2017_user_USD!CA56="","",SAM_2017_user_USD!CA56)</f>
        <v/>
      </c>
      <c r="CA55" s="223" t="str">
        <f>IF(SAM_2017_user_USD!CB56="","",SAM_2017_user_USD!CB56)</f>
        <v/>
      </c>
      <c r="CB55" s="223" t="str">
        <f>IF(SAM_2017_user_USD!CC56="","",SAM_2017_user_USD!CC56)</f>
        <v/>
      </c>
      <c r="CC55" s="223" t="str">
        <f>IF(SAM_2017_user_USD!CD56="","",SAM_2017_user_USD!CD56)</f>
        <v/>
      </c>
      <c r="CD55" s="223" t="str">
        <f>IF(SAM_2017_user_USD!CE56="","",SAM_2017_user_USD!CE56)</f>
        <v/>
      </c>
      <c r="CE55" s="107">
        <f t="shared" si="1"/>
        <v>792.87233578489611</v>
      </c>
    </row>
    <row r="56" spans="1:83" x14ac:dyDescent="0.25">
      <c r="A56" s="225">
        <v>55</v>
      </c>
      <c r="B56" s="223">
        <f>IF(SAM_2017_user_USD!C57="","",SAM_2017_user_USD!C57)</f>
        <v>10.09144879023119</v>
      </c>
      <c r="C56" s="223">
        <f>IF(SAM_2017_user_USD!D57="","",SAM_2017_user_USD!D57)</f>
        <v>7.8878332628068124</v>
      </c>
      <c r="D56" s="223">
        <f>IF(SAM_2017_user_USD!E57="","",SAM_2017_user_USD!E57)</f>
        <v>191.34683834638363</v>
      </c>
      <c r="E56" s="223" t="str">
        <f>IF(SAM_2017_user_USD!F57="","",SAM_2017_user_USD!F57)</f>
        <v/>
      </c>
      <c r="F56" s="223" t="str">
        <f>IF(SAM_2017_user_USD!G57="","",SAM_2017_user_USD!G57)</f>
        <v/>
      </c>
      <c r="G56" s="223">
        <f>IF(SAM_2017_user_USD!H57="","",SAM_2017_user_USD!H57)</f>
        <v>1.8295272952773491</v>
      </c>
      <c r="H56" s="223">
        <f>IF(SAM_2017_user_USD!I57="","",SAM_2017_user_USD!I57)</f>
        <v>0.81832339791505493</v>
      </c>
      <c r="I56" s="223">
        <f>IF(SAM_2017_user_USD!J57="","",SAM_2017_user_USD!J57)</f>
        <v>0.53747935161963101</v>
      </c>
      <c r="J56" s="223">
        <f>IF(SAM_2017_user_USD!K57="","",SAM_2017_user_USD!K57)</f>
        <v>0.44158429235100266</v>
      </c>
      <c r="K56" s="223">
        <f>IF(SAM_2017_user_USD!L57="","",SAM_2017_user_USD!L57)</f>
        <v>2.6611233056383729E-2</v>
      </c>
      <c r="L56" s="223">
        <f>IF(SAM_2017_user_USD!M57="","",SAM_2017_user_USD!M57)</f>
        <v>2.449220947291685E-3</v>
      </c>
      <c r="M56" s="223">
        <f>IF(SAM_2017_user_USD!N57="","",SAM_2017_user_USD!N57)</f>
        <v>8.8699616279546895E-2</v>
      </c>
      <c r="N56" s="223">
        <f>IF(SAM_2017_user_USD!O57="","",SAM_2017_user_USD!O57)</f>
        <v>2.8007860633799366E-4</v>
      </c>
      <c r="O56" s="223">
        <f>IF(SAM_2017_user_USD!P57="","",SAM_2017_user_USD!P57)</f>
        <v>0.75547154784942694</v>
      </c>
      <c r="P56" s="223">
        <f>IF(SAM_2017_user_USD!Q57="","",SAM_2017_user_USD!Q57)</f>
        <v>0.2922906445371789</v>
      </c>
      <c r="Q56" s="223">
        <f>IF(SAM_2017_user_USD!R57="","",SAM_2017_user_USD!R57)</f>
        <v>0.20180946782867573</v>
      </c>
      <c r="R56" s="223">
        <f>IF(SAM_2017_user_USD!S57="","",SAM_2017_user_USD!S57)</f>
        <v>0.20751063262516287</v>
      </c>
      <c r="S56" s="223">
        <f>IF(SAM_2017_user_USD!T57="","",SAM_2017_user_USD!T57)</f>
        <v>1.0121946241725873E-4</v>
      </c>
      <c r="T56" s="223">
        <f>IF(SAM_2017_user_USD!U57="","",SAM_2017_user_USD!U57)</f>
        <v>14.718999465231365</v>
      </c>
      <c r="U56" s="223">
        <f>IF(SAM_2017_user_USD!V57="","",SAM_2017_user_USD!V57)</f>
        <v>5.933308682317129E-3</v>
      </c>
      <c r="V56" s="223">
        <f>IF(SAM_2017_user_USD!W57="","",SAM_2017_user_USD!W57)</f>
        <v>0.6122767835019709</v>
      </c>
      <c r="W56" s="223">
        <f>IF(SAM_2017_user_USD!X57="","",SAM_2017_user_USD!X57)</f>
        <v>0.82159191157520417</v>
      </c>
      <c r="X56" s="223">
        <f>IF(SAM_2017_user_USD!Y57="","",SAM_2017_user_USD!Y57)</f>
        <v>42.977531290780867</v>
      </c>
      <c r="Y56" s="223" t="str">
        <f>IF(SAM_2017_user_USD!Z57="","",SAM_2017_user_USD!Z57)</f>
        <v/>
      </c>
      <c r="Z56" s="223">
        <f>IF(SAM_2017_user_USD!AA57="","",SAM_2017_user_USD!AA57)</f>
        <v>9.8294567126559512E-2</v>
      </c>
      <c r="AA56" s="223">
        <f>IF(SAM_2017_user_USD!AB57="","",SAM_2017_user_USD!AB57)</f>
        <v>0.4535043489598487</v>
      </c>
      <c r="AB56" s="223">
        <f>IF(SAM_2017_user_USD!AC57="","",SAM_2017_user_USD!AC57)</f>
        <v>83.497815055364242</v>
      </c>
      <c r="AC56" s="223">
        <f>IF(SAM_2017_user_USD!AD57="","",SAM_2017_user_USD!AD57)</f>
        <v>11.467474334876737</v>
      </c>
      <c r="AD56" s="223">
        <f>IF(SAM_2017_user_USD!AE57="","",SAM_2017_user_USD!AE57)</f>
        <v>3.2152412749267747E-3</v>
      </c>
      <c r="AE56" s="223">
        <f>IF(SAM_2017_user_USD!AF57="","",SAM_2017_user_USD!AF57)</f>
        <v>66.862960670136317</v>
      </c>
      <c r="AF56" s="223">
        <f>IF(SAM_2017_user_USD!AG57="","",SAM_2017_user_USD!AG57)</f>
        <v>26.738191166196227</v>
      </c>
      <c r="AG56" s="223">
        <f>IF(SAM_2017_user_USD!AH57="","",SAM_2017_user_USD!AH57)</f>
        <v>109.16146691131875</v>
      </c>
      <c r="AH56" s="223">
        <f>IF(SAM_2017_user_USD!AI57="","",SAM_2017_user_USD!AI57)</f>
        <v>27.016949429479308</v>
      </c>
      <c r="AI56" s="223">
        <f>IF(SAM_2017_user_USD!AJ57="","",SAM_2017_user_USD!AJ57)</f>
        <v>269.68275498470922</v>
      </c>
      <c r="AJ56" s="223" t="str">
        <f>IF(SAM_2017_user_USD!AK57="","",SAM_2017_user_USD!AK57)</f>
        <v/>
      </c>
      <c r="AK56" s="223" t="str">
        <f>IF(SAM_2017_user_USD!AL57="","",SAM_2017_user_USD!AL57)</f>
        <v/>
      </c>
      <c r="AL56" s="223" t="str">
        <f>IF(SAM_2017_user_USD!AM57="","",SAM_2017_user_USD!AM57)</f>
        <v/>
      </c>
      <c r="AM56" s="223" t="str">
        <f>IF(SAM_2017_user_USD!AN57="","",SAM_2017_user_USD!AN57)</f>
        <v/>
      </c>
      <c r="AN56" s="223" t="str">
        <f>IF(SAM_2017_user_USD!AO57="","",SAM_2017_user_USD!AO57)</f>
        <v/>
      </c>
      <c r="AO56" s="223" t="str">
        <f>IF(SAM_2017_user_USD!AP57="","",SAM_2017_user_USD!AP57)</f>
        <v/>
      </c>
      <c r="AP56" s="223" t="str">
        <f>IF(SAM_2017_user_USD!AQ57="","",SAM_2017_user_USD!AQ57)</f>
        <v/>
      </c>
      <c r="AQ56" s="223" t="str">
        <f>IF(SAM_2017_user_USD!AR57="","",SAM_2017_user_USD!AR57)</f>
        <v/>
      </c>
      <c r="AR56" s="223" t="str">
        <f>IF(SAM_2017_user_USD!AS57="","",SAM_2017_user_USD!AS57)</f>
        <v/>
      </c>
      <c r="AS56" s="223" t="str">
        <f>IF(SAM_2017_user_USD!AT57="","",SAM_2017_user_USD!AT57)</f>
        <v/>
      </c>
      <c r="AT56" s="223" t="str">
        <f>IF(SAM_2017_user_USD!AU57="","",SAM_2017_user_USD!AU57)</f>
        <v/>
      </c>
      <c r="AU56" s="223" t="str">
        <f>IF(SAM_2017_user_USD!AV57="","",SAM_2017_user_USD!AV57)</f>
        <v/>
      </c>
      <c r="AV56" s="223" t="str">
        <f>IF(SAM_2017_user_USD!AW57="","",SAM_2017_user_USD!AW57)</f>
        <v/>
      </c>
      <c r="AW56" s="223" t="str">
        <f>IF(SAM_2017_user_USD!AX57="","",SAM_2017_user_USD!AX57)</f>
        <v/>
      </c>
      <c r="AX56" s="223" t="str">
        <f>IF(SAM_2017_user_USD!AY57="","",SAM_2017_user_USD!AY57)</f>
        <v/>
      </c>
      <c r="AY56" s="223" t="str">
        <f>IF(SAM_2017_user_USD!AZ57="","",SAM_2017_user_USD!AZ57)</f>
        <v/>
      </c>
      <c r="AZ56" s="223" t="str">
        <f>IF(SAM_2017_user_USD!BA57="","",SAM_2017_user_USD!BA57)</f>
        <v/>
      </c>
      <c r="BA56" s="223" t="str">
        <f>IF(SAM_2017_user_USD!BB57="","",SAM_2017_user_USD!BB57)</f>
        <v/>
      </c>
      <c r="BB56" s="223" t="str">
        <f>IF(SAM_2017_user_USD!BC57="","",SAM_2017_user_USD!BC57)</f>
        <v/>
      </c>
      <c r="BC56" s="223" t="str">
        <f>IF(SAM_2017_user_USD!BD57="","",SAM_2017_user_USD!BD57)</f>
        <v/>
      </c>
      <c r="BD56" s="223" t="str">
        <f>IF(SAM_2017_user_USD!BE57="","",SAM_2017_user_USD!BE57)</f>
        <v/>
      </c>
      <c r="BE56" s="223" t="str">
        <f>IF(SAM_2017_user_USD!BF57="","",SAM_2017_user_USD!BF57)</f>
        <v/>
      </c>
      <c r="BF56" s="223" t="str">
        <f>IF(SAM_2017_user_USD!BG57="","",SAM_2017_user_USD!BG57)</f>
        <v/>
      </c>
      <c r="BG56" s="223" t="str">
        <f>IF(SAM_2017_user_USD!BH57="","",SAM_2017_user_USD!BH57)</f>
        <v/>
      </c>
      <c r="BH56" s="223" t="str">
        <f>IF(SAM_2017_user_USD!BI57="","",SAM_2017_user_USD!BI57)</f>
        <v/>
      </c>
      <c r="BI56" s="223" t="str">
        <f>IF(SAM_2017_user_USD!BJ57="","",SAM_2017_user_USD!BJ57)</f>
        <v/>
      </c>
      <c r="BJ56" s="223" t="str">
        <f>IF(SAM_2017_user_USD!BK57="","",SAM_2017_user_USD!BK57)</f>
        <v/>
      </c>
      <c r="BK56" s="223" t="str">
        <f>IF(SAM_2017_user_USD!BL57="","",SAM_2017_user_USD!BL57)</f>
        <v/>
      </c>
      <c r="BL56" s="223" t="str">
        <f>IF(SAM_2017_user_USD!BM57="","",SAM_2017_user_USD!BM57)</f>
        <v/>
      </c>
      <c r="BM56" s="223" t="str">
        <f>IF(SAM_2017_user_USD!BN57="","",SAM_2017_user_USD!BN57)</f>
        <v/>
      </c>
      <c r="BN56" s="223" t="str">
        <f>IF(SAM_2017_user_USD!BO57="","",SAM_2017_user_USD!BO57)</f>
        <v/>
      </c>
      <c r="BO56" s="223" t="str">
        <f>IF(SAM_2017_user_USD!BP57="","",SAM_2017_user_USD!BP57)</f>
        <v/>
      </c>
      <c r="BP56" s="223" t="str">
        <f>IF(SAM_2017_user_USD!BQ57="","",SAM_2017_user_USD!BQ57)</f>
        <v/>
      </c>
      <c r="BQ56" s="223" t="str">
        <f>IF(SAM_2017_user_USD!BR57="","",SAM_2017_user_USD!BR57)</f>
        <v/>
      </c>
      <c r="BR56" s="223" t="str">
        <f>IF(SAM_2017_user_USD!BS57="","",SAM_2017_user_USD!BS57)</f>
        <v/>
      </c>
      <c r="BS56" s="223" t="str">
        <f>IF(SAM_2017_user_USD!BT57="","",SAM_2017_user_USD!BT57)</f>
        <v/>
      </c>
      <c r="BT56" s="223">
        <f>IF(SAM_2017_user_USD!BU57="","",SAM_2017_user_USD!BU57)</f>
        <v>12.129219564079674</v>
      </c>
      <c r="BU56" s="223">
        <f>IF(SAM_2017_user_USD!BV57="","",SAM_2017_user_USD!BV57)</f>
        <v>19.013807846442276</v>
      </c>
      <c r="BV56" s="223">
        <f>IF(SAM_2017_user_USD!BW57="","",SAM_2017_user_USD!BW57)</f>
        <v>233.8578589535546</v>
      </c>
      <c r="BW56" s="223">
        <f>IF(SAM_2017_user_USD!BX57="","",SAM_2017_user_USD!BX57)</f>
        <v>714.36660955567311</v>
      </c>
      <c r="BX56" s="223" t="str">
        <f>IF(SAM_2017_user_USD!BY57="","",SAM_2017_user_USD!BY57)</f>
        <v/>
      </c>
      <c r="BY56" s="223" t="str">
        <f>IF(SAM_2017_user_USD!BZ57="","",SAM_2017_user_USD!BZ57)</f>
        <v/>
      </c>
      <c r="BZ56" s="223" t="str">
        <f>IF(SAM_2017_user_USD!CA57="","",SAM_2017_user_USD!CA57)</f>
        <v/>
      </c>
      <c r="CA56" s="223" t="str">
        <f>IF(SAM_2017_user_USD!CB57="","",SAM_2017_user_USD!CB57)</f>
        <v/>
      </c>
      <c r="CB56" s="223" t="str">
        <f>IF(SAM_2017_user_USD!CC57="","",SAM_2017_user_USD!CC57)</f>
        <v/>
      </c>
      <c r="CC56" s="223" t="str">
        <f>IF(SAM_2017_user_USD!CD57="","",SAM_2017_user_USD!CD57)</f>
        <v/>
      </c>
      <c r="CD56" s="223" t="str">
        <f>IF(SAM_2017_user_USD!CE57="","",SAM_2017_user_USD!CE57)</f>
        <v/>
      </c>
      <c r="CE56" s="107">
        <f t="shared" si="1"/>
        <v>1848.0147137867407</v>
      </c>
    </row>
    <row r="57" spans="1:83" x14ac:dyDescent="0.25">
      <c r="A57" s="225">
        <v>56</v>
      </c>
      <c r="B57" s="223">
        <f>IF(SAM_2017_user_USD!C58="","",SAM_2017_user_USD!C58)</f>
        <v>19.286945410524979</v>
      </c>
      <c r="C57" s="223">
        <f>IF(SAM_2017_user_USD!D58="","",SAM_2017_user_USD!D58)</f>
        <v>13.878072077124102</v>
      </c>
      <c r="D57" s="223">
        <f>IF(SAM_2017_user_USD!E58="","",SAM_2017_user_USD!E58)</f>
        <v>78.745291494810601</v>
      </c>
      <c r="E57" s="223">
        <f>IF(SAM_2017_user_USD!F58="","",SAM_2017_user_USD!F58)</f>
        <v>3.4291544989491469</v>
      </c>
      <c r="F57" s="223">
        <f>IF(SAM_2017_user_USD!G58="","",SAM_2017_user_USD!G58)</f>
        <v>1.1958085820183411E-3</v>
      </c>
      <c r="G57" s="223">
        <f>IF(SAM_2017_user_USD!H58="","",SAM_2017_user_USD!H58)</f>
        <v>0.77116732508564556</v>
      </c>
      <c r="H57" s="223">
        <f>IF(SAM_2017_user_USD!I58="","",SAM_2017_user_USD!I58)</f>
        <v>13.652195676094305</v>
      </c>
      <c r="I57" s="223">
        <f>IF(SAM_2017_user_USD!J58="","",SAM_2017_user_USD!J58)</f>
        <v>130.15331377585628</v>
      </c>
      <c r="J57" s="223">
        <f>IF(SAM_2017_user_USD!K58="","",SAM_2017_user_USD!K58)</f>
        <v>89.867538569384934</v>
      </c>
      <c r="K57" s="223">
        <f>IF(SAM_2017_user_USD!L58="","",SAM_2017_user_USD!L58)</f>
        <v>32.10374145498826</v>
      </c>
      <c r="L57" s="223">
        <f>IF(SAM_2017_user_USD!M58="","",SAM_2017_user_USD!M58)</f>
        <v>8.4916192066294052</v>
      </c>
      <c r="M57" s="223">
        <f>IF(SAM_2017_user_USD!N58="","",SAM_2017_user_USD!N58)</f>
        <v>0.34608377775352506</v>
      </c>
      <c r="N57" s="223">
        <f>IF(SAM_2017_user_USD!O58="","",SAM_2017_user_USD!O58)</f>
        <v>6.204873841771031E-2</v>
      </c>
      <c r="O57" s="223">
        <f>IF(SAM_2017_user_USD!P58="","",SAM_2017_user_USD!P58)</f>
        <v>5.9423594111399254E-2</v>
      </c>
      <c r="P57" s="223">
        <f>IF(SAM_2017_user_USD!Q58="","",SAM_2017_user_USD!Q58)</f>
        <v>1.4134582223618513</v>
      </c>
      <c r="Q57" s="223">
        <f>IF(SAM_2017_user_USD!R58="","",SAM_2017_user_USD!R58)</f>
        <v>10.20857689349493</v>
      </c>
      <c r="R57" s="223">
        <f>IF(SAM_2017_user_USD!S58="","",SAM_2017_user_USD!S58)</f>
        <v>0.91565655267491619</v>
      </c>
      <c r="S57" s="223">
        <f>IF(SAM_2017_user_USD!T58="","",SAM_2017_user_USD!T58)</f>
        <v>5.8901484163986408E-3</v>
      </c>
      <c r="T57" s="223">
        <f>IF(SAM_2017_user_USD!U58="","",SAM_2017_user_USD!U58)</f>
        <v>20.062451466570607</v>
      </c>
      <c r="U57" s="223">
        <f>IF(SAM_2017_user_USD!V58="","",SAM_2017_user_USD!V58)</f>
        <v>3.3232504998802703E-2</v>
      </c>
      <c r="V57" s="223">
        <f>IF(SAM_2017_user_USD!W58="","",SAM_2017_user_USD!W58)</f>
        <v>5.9925529811583704</v>
      </c>
      <c r="W57" s="223">
        <f>IF(SAM_2017_user_USD!X58="","",SAM_2017_user_USD!X58)</f>
        <v>4.8534526485317091</v>
      </c>
      <c r="X57" s="223">
        <f>IF(SAM_2017_user_USD!Y58="","",SAM_2017_user_USD!Y58)</f>
        <v>21.761062402500915</v>
      </c>
      <c r="Y57" s="223">
        <f>IF(SAM_2017_user_USD!Z58="","",SAM_2017_user_USD!Z58)</f>
        <v>0.46109771264965016</v>
      </c>
      <c r="Z57" s="223">
        <f>IF(SAM_2017_user_USD!AA58="","",SAM_2017_user_USD!AA58)</f>
        <v>5.2025650165309453E-2</v>
      </c>
      <c r="AA57" s="223">
        <f>IF(SAM_2017_user_USD!AB58="","",SAM_2017_user_USD!AB58)</f>
        <v>8.7332652470962948</v>
      </c>
      <c r="AB57" s="223">
        <f>IF(SAM_2017_user_USD!AC58="","",SAM_2017_user_USD!AC58)</f>
        <v>26.360480558749394</v>
      </c>
      <c r="AC57" s="223">
        <f>IF(SAM_2017_user_USD!AD58="","",SAM_2017_user_USD!AD58)</f>
        <v>6.6486145430225703</v>
      </c>
      <c r="AD57" s="223">
        <f>IF(SAM_2017_user_USD!AE58="","",SAM_2017_user_USD!AE58)</f>
        <v>1.3225841282534239</v>
      </c>
      <c r="AE57" s="223">
        <f>IF(SAM_2017_user_USD!AF58="","",SAM_2017_user_USD!AF58)</f>
        <v>22.989058374091492</v>
      </c>
      <c r="AF57" s="223">
        <f>IF(SAM_2017_user_USD!AG58="","",SAM_2017_user_USD!AG58)</f>
        <v>53.767729648724618</v>
      </c>
      <c r="AG57" s="223">
        <f>IF(SAM_2017_user_USD!AH58="","",SAM_2017_user_USD!AH58)</f>
        <v>105.68418967511181</v>
      </c>
      <c r="AH57" s="223">
        <f>IF(SAM_2017_user_USD!AI58="","",SAM_2017_user_USD!AI58)</f>
        <v>7.3762879317830423</v>
      </c>
      <c r="AI57" s="223">
        <f>IF(SAM_2017_user_USD!AJ58="","",SAM_2017_user_USD!AJ58)</f>
        <v>91.161714272661015</v>
      </c>
      <c r="AJ57" s="223" t="str">
        <f>IF(SAM_2017_user_USD!AK58="","",SAM_2017_user_USD!AK58)</f>
        <v/>
      </c>
      <c r="AK57" s="223" t="str">
        <f>IF(SAM_2017_user_USD!AL58="","",SAM_2017_user_USD!AL58)</f>
        <v/>
      </c>
      <c r="AL57" s="223" t="str">
        <f>IF(SAM_2017_user_USD!AM58="","",SAM_2017_user_USD!AM58)</f>
        <v/>
      </c>
      <c r="AM57" s="223" t="str">
        <f>IF(SAM_2017_user_USD!AN58="","",SAM_2017_user_USD!AN58)</f>
        <v/>
      </c>
      <c r="AN57" s="223" t="str">
        <f>IF(SAM_2017_user_USD!AO58="","",SAM_2017_user_USD!AO58)</f>
        <v/>
      </c>
      <c r="AO57" s="223" t="str">
        <f>IF(SAM_2017_user_USD!AP58="","",SAM_2017_user_USD!AP58)</f>
        <v/>
      </c>
      <c r="AP57" s="223" t="str">
        <f>IF(SAM_2017_user_USD!AQ58="","",SAM_2017_user_USD!AQ58)</f>
        <v/>
      </c>
      <c r="AQ57" s="223" t="str">
        <f>IF(SAM_2017_user_USD!AR58="","",SAM_2017_user_USD!AR58)</f>
        <v/>
      </c>
      <c r="AR57" s="223" t="str">
        <f>IF(SAM_2017_user_USD!AS58="","",SAM_2017_user_USD!AS58)</f>
        <v/>
      </c>
      <c r="AS57" s="223" t="str">
        <f>IF(SAM_2017_user_USD!AT58="","",SAM_2017_user_USD!AT58)</f>
        <v/>
      </c>
      <c r="AT57" s="223" t="str">
        <f>IF(SAM_2017_user_USD!AU58="","",SAM_2017_user_USD!AU58)</f>
        <v/>
      </c>
      <c r="AU57" s="223" t="str">
        <f>IF(SAM_2017_user_USD!AV58="","",SAM_2017_user_USD!AV58)</f>
        <v/>
      </c>
      <c r="AV57" s="223" t="str">
        <f>IF(SAM_2017_user_USD!AW58="","",SAM_2017_user_USD!AW58)</f>
        <v/>
      </c>
      <c r="AW57" s="223" t="str">
        <f>IF(SAM_2017_user_USD!AX58="","",SAM_2017_user_USD!AX58)</f>
        <v/>
      </c>
      <c r="AX57" s="223" t="str">
        <f>IF(SAM_2017_user_USD!AY58="","",SAM_2017_user_USD!AY58)</f>
        <v/>
      </c>
      <c r="AY57" s="223" t="str">
        <f>IF(SAM_2017_user_USD!AZ58="","",SAM_2017_user_USD!AZ58)</f>
        <v/>
      </c>
      <c r="AZ57" s="223" t="str">
        <f>IF(SAM_2017_user_USD!BA58="","",SAM_2017_user_USD!BA58)</f>
        <v/>
      </c>
      <c r="BA57" s="223" t="str">
        <f>IF(SAM_2017_user_USD!BB58="","",SAM_2017_user_USD!BB58)</f>
        <v/>
      </c>
      <c r="BB57" s="223" t="str">
        <f>IF(SAM_2017_user_USD!BC58="","",SAM_2017_user_USD!BC58)</f>
        <v/>
      </c>
      <c r="BC57" s="223" t="str">
        <f>IF(SAM_2017_user_USD!BD58="","",SAM_2017_user_USD!BD58)</f>
        <v/>
      </c>
      <c r="BD57" s="223" t="str">
        <f>IF(SAM_2017_user_USD!BE58="","",SAM_2017_user_USD!BE58)</f>
        <v/>
      </c>
      <c r="BE57" s="223" t="str">
        <f>IF(SAM_2017_user_USD!BF58="","",SAM_2017_user_USD!BF58)</f>
        <v/>
      </c>
      <c r="BF57" s="223" t="str">
        <f>IF(SAM_2017_user_USD!BG58="","",SAM_2017_user_USD!BG58)</f>
        <v/>
      </c>
      <c r="BG57" s="223" t="str">
        <f>IF(SAM_2017_user_USD!BH58="","",SAM_2017_user_USD!BH58)</f>
        <v/>
      </c>
      <c r="BH57" s="223" t="str">
        <f>IF(SAM_2017_user_USD!BI58="","",SAM_2017_user_USD!BI58)</f>
        <v/>
      </c>
      <c r="BI57" s="223" t="str">
        <f>IF(SAM_2017_user_USD!BJ58="","",SAM_2017_user_USD!BJ58)</f>
        <v/>
      </c>
      <c r="BJ57" s="223" t="str">
        <f>IF(SAM_2017_user_USD!BK58="","",SAM_2017_user_USD!BK58)</f>
        <v/>
      </c>
      <c r="BK57" s="223" t="str">
        <f>IF(SAM_2017_user_USD!BL58="","",SAM_2017_user_USD!BL58)</f>
        <v/>
      </c>
      <c r="BL57" s="223" t="str">
        <f>IF(SAM_2017_user_USD!BM58="","",SAM_2017_user_USD!BM58)</f>
        <v/>
      </c>
      <c r="BM57" s="223" t="str">
        <f>IF(SAM_2017_user_USD!BN58="","",SAM_2017_user_USD!BN58)</f>
        <v/>
      </c>
      <c r="BN57" s="223" t="str">
        <f>IF(SAM_2017_user_USD!BO58="","",SAM_2017_user_USD!BO58)</f>
        <v/>
      </c>
      <c r="BO57" s="223" t="str">
        <f>IF(SAM_2017_user_USD!BP58="","",SAM_2017_user_USD!BP58)</f>
        <v/>
      </c>
      <c r="BP57" s="223" t="str">
        <f>IF(SAM_2017_user_USD!BQ58="","",SAM_2017_user_USD!BQ58)</f>
        <v/>
      </c>
      <c r="BQ57" s="223" t="str">
        <f>IF(SAM_2017_user_USD!BR58="","",SAM_2017_user_USD!BR58)</f>
        <v/>
      </c>
      <c r="BR57" s="223" t="str">
        <f>IF(SAM_2017_user_USD!BS58="","",SAM_2017_user_USD!BS58)</f>
        <v/>
      </c>
      <c r="BS57" s="223" t="str">
        <f>IF(SAM_2017_user_USD!BT58="","",SAM_2017_user_USD!BT58)</f>
        <v/>
      </c>
      <c r="BT57" s="223">
        <f>IF(SAM_2017_user_USD!BU58="","",SAM_2017_user_USD!BU58)</f>
        <v>39.784498210838485</v>
      </c>
      <c r="BU57" s="223">
        <f>IF(SAM_2017_user_USD!BV58="","",SAM_2017_user_USD!BV58)</f>
        <v>42.730532209663373</v>
      </c>
      <c r="BV57" s="223">
        <f>IF(SAM_2017_user_USD!BW58="","",SAM_2017_user_USD!BW58)</f>
        <v>59.480241879854745</v>
      </c>
      <c r="BW57" s="223">
        <f>IF(SAM_2017_user_USD!BX58="","",SAM_2017_user_USD!BX58)</f>
        <v>165.34864618500063</v>
      </c>
      <c r="BX57" s="223">
        <f>IF(SAM_2017_user_USD!BY58="","",SAM_2017_user_USD!BY58)</f>
        <v>5.3386503694078522</v>
      </c>
      <c r="BY57" s="223" t="str">
        <f>IF(SAM_2017_user_USD!BZ58="","",SAM_2017_user_USD!BZ58)</f>
        <v/>
      </c>
      <c r="BZ57" s="223" t="str">
        <f>IF(SAM_2017_user_USD!CA58="","",SAM_2017_user_USD!CA58)</f>
        <v/>
      </c>
      <c r="CA57" s="223" t="str">
        <f>IF(SAM_2017_user_USD!CB58="","",SAM_2017_user_USD!CB58)</f>
        <v/>
      </c>
      <c r="CB57" s="223" t="str">
        <f>IF(SAM_2017_user_USD!CC58="","",SAM_2017_user_USD!CC58)</f>
        <v/>
      </c>
      <c r="CC57" s="223">
        <f>IF(SAM_2017_user_USD!CD58="","",SAM_2017_user_USD!CD58)</f>
        <v>-0.21172643465118754</v>
      </c>
      <c r="CD57" s="223" t="str">
        <f>IF(SAM_2017_user_USD!CE58="","",SAM_2017_user_USD!CE58)</f>
        <v/>
      </c>
      <c r="CE57" s="107">
        <f t="shared" si="1"/>
        <v>1093.1220153914433</v>
      </c>
    </row>
    <row r="58" spans="1:83" x14ac:dyDescent="0.25">
      <c r="A58" s="225">
        <v>57</v>
      </c>
      <c r="B58" s="223">
        <f>IF(SAM_2017_user_USD!C59="","",SAM_2017_user_USD!C59)</f>
        <v>324.73729724885794</v>
      </c>
      <c r="C58" s="223">
        <f>IF(SAM_2017_user_USD!D59="","",SAM_2017_user_USD!D59)</f>
        <v>88.50107471809865</v>
      </c>
      <c r="D58" s="223">
        <f>IF(SAM_2017_user_USD!E59="","",SAM_2017_user_USD!E59)</f>
        <v>2346.3715761166941</v>
      </c>
      <c r="E58" s="223">
        <f>IF(SAM_2017_user_USD!F59="","",SAM_2017_user_USD!F59)</f>
        <v>1.0355981899275326</v>
      </c>
      <c r="F58" s="223">
        <f>IF(SAM_2017_user_USD!G59="","",SAM_2017_user_USD!G59)</f>
        <v>29.195840658106732</v>
      </c>
      <c r="G58" s="223">
        <f>IF(SAM_2017_user_USD!H59="","",SAM_2017_user_USD!H59)</f>
        <v>146.91027184816983</v>
      </c>
      <c r="H58" s="223">
        <f>IF(SAM_2017_user_USD!I59="","",SAM_2017_user_USD!I59)</f>
        <v>58.013399174526739</v>
      </c>
      <c r="I58" s="223">
        <f>IF(SAM_2017_user_USD!J59="","",SAM_2017_user_USD!J59)</f>
        <v>109.07691351945388</v>
      </c>
      <c r="J58" s="223">
        <f>IF(SAM_2017_user_USD!K59="","",SAM_2017_user_USD!K59)</f>
        <v>3.6994977745725479</v>
      </c>
      <c r="K58" s="223">
        <f>IF(SAM_2017_user_USD!L59="","",SAM_2017_user_USD!L59)</f>
        <v>22.607706237763754</v>
      </c>
      <c r="L58" s="223">
        <f>IF(SAM_2017_user_USD!M59="","",SAM_2017_user_USD!M59)</f>
        <v>185.71939958078272</v>
      </c>
      <c r="M58" s="223">
        <f>IF(SAM_2017_user_USD!N59="","",SAM_2017_user_USD!N59)</f>
        <v>251.36746921400504</v>
      </c>
      <c r="N58" s="223">
        <f>IF(SAM_2017_user_USD!O59="","",SAM_2017_user_USD!O59)</f>
        <v>15.864107333122931</v>
      </c>
      <c r="O58" s="223">
        <f>IF(SAM_2017_user_USD!P59="","",SAM_2017_user_USD!P59)</f>
        <v>93.304894663388268</v>
      </c>
      <c r="P58" s="223">
        <f>IF(SAM_2017_user_USD!Q59="","",SAM_2017_user_USD!Q59)</f>
        <v>32.348055198916178</v>
      </c>
      <c r="Q58" s="223">
        <f>IF(SAM_2017_user_USD!R59="","",SAM_2017_user_USD!R59)</f>
        <v>37.472183174120438</v>
      </c>
      <c r="R58" s="223">
        <f>IF(SAM_2017_user_USD!S59="","",SAM_2017_user_USD!S59)</f>
        <v>58.799103705297121</v>
      </c>
      <c r="S58" s="223">
        <f>IF(SAM_2017_user_USD!T59="","",SAM_2017_user_USD!T59)</f>
        <v>0.60826962145996288</v>
      </c>
      <c r="T58" s="223">
        <f>IF(SAM_2017_user_USD!U59="","",SAM_2017_user_USD!U59)</f>
        <v>66.504677793143287</v>
      </c>
      <c r="U58" s="223">
        <f>IF(SAM_2017_user_USD!V59="","",SAM_2017_user_USD!V59)</f>
        <v>13.564337188574944</v>
      </c>
      <c r="V58" s="223">
        <f>IF(SAM_2017_user_USD!W59="","",SAM_2017_user_USD!W59)</f>
        <v>9.8655192086703174</v>
      </c>
      <c r="W58" s="223">
        <f>IF(SAM_2017_user_USD!X59="","",SAM_2017_user_USD!X59)</f>
        <v>21.903933864287012</v>
      </c>
      <c r="X58" s="223">
        <f>IF(SAM_2017_user_USD!Y59="","",SAM_2017_user_USD!Y59)</f>
        <v>250.57911987581133</v>
      </c>
      <c r="Y58" s="223">
        <f>IF(SAM_2017_user_USD!Z59="","",SAM_2017_user_USD!Z59)</f>
        <v>3.0650193208761634</v>
      </c>
      <c r="Z58" s="223">
        <f>IF(SAM_2017_user_USD!AA59="","",SAM_2017_user_USD!AA59)</f>
        <v>9.4447047931054655</v>
      </c>
      <c r="AA58" s="223">
        <f>IF(SAM_2017_user_USD!AB59="","",SAM_2017_user_USD!AB59)</f>
        <v>310.90187089693546</v>
      </c>
      <c r="AB58" s="223">
        <f>IF(SAM_2017_user_USD!AC59="","",SAM_2017_user_USD!AC59)</f>
        <v>3676.0282782689974</v>
      </c>
      <c r="AC58" s="223">
        <f>IF(SAM_2017_user_USD!AD59="","",SAM_2017_user_USD!AD59)</f>
        <v>84.491091953718353</v>
      </c>
      <c r="AD58" s="223">
        <f>IF(SAM_2017_user_USD!AE59="","",SAM_2017_user_USD!AE59)</f>
        <v>398.33353905883348</v>
      </c>
      <c r="AE58" s="223">
        <f>IF(SAM_2017_user_USD!AF59="","",SAM_2017_user_USD!AF59)</f>
        <v>850.92629635911987</v>
      </c>
      <c r="AF58" s="223">
        <f>IF(SAM_2017_user_USD!AG59="","",SAM_2017_user_USD!AG59)</f>
        <v>125.50092060498116</v>
      </c>
      <c r="AG58" s="223">
        <f>IF(SAM_2017_user_USD!AH59="","",SAM_2017_user_USD!AH59)</f>
        <v>125.50066668192866</v>
      </c>
      <c r="AH58" s="223">
        <f>IF(SAM_2017_user_USD!AI59="","",SAM_2017_user_USD!AI59)</f>
        <v>84.259334922271975</v>
      </c>
      <c r="AI58" s="223">
        <f>IF(SAM_2017_user_USD!AJ59="","",SAM_2017_user_USD!AJ59)</f>
        <v>872.09363160613714</v>
      </c>
      <c r="AJ58" s="223" t="str">
        <f>IF(SAM_2017_user_USD!AK59="","",SAM_2017_user_USD!AK59)</f>
        <v/>
      </c>
      <c r="AK58" s="223" t="str">
        <f>IF(SAM_2017_user_USD!AL59="","",SAM_2017_user_USD!AL59)</f>
        <v/>
      </c>
      <c r="AL58" s="223" t="str">
        <f>IF(SAM_2017_user_USD!AM59="","",SAM_2017_user_USD!AM59)</f>
        <v/>
      </c>
      <c r="AM58" s="223" t="str">
        <f>IF(SAM_2017_user_USD!AN59="","",SAM_2017_user_USD!AN59)</f>
        <v/>
      </c>
      <c r="AN58" s="223" t="str">
        <f>IF(SAM_2017_user_USD!AO59="","",SAM_2017_user_USD!AO59)</f>
        <v/>
      </c>
      <c r="AO58" s="223" t="str">
        <f>IF(SAM_2017_user_USD!AP59="","",SAM_2017_user_USD!AP59)</f>
        <v/>
      </c>
      <c r="AP58" s="223" t="str">
        <f>IF(SAM_2017_user_USD!AQ59="","",SAM_2017_user_USD!AQ59)</f>
        <v/>
      </c>
      <c r="AQ58" s="223" t="str">
        <f>IF(SAM_2017_user_USD!AR59="","",SAM_2017_user_USD!AR59)</f>
        <v/>
      </c>
      <c r="AR58" s="223" t="str">
        <f>IF(SAM_2017_user_USD!AS59="","",SAM_2017_user_USD!AS59)</f>
        <v/>
      </c>
      <c r="AS58" s="223" t="str">
        <f>IF(SAM_2017_user_USD!AT59="","",SAM_2017_user_USD!AT59)</f>
        <v/>
      </c>
      <c r="AT58" s="223" t="str">
        <f>IF(SAM_2017_user_USD!AU59="","",SAM_2017_user_USD!AU59)</f>
        <v/>
      </c>
      <c r="AU58" s="223" t="str">
        <f>IF(SAM_2017_user_USD!AV59="","",SAM_2017_user_USD!AV59)</f>
        <v/>
      </c>
      <c r="AV58" s="223" t="str">
        <f>IF(SAM_2017_user_USD!AW59="","",SAM_2017_user_USD!AW59)</f>
        <v/>
      </c>
      <c r="AW58" s="223" t="str">
        <f>IF(SAM_2017_user_USD!AX59="","",SAM_2017_user_USD!AX59)</f>
        <v/>
      </c>
      <c r="AX58" s="223" t="str">
        <f>IF(SAM_2017_user_USD!AY59="","",SAM_2017_user_USD!AY59)</f>
        <v/>
      </c>
      <c r="AY58" s="223" t="str">
        <f>IF(SAM_2017_user_USD!AZ59="","",SAM_2017_user_USD!AZ59)</f>
        <v/>
      </c>
      <c r="AZ58" s="223" t="str">
        <f>IF(SAM_2017_user_USD!BA59="","",SAM_2017_user_USD!BA59)</f>
        <v/>
      </c>
      <c r="BA58" s="223" t="str">
        <f>IF(SAM_2017_user_USD!BB59="","",SAM_2017_user_USD!BB59)</f>
        <v/>
      </c>
      <c r="BB58" s="223" t="str">
        <f>IF(SAM_2017_user_USD!BC59="","",SAM_2017_user_USD!BC59)</f>
        <v/>
      </c>
      <c r="BC58" s="223" t="str">
        <f>IF(SAM_2017_user_USD!BD59="","",SAM_2017_user_USD!BD59)</f>
        <v/>
      </c>
      <c r="BD58" s="223" t="str">
        <f>IF(SAM_2017_user_USD!BE59="","",SAM_2017_user_USD!BE59)</f>
        <v/>
      </c>
      <c r="BE58" s="223" t="str">
        <f>IF(SAM_2017_user_USD!BF59="","",SAM_2017_user_USD!BF59)</f>
        <v/>
      </c>
      <c r="BF58" s="223" t="str">
        <f>IF(SAM_2017_user_USD!BG59="","",SAM_2017_user_USD!BG59)</f>
        <v/>
      </c>
      <c r="BG58" s="223" t="str">
        <f>IF(SAM_2017_user_USD!BH59="","",SAM_2017_user_USD!BH59)</f>
        <v/>
      </c>
      <c r="BH58" s="223" t="str">
        <f>IF(SAM_2017_user_USD!BI59="","",SAM_2017_user_USD!BI59)</f>
        <v/>
      </c>
      <c r="BI58" s="223" t="str">
        <f>IF(SAM_2017_user_USD!BJ59="","",SAM_2017_user_USD!BJ59)</f>
        <v/>
      </c>
      <c r="BJ58" s="223" t="str">
        <f>IF(SAM_2017_user_USD!BK59="","",SAM_2017_user_USD!BK59)</f>
        <v/>
      </c>
      <c r="BK58" s="223" t="str">
        <f>IF(SAM_2017_user_USD!BL59="","",SAM_2017_user_USD!BL59)</f>
        <v/>
      </c>
      <c r="BL58" s="223" t="str">
        <f>IF(SAM_2017_user_USD!BM59="","",SAM_2017_user_USD!BM59)</f>
        <v/>
      </c>
      <c r="BM58" s="223" t="str">
        <f>IF(SAM_2017_user_USD!BN59="","",SAM_2017_user_USD!BN59)</f>
        <v/>
      </c>
      <c r="BN58" s="223" t="str">
        <f>IF(SAM_2017_user_USD!BO59="","",SAM_2017_user_USD!BO59)</f>
        <v/>
      </c>
      <c r="BO58" s="223" t="str">
        <f>IF(SAM_2017_user_USD!BP59="","",SAM_2017_user_USD!BP59)</f>
        <v/>
      </c>
      <c r="BP58" s="223" t="str">
        <f>IF(SAM_2017_user_USD!BQ59="","",SAM_2017_user_USD!BQ59)</f>
        <v/>
      </c>
      <c r="BQ58" s="223" t="str">
        <f>IF(SAM_2017_user_USD!BR59="","",SAM_2017_user_USD!BR59)</f>
        <v/>
      </c>
      <c r="BR58" s="223" t="str">
        <f>IF(SAM_2017_user_USD!BS59="","",SAM_2017_user_USD!BS59)</f>
        <v/>
      </c>
      <c r="BS58" s="223" t="str">
        <f>IF(SAM_2017_user_USD!BT59="","",SAM_2017_user_USD!BT59)</f>
        <v/>
      </c>
      <c r="BT58" s="223">
        <f>IF(SAM_2017_user_USD!BU59="","",SAM_2017_user_USD!BU59)</f>
        <v>889.75615071236075</v>
      </c>
      <c r="BU58" s="223">
        <f>IF(SAM_2017_user_USD!BV59="","",SAM_2017_user_USD!BV59)</f>
        <v>1175.9411763159105</v>
      </c>
      <c r="BV58" s="223">
        <f>IF(SAM_2017_user_USD!BW59="","",SAM_2017_user_USD!BW59)</f>
        <v>736.31015959204001</v>
      </c>
      <c r="BW58" s="223">
        <f>IF(SAM_2017_user_USD!BX59="","",SAM_2017_user_USD!BX59)</f>
        <v>2568.1254240422036</v>
      </c>
      <c r="BX58" s="223">
        <f>IF(SAM_2017_user_USD!BY59="","",SAM_2017_user_USD!BY59)</f>
        <v>1432.9987172615893</v>
      </c>
      <c r="BY58" s="223" t="str">
        <f>IF(SAM_2017_user_USD!BZ59="","",SAM_2017_user_USD!BZ59)</f>
        <v/>
      </c>
      <c r="BZ58" s="223" t="str">
        <f>IF(SAM_2017_user_USD!CA59="","",SAM_2017_user_USD!CA59)</f>
        <v/>
      </c>
      <c r="CA58" s="223" t="str">
        <f>IF(SAM_2017_user_USD!CB59="","",SAM_2017_user_USD!CB59)</f>
        <v/>
      </c>
      <c r="CB58" s="223" t="str">
        <f>IF(SAM_2017_user_USD!CC59="","",SAM_2017_user_USD!CC59)</f>
        <v/>
      </c>
      <c r="CC58" s="223">
        <f>IF(SAM_2017_user_USD!CD59="","",SAM_2017_user_USD!CD59)</f>
        <v>258.81343328614412</v>
      </c>
      <c r="CD58" s="223" t="str">
        <f>IF(SAM_2017_user_USD!CE59="","",SAM_2017_user_USD!CE59)</f>
        <v/>
      </c>
      <c r="CE58" s="107">
        <f t="shared" si="1"/>
        <v>17770.540661584906</v>
      </c>
    </row>
    <row r="59" spans="1:83" x14ac:dyDescent="0.25">
      <c r="A59" s="225">
        <v>58</v>
      </c>
      <c r="B59" s="223">
        <f>IF(SAM_2017_user_USD!C60="","",SAM_2017_user_USD!C60)</f>
        <v>1.4095187222362715</v>
      </c>
      <c r="C59" s="223">
        <f>IF(SAM_2017_user_USD!D60="","",SAM_2017_user_USD!D60)</f>
        <v>0.20390838833591379</v>
      </c>
      <c r="D59" s="223">
        <f>IF(SAM_2017_user_USD!E60="","",SAM_2017_user_USD!E60)</f>
        <v>2.9695988958246793</v>
      </c>
      <c r="E59" s="223">
        <f>IF(SAM_2017_user_USD!F60="","",SAM_2017_user_USD!F60)</f>
        <v>8.2519824349129543E-3</v>
      </c>
      <c r="F59" s="223">
        <f>IF(SAM_2017_user_USD!G60="","",SAM_2017_user_USD!G60)</f>
        <v>0.26320905904887176</v>
      </c>
      <c r="G59" s="223">
        <f>IF(SAM_2017_user_USD!H60="","",SAM_2017_user_USD!H60)</f>
        <v>1.409074994258922</v>
      </c>
      <c r="H59" s="223">
        <f>IF(SAM_2017_user_USD!I60="","",SAM_2017_user_USD!I60)</f>
        <v>0.38932764260833436</v>
      </c>
      <c r="I59" s="223">
        <f>IF(SAM_2017_user_USD!J60="","",SAM_2017_user_USD!J60)</f>
        <v>1.4161174855380168</v>
      </c>
      <c r="J59" s="223">
        <f>IF(SAM_2017_user_USD!K60="","",SAM_2017_user_USD!K60)</f>
        <v>3.43059772364556E-2</v>
      </c>
      <c r="K59" s="223">
        <f>IF(SAM_2017_user_USD!L60="","",SAM_2017_user_USD!L60)</f>
        <v>0.22079314335075295</v>
      </c>
      <c r="L59" s="223">
        <f>IF(SAM_2017_user_USD!M60="","",SAM_2017_user_USD!M60)</f>
        <v>1.8112241897997825</v>
      </c>
      <c r="M59" s="223">
        <f>IF(SAM_2017_user_USD!N60="","",SAM_2017_user_USD!N60)</f>
        <v>2.4541312599118346</v>
      </c>
      <c r="N59" s="223">
        <f>IF(SAM_2017_user_USD!O60="","",SAM_2017_user_USD!O60)</f>
        <v>0.15477862541377191</v>
      </c>
      <c r="O59" s="223">
        <f>IF(SAM_2017_user_USD!P60="","",SAM_2017_user_USD!P60)</f>
        <v>0.90197079701143468</v>
      </c>
      <c r="P59" s="223">
        <f>IF(SAM_2017_user_USD!Q60="","",SAM_2017_user_USD!Q60)</f>
        <v>0.31625188920308189</v>
      </c>
      <c r="Q59" s="223">
        <f>IF(SAM_2017_user_USD!R60="","",SAM_2017_user_USD!R60)</f>
        <v>0.34585912101971678</v>
      </c>
      <c r="R59" s="223">
        <f>IF(SAM_2017_user_USD!S60="","",SAM_2017_user_USD!S60)</f>
        <v>0.57675017164484499</v>
      </c>
      <c r="S59" s="223">
        <f>IF(SAM_2017_user_USD!T60="","",SAM_2017_user_USD!T60)</f>
        <v>5.922746713291167E-3</v>
      </c>
      <c r="T59" s="223">
        <f>IF(SAM_2017_user_USD!U60="","",SAM_2017_user_USD!U60)</f>
        <v>0.64507435819374692</v>
      </c>
      <c r="U59" s="223">
        <f>IF(SAM_2017_user_USD!V60="","",SAM_2017_user_USD!V60)</f>
        <v>0.12493999468327097</v>
      </c>
      <c r="V59" s="223">
        <f>IF(SAM_2017_user_USD!W60="","",SAM_2017_user_USD!W60)</f>
        <v>8.3600581757783732E-2</v>
      </c>
      <c r="W59" s="223">
        <f>IF(SAM_2017_user_USD!X60="","",SAM_2017_user_USD!X60)</f>
        <v>0.21014578061907163</v>
      </c>
      <c r="X59" s="223">
        <f>IF(SAM_2017_user_USD!Y60="","",SAM_2017_user_USD!Y60)</f>
        <v>5.6199061899528511</v>
      </c>
      <c r="Y59" s="223">
        <f>IF(SAM_2017_user_USD!Z60="","",SAM_2017_user_USD!Z60)</f>
        <v>0.14330084646956259</v>
      </c>
      <c r="Z59" s="223">
        <f>IF(SAM_2017_user_USD!AA60="","",SAM_2017_user_USD!AA60)</f>
        <v>4.4218027065877241E-2</v>
      </c>
      <c r="AA59" s="223">
        <f>IF(SAM_2017_user_USD!AB60="","",SAM_2017_user_USD!AB60)</f>
        <v>2.3581459094577344</v>
      </c>
      <c r="AB59" s="223">
        <f>IF(SAM_2017_user_USD!AC60="","",SAM_2017_user_USD!AC60)</f>
        <v>145.59145896152003</v>
      </c>
      <c r="AC59" s="223">
        <f>IF(SAM_2017_user_USD!AD60="","",SAM_2017_user_USD!AD60)</f>
        <v>0.32346677060291618</v>
      </c>
      <c r="AD59" s="223">
        <f>IF(SAM_2017_user_USD!AE60="","",SAM_2017_user_USD!AE60)</f>
        <v>0.39968137952509447</v>
      </c>
      <c r="AE59" s="223">
        <f>IF(SAM_2017_user_USD!AF60="","",SAM_2017_user_USD!AF60)</f>
        <v>1.0772075523048983</v>
      </c>
      <c r="AF59" s="223">
        <f>IF(SAM_2017_user_USD!AG60="","",SAM_2017_user_USD!AG60)</f>
        <v>44.402585194023999</v>
      </c>
      <c r="AG59" s="223">
        <f>IF(SAM_2017_user_USD!AH60="","",SAM_2017_user_USD!AH60)</f>
        <v>0.22312611248889749</v>
      </c>
      <c r="AH59" s="223">
        <f>IF(SAM_2017_user_USD!AI60="","",SAM_2017_user_USD!AI60)</f>
        <v>0.31684616684033051</v>
      </c>
      <c r="AI59" s="223">
        <f>IF(SAM_2017_user_USD!AJ60="","",SAM_2017_user_USD!AJ60)</f>
        <v>1.1603570264654588</v>
      </c>
      <c r="AJ59" s="223" t="str">
        <f>IF(SAM_2017_user_USD!AK60="","",SAM_2017_user_USD!AK60)</f>
        <v/>
      </c>
      <c r="AK59" s="223" t="str">
        <f>IF(SAM_2017_user_USD!AL60="","",SAM_2017_user_USD!AL60)</f>
        <v/>
      </c>
      <c r="AL59" s="223" t="str">
        <f>IF(SAM_2017_user_USD!AM60="","",SAM_2017_user_USD!AM60)</f>
        <v/>
      </c>
      <c r="AM59" s="223" t="str">
        <f>IF(SAM_2017_user_USD!AN60="","",SAM_2017_user_USD!AN60)</f>
        <v/>
      </c>
      <c r="AN59" s="223" t="str">
        <f>IF(SAM_2017_user_USD!AO60="","",SAM_2017_user_USD!AO60)</f>
        <v/>
      </c>
      <c r="AO59" s="223" t="str">
        <f>IF(SAM_2017_user_USD!AP60="","",SAM_2017_user_USD!AP60)</f>
        <v/>
      </c>
      <c r="AP59" s="223" t="str">
        <f>IF(SAM_2017_user_USD!AQ60="","",SAM_2017_user_USD!AQ60)</f>
        <v/>
      </c>
      <c r="AQ59" s="223" t="str">
        <f>IF(SAM_2017_user_USD!AR60="","",SAM_2017_user_USD!AR60)</f>
        <v/>
      </c>
      <c r="AR59" s="223" t="str">
        <f>IF(SAM_2017_user_USD!AS60="","",SAM_2017_user_USD!AS60)</f>
        <v/>
      </c>
      <c r="AS59" s="223" t="str">
        <f>IF(SAM_2017_user_USD!AT60="","",SAM_2017_user_USD!AT60)</f>
        <v/>
      </c>
      <c r="AT59" s="223" t="str">
        <f>IF(SAM_2017_user_USD!AU60="","",SAM_2017_user_USD!AU60)</f>
        <v/>
      </c>
      <c r="AU59" s="223" t="str">
        <f>IF(SAM_2017_user_USD!AV60="","",SAM_2017_user_USD!AV60)</f>
        <v/>
      </c>
      <c r="AV59" s="223" t="str">
        <f>IF(SAM_2017_user_USD!AW60="","",SAM_2017_user_USD!AW60)</f>
        <v/>
      </c>
      <c r="AW59" s="223" t="str">
        <f>IF(SAM_2017_user_USD!AX60="","",SAM_2017_user_USD!AX60)</f>
        <v/>
      </c>
      <c r="AX59" s="223" t="str">
        <f>IF(SAM_2017_user_USD!AY60="","",SAM_2017_user_USD!AY60)</f>
        <v/>
      </c>
      <c r="AY59" s="223" t="str">
        <f>IF(SAM_2017_user_USD!AZ60="","",SAM_2017_user_USD!AZ60)</f>
        <v/>
      </c>
      <c r="AZ59" s="223" t="str">
        <f>IF(SAM_2017_user_USD!BA60="","",SAM_2017_user_USD!BA60)</f>
        <v/>
      </c>
      <c r="BA59" s="223" t="str">
        <f>IF(SAM_2017_user_USD!BB60="","",SAM_2017_user_USD!BB60)</f>
        <v/>
      </c>
      <c r="BB59" s="223" t="str">
        <f>IF(SAM_2017_user_USD!BC60="","",SAM_2017_user_USD!BC60)</f>
        <v/>
      </c>
      <c r="BC59" s="223" t="str">
        <f>IF(SAM_2017_user_USD!BD60="","",SAM_2017_user_USD!BD60)</f>
        <v/>
      </c>
      <c r="BD59" s="223" t="str">
        <f>IF(SAM_2017_user_USD!BE60="","",SAM_2017_user_USD!BE60)</f>
        <v/>
      </c>
      <c r="BE59" s="223" t="str">
        <f>IF(SAM_2017_user_USD!BF60="","",SAM_2017_user_USD!BF60)</f>
        <v/>
      </c>
      <c r="BF59" s="223" t="str">
        <f>IF(SAM_2017_user_USD!BG60="","",SAM_2017_user_USD!BG60)</f>
        <v/>
      </c>
      <c r="BG59" s="223" t="str">
        <f>IF(SAM_2017_user_USD!BH60="","",SAM_2017_user_USD!BH60)</f>
        <v/>
      </c>
      <c r="BH59" s="223" t="str">
        <f>IF(SAM_2017_user_USD!BI60="","",SAM_2017_user_USD!BI60)</f>
        <v/>
      </c>
      <c r="BI59" s="223" t="str">
        <f>IF(SAM_2017_user_USD!BJ60="","",SAM_2017_user_USD!BJ60)</f>
        <v/>
      </c>
      <c r="BJ59" s="223" t="str">
        <f>IF(SAM_2017_user_USD!BK60="","",SAM_2017_user_USD!BK60)</f>
        <v/>
      </c>
      <c r="BK59" s="223" t="str">
        <f>IF(SAM_2017_user_USD!BL60="","",SAM_2017_user_USD!BL60)</f>
        <v/>
      </c>
      <c r="BL59" s="223" t="str">
        <f>IF(SAM_2017_user_USD!BM60="","",SAM_2017_user_USD!BM60)</f>
        <v/>
      </c>
      <c r="BM59" s="223" t="str">
        <f>IF(SAM_2017_user_USD!BN60="","",SAM_2017_user_USD!BN60)</f>
        <v/>
      </c>
      <c r="BN59" s="223" t="str">
        <f>IF(SAM_2017_user_USD!BO60="","",SAM_2017_user_USD!BO60)</f>
        <v/>
      </c>
      <c r="BO59" s="223" t="str">
        <f>IF(SAM_2017_user_USD!BP60="","",SAM_2017_user_USD!BP60)</f>
        <v/>
      </c>
      <c r="BP59" s="223" t="str">
        <f>IF(SAM_2017_user_USD!BQ60="","",SAM_2017_user_USD!BQ60)</f>
        <v/>
      </c>
      <c r="BQ59" s="223" t="str">
        <f>IF(SAM_2017_user_USD!BR60="","",SAM_2017_user_USD!BR60)</f>
        <v/>
      </c>
      <c r="BR59" s="223" t="str">
        <f>IF(SAM_2017_user_USD!BS60="","",SAM_2017_user_USD!BS60)</f>
        <v/>
      </c>
      <c r="BS59" s="223" t="str">
        <f>IF(SAM_2017_user_USD!BT60="","",SAM_2017_user_USD!BT60)</f>
        <v/>
      </c>
      <c r="BT59" s="223">
        <f>IF(SAM_2017_user_USD!BU60="","",SAM_2017_user_USD!BU60)</f>
        <v>0</v>
      </c>
      <c r="BU59" s="223">
        <f>IF(SAM_2017_user_USD!BV60="","",SAM_2017_user_USD!BV60)</f>
        <v>0</v>
      </c>
      <c r="BV59" s="223">
        <f>IF(SAM_2017_user_USD!BW60="","",SAM_2017_user_USD!BW60)</f>
        <v>0</v>
      </c>
      <c r="BW59" s="223">
        <f>IF(SAM_2017_user_USD!BX60="","",SAM_2017_user_USD!BX60)</f>
        <v>7.9260923281942546</v>
      </c>
      <c r="BX59" s="223">
        <f>IF(SAM_2017_user_USD!BY60="","",SAM_2017_user_USD!BY60)</f>
        <v>16.849462345078908</v>
      </c>
      <c r="BY59" s="223" t="str">
        <f>IF(SAM_2017_user_USD!BZ60="","",SAM_2017_user_USD!BZ60)</f>
        <v/>
      </c>
      <c r="BZ59" s="223" t="str">
        <f>IF(SAM_2017_user_USD!CA60="","",SAM_2017_user_USD!CA60)</f>
        <v/>
      </c>
      <c r="CA59" s="223" t="str">
        <f>IF(SAM_2017_user_USD!CB60="","",SAM_2017_user_USD!CB60)</f>
        <v/>
      </c>
      <c r="CB59" s="223" t="str">
        <f>IF(SAM_2017_user_USD!CC60="","",SAM_2017_user_USD!CC60)</f>
        <v/>
      </c>
      <c r="CC59" s="223">
        <f>IF(SAM_2017_user_USD!CD60="","",SAM_2017_user_USD!CD60)</f>
        <v>2.5006469825951987</v>
      </c>
      <c r="CD59" s="223" t="str">
        <f>IF(SAM_2017_user_USD!CE60="","",SAM_2017_user_USD!CE60)</f>
        <v/>
      </c>
      <c r="CE59" s="107">
        <f t="shared" si="1"/>
        <v>244.89125759943076</v>
      </c>
    </row>
    <row r="60" spans="1:83" x14ac:dyDescent="0.25">
      <c r="A60" s="225">
        <v>59</v>
      </c>
      <c r="B60" s="223">
        <f>IF(SAM_2017_user_USD!C61="","",SAM_2017_user_USD!C61)</f>
        <v>0.37153052704461925</v>
      </c>
      <c r="C60" s="223">
        <f>IF(SAM_2017_user_USD!D61="","",SAM_2017_user_USD!D61)</f>
        <v>1.5635609187319103E-3</v>
      </c>
      <c r="D60" s="223">
        <f>IF(SAM_2017_user_USD!E61="","",SAM_2017_user_USD!E61)</f>
        <v>3.7784020896831763</v>
      </c>
      <c r="E60" s="223">
        <f>IF(SAM_2017_user_USD!F61="","",SAM_2017_user_USD!F61)</f>
        <v>2.0419164833232535</v>
      </c>
      <c r="F60" s="223">
        <f>IF(SAM_2017_user_USD!G61="","",SAM_2017_user_USD!G61)</f>
        <v>2.0218195222234123E-3</v>
      </c>
      <c r="G60" s="223">
        <f>IF(SAM_2017_user_USD!H61="","",SAM_2017_user_USD!H61)</f>
        <v>1.1754835571189471E-2</v>
      </c>
      <c r="H60" s="223">
        <f>IF(SAM_2017_user_USD!I61="","",SAM_2017_user_USD!I61)</f>
        <v>0.17909418579247202</v>
      </c>
      <c r="I60" s="223">
        <f>IF(SAM_2017_user_USD!J61="","",SAM_2017_user_USD!J61)</f>
        <v>4.8173657726052331E-2</v>
      </c>
      <c r="J60" s="223">
        <f>IF(SAM_2017_user_USD!K61="","",SAM_2017_user_USD!K61)</f>
        <v>2.6076154754605389E-4</v>
      </c>
      <c r="K60" s="223">
        <f>IF(SAM_2017_user_USD!L61="","",SAM_2017_user_USD!L61)</f>
        <v>1.7103757602707147E-3</v>
      </c>
      <c r="L60" s="223">
        <f>IF(SAM_2017_user_USD!M61="","",SAM_2017_user_USD!M61)</f>
        <v>1.3868728208966962E-2</v>
      </c>
      <c r="M60" s="223">
        <f>IF(SAM_2017_user_USD!N61="","",SAM_2017_user_USD!N61)</f>
        <v>1.8816597800190599E-2</v>
      </c>
      <c r="N60" s="223">
        <f>IF(SAM_2017_user_USD!O61="","",SAM_2017_user_USD!O61)</f>
        <v>1.1777843776817202E-3</v>
      </c>
      <c r="O60" s="223">
        <f>IF(SAM_2017_user_USD!P61="","",SAM_2017_user_USD!P61)</f>
        <v>6.9688989023951008E-3</v>
      </c>
      <c r="P60" s="223">
        <f>IF(SAM_2017_user_USD!Q61="","",SAM_2017_user_USD!Q61)</f>
        <v>2.4207339933497362E-3</v>
      </c>
      <c r="Q60" s="223">
        <f>IF(SAM_2017_user_USD!R61="","",SAM_2017_user_USD!R61)</f>
        <v>2.6224412245750587E-3</v>
      </c>
      <c r="R60" s="223">
        <f>IF(SAM_2017_user_USD!S61="","",SAM_2017_user_USD!S61)</f>
        <v>5.7037333949930304E-3</v>
      </c>
      <c r="S60" s="223">
        <f>IF(SAM_2017_user_USD!T61="","",SAM_2017_user_USD!T61)</f>
        <v>4.4544319794611439E-5</v>
      </c>
      <c r="T60" s="223">
        <f>IF(SAM_2017_user_USD!U61="","",SAM_2017_user_USD!U61)</f>
        <v>1.334543633239009E-2</v>
      </c>
      <c r="U60" s="223">
        <f>IF(SAM_2017_user_USD!V61="","",SAM_2017_user_USD!V61)</f>
        <v>9.4189337443923837E-4</v>
      </c>
      <c r="V60" s="223">
        <f>IF(SAM_2017_user_USD!W61="","",SAM_2017_user_USD!W61)</f>
        <v>6.9847787363921845E-4</v>
      </c>
      <c r="W60" s="223">
        <f>IF(SAM_2017_user_USD!X61="","",SAM_2017_user_USD!X61)</f>
        <v>4.4486454488559318E-3</v>
      </c>
      <c r="X60" s="223">
        <f>IF(SAM_2017_user_USD!Y61="","",SAM_2017_user_USD!Y61)</f>
        <v>13.668226343313943</v>
      </c>
      <c r="Y60" s="223">
        <f>IF(SAM_2017_user_USD!Z61="","",SAM_2017_user_USD!Z61)</f>
        <v>4.6361473665802507E-3</v>
      </c>
      <c r="Z60" s="223">
        <f>IF(SAM_2017_user_USD!AA61="","",SAM_2017_user_USD!AA61)</f>
        <v>1.7435794555178463</v>
      </c>
      <c r="AA60" s="223">
        <f>IF(SAM_2017_user_USD!AB61="","",SAM_2017_user_USD!AB61)</f>
        <v>6.0566382599326618E-2</v>
      </c>
      <c r="AB60" s="223">
        <f>IF(SAM_2017_user_USD!AC61="","",SAM_2017_user_USD!AC61)</f>
        <v>437.85693005095322</v>
      </c>
      <c r="AC60" s="223">
        <f>IF(SAM_2017_user_USD!AD61="","",SAM_2017_user_USD!AD61)</f>
        <v>6.4364904304281882</v>
      </c>
      <c r="AD60" s="223">
        <f>IF(SAM_2017_user_USD!AE61="","",SAM_2017_user_USD!AE61)</f>
        <v>2.5812222528961821</v>
      </c>
      <c r="AE60" s="223">
        <f>IF(SAM_2017_user_USD!AF61="","",SAM_2017_user_USD!AF61)</f>
        <v>7.2311349444683364</v>
      </c>
      <c r="AF60" s="223">
        <f>IF(SAM_2017_user_USD!AG61="","",SAM_2017_user_USD!AG61)</f>
        <v>135.0088503245901</v>
      </c>
      <c r="AG60" s="223">
        <f>IF(SAM_2017_user_USD!AH61="","",SAM_2017_user_USD!AH61)</f>
        <v>24.146198868091773</v>
      </c>
      <c r="AH60" s="223">
        <f>IF(SAM_2017_user_USD!AI61="","",SAM_2017_user_USD!AI61)</f>
        <v>24.72412345856668</v>
      </c>
      <c r="AI60" s="223">
        <f>IF(SAM_2017_user_USD!AJ61="","",SAM_2017_user_USD!AJ61)</f>
        <v>130.93363498279032</v>
      </c>
      <c r="AJ60" s="223" t="str">
        <f>IF(SAM_2017_user_USD!AK61="","",SAM_2017_user_USD!AK61)</f>
        <v/>
      </c>
      <c r="AK60" s="223" t="str">
        <f>IF(SAM_2017_user_USD!AL61="","",SAM_2017_user_USD!AL61)</f>
        <v/>
      </c>
      <c r="AL60" s="223" t="str">
        <f>IF(SAM_2017_user_USD!AM61="","",SAM_2017_user_USD!AM61)</f>
        <v/>
      </c>
      <c r="AM60" s="223" t="str">
        <f>IF(SAM_2017_user_USD!AN61="","",SAM_2017_user_USD!AN61)</f>
        <v/>
      </c>
      <c r="AN60" s="223" t="str">
        <f>IF(SAM_2017_user_USD!AO61="","",SAM_2017_user_USD!AO61)</f>
        <v/>
      </c>
      <c r="AO60" s="223" t="str">
        <f>IF(SAM_2017_user_USD!AP61="","",SAM_2017_user_USD!AP61)</f>
        <v/>
      </c>
      <c r="AP60" s="223" t="str">
        <f>IF(SAM_2017_user_USD!AQ61="","",SAM_2017_user_USD!AQ61)</f>
        <v/>
      </c>
      <c r="AQ60" s="223" t="str">
        <f>IF(SAM_2017_user_USD!AR61="","",SAM_2017_user_USD!AR61)</f>
        <v/>
      </c>
      <c r="AR60" s="223" t="str">
        <f>IF(SAM_2017_user_USD!AS61="","",SAM_2017_user_USD!AS61)</f>
        <v/>
      </c>
      <c r="AS60" s="223" t="str">
        <f>IF(SAM_2017_user_USD!AT61="","",SAM_2017_user_USD!AT61)</f>
        <v/>
      </c>
      <c r="AT60" s="223" t="str">
        <f>IF(SAM_2017_user_USD!AU61="","",SAM_2017_user_USD!AU61)</f>
        <v/>
      </c>
      <c r="AU60" s="223" t="str">
        <f>IF(SAM_2017_user_USD!AV61="","",SAM_2017_user_USD!AV61)</f>
        <v/>
      </c>
      <c r="AV60" s="223" t="str">
        <f>IF(SAM_2017_user_USD!AW61="","",SAM_2017_user_USD!AW61)</f>
        <v/>
      </c>
      <c r="AW60" s="223" t="str">
        <f>IF(SAM_2017_user_USD!AX61="","",SAM_2017_user_USD!AX61)</f>
        <v/>
      </c>
      <c r="AX60" s="223" t="str">
        <f>IF(SAM_2017_user_USD!AY61="","",SAM_2017_user_USD!AY61)</f>
        <v/>
      </c>
      <c r="AY60" s="223" t="str">
        <f>IF(SAM_2017_user_USD!AZ61="","",SAM_2017_user_USD!AZ61)</f>
        <v/>
      </c>
      <c r="AZ60" s="223" t="str">
        <f>IF(SAM_2017_user_USD!BA61="","",SAM_2017_user_USD!BA61)</f>
        <v/>
      </c>
      <c r="BA60" s="223" t="str">
        <f>IF(SAM_2017_user_USD!BB61="","",SAM_2017_user_USD!BB61)</f>
        <v/>
      </c>
      <c r="BB60" s="223" t="str">
        <f>IF(SAM_2017_user_USD!BC61="","",SAM_2017_user_USD!BC61)</f>
        <v/>
      </c>
      <c r="BC60" s="223" t="str">
        <f>IF(SAM_2017_user_USD!BD61="","",SAM_2017_user_USD!BD61)</f>
        <v/>
      </c>
      <c r="BD60" s="223" t="str">
        <f>IF(SAM_2017_user_USD!BE61="","",SAM_2017_user_USD!BE61)</f>
        <v/>
      </c>
      <c r="BE60" s="223" t="str">
        <f>IF(SAM_2017_user_USD!BF61="","",SAM_2017_user_USD!BF61)</f>
        <v/>
      </c>
      <c r="BF60" s="223" t="str">
        <f>IF(SAM_2017_user_USD!BG61="","",SAM_2017_user_USD!BG61)</f>
        <v/>
      </c>
      <c r="BG60" s="223" t="str">
        <f>IF(SAM_2017_user_USD!BH61="","",SAM_2017_user_USD!BH61)</f>
        <v/>
      </c>
      <c r="BH60" s="223" t="str">
        <f>IF(SAM_2017_user_USD!BI61="","",SAM_2017_user_USD!BI61)</f>
        <v/>
      </c>
      <c r="BI60" s="223" t="str">
        <f>IF(SAM_2017_user_USD!BJ61="","",SAM_2017_user_USD!BJ61)</f>
        <v/>
      </c>
      <c r="BJ60" s="223" t="str">
        <f>IF(SAM_2017_user_USD!BK61="","",SAM_2017_user_USD!BK61)</f>
        <v/>
      </c>
      <c r="BK60" s="223" t="str">
        <f>IF(SAM_2017_user_USD!BL61="","",SAM_2017_user_USD!BL61)</f>
        <v/>
      </c>
      <c r="BL60" s="223" t="str">
        <f>IF(SAM_2017_user_USD!BM61="","",SAM_2017_user_USD!BM61)</f>
        <v/>
      </c>
      <c r="BM60" s="223" t="str">
        <f>IF(SAM_2017_user_USD!BN61="","",SAM_2017_user_USD!BN61)</f>
        <v/>
      </c>
      <c r="BN60" s="223" t="str">
        <f>IF(SAM_2017_user_USD!BO61="","",SAM_2017_user_USD!BO61)</f>
        <v/>
      </c>
      <c r="BO60" s="223" t="str">
        <f>IF(SAM_2017_user_USD!BP61="","",SAM_2017_user_USD!BP61)</f>
        <v/>
      </c>
      <c r="BP60" s="223" t="str">
        <f>IF(SAM_2017_user_USD!BQ61="","",SAM_2017_user_USD!BQ61)</f>
        <v/>
      </c>
      <c r="BQ60" s="223" t="str">
        <f>IF(SAM_2017_user_USD!BR61="","",SAM_2017_user_USD!BR61)</f>
        <v/>
      </c>
      <c r="BR60" s="223" t="str">
        <f>IF(SAM_2017_user_USD!BS61="","",SAM_2017_user_USD!BS61)</f>
        <v/>
      </c>
      <c r="BS60" s="223" t="str">
        <f>IF(SAM_2017_user_USD!BT61="","",SAM_2017_user_USD!BT61)</f>
        <v/>
      </c>
      <c r="BT60" s="223">
        <f>IF(SAM_2017_user_USD!BU61="","",SAM_2017_user_USD!BU61)</f>
        <v>6.136733203541799</v>
      </c>
      <c r="BU60" s="223">
        <f>IF(SAM_2017_user_USD!BV61="","",SAM_2017_user_USD!BV61)</f>
        <v>74.45982548095094</v>
      </c>
      <c r="BV60" s="223">
        <f>IF(SAM_2017_user_USD!BW61="","",SAM_2017_user_USD!BW61)</f>
        <v>9.0904837766084157</v>
      </c>
      <c r="BW60" s="223">
        <f>IF(SAM_2017_user_USD!BX61="","",SAM_2017_user_USD!BX61)</f>
        <v>451.41648266463113</v>
      </c>
      <c r="BX60" s="223">
        <f>IF(SAM_2017_user_USD!BY61="","",SAM_2017_user_USD!BY61)</f>
        <v>0.13796598511260411</v>
      </c>
      <c r="BY60" s="223" t="str">
        <f>IF(SAM_2017_user_USD!BZ61="","",SAM_2017_user_USD!BZ61)</f>
        <v/>
      </c>
      <c r="BZ60" s="223" t="str">
        <f>IF(SAM_2017_user_USD!CA61="","",SAM_2017_user_USD!CA61)</f>
        <v/>
      </c>
      <c r="CA60" s="223" t="str">
        <f>IF(SAM_2017_user_USD!CB61="","",SAM_2017_user_USD!CB61)</f>
        <v/>
      </c>
      <c r="CB60" s="223" t="str">
        <f>IF(SAM_2017_user_USD!CC61="","",SAM_2017_user_USD!CC61)</f>
        <v/>
      </c>
      <c r="CC60" s="223">
        <f>IF(SAM_2017_user_USD!CD61="","",SAM_2017_user_USD!CD61)</f>
        <v>1.9391397522838801E-2</v>
      </c>
      <c r="CD60" s="223" t="str">
        <f>IF(SAM_2017_user_USD!CE61="","",SAM_2017_user_USD!CE61)</f>
        <v/>
      </c>
      <c r="CE60" s="107">
        <f t="shared" si="1"/>
        <v>1332.1639623620913</v>
      </c>
    </row>
    <row r="61" spans="1:83" x14ac:dyDescent="0.25">
      <c r="A61" s="225">
        <v>60</v>
      </c>
      <c r="B61" s="223">
        <f>IF(SAM_2017_user_USD!C62="","",SAM_2017_user_USD!C62)</f>
        <v>51.01123329214888</v>
      </c>
      <c r="C61" s="223">
        <f>IF(SAM_2017_user_USD!D62="","",SAM_2017_user_USD!D62)</f>
        <v>0.31737383783048151</v>
      </c>
      <c r="D61" s="223">
        <f>IF(SAM_2017_user_USD!E62="","",SAM_2017_user_USD!E62)</f>
        <v>67.07227049896855</v>
      </c>
      <c r="E61" s="223">
        <f>IF(SAM_2017_user_USD!F62="","",SAM_2017_user_USD!F62)</f>
        <v>1.7968024636734101E-4</v>
      </c>
      <c r="F61" s="223">
        <f>IF(SAM_2017_user_USD!G62="","",SAM_2017_user_USD!G62)</f>
        <v>8.8744065920789144</v>
      </c>
      <c r="G61" s="223">
        <f>IF(SAM_2017_user_USD!H62="","",SAM_2017_user_USD!H62)</f>
        <v>0.83912303306733171</v>
      </c>
      <c r="H61" s="223">
        <f>IF(SAM_2017_user_USD!I62="","",SAM_2017_user_USD!I62)</f>
        <v>84.975124823383254</v>
      </c>
      <c r="I61" s="223">
        <f>IF(SAM_2017_user_USD!J62="","",SAM_2017_user_USD!J62)</f>
        <v>1.8367498524935456E-2</v>
      </c>
      <c r="J61" s="223">
        <f>IF(SAM_2017_user_USD!K62="","",SAM_2017_user_USD!K62)</f>
        <v>1.2956021564349159E-4</v>
      </c>
      <c r="K61" s="223">
        <f>IF(SAM_2017_user_USD!L62="","",SAM_2017_user_USD!L62)</f>
        <v>0.52645975040352266</v>
      </c>
      <c r="L61" s="223">
        <f>IF(SAM_2017_user_USD!M62="","",SAM_2017_user_USD!M62)</f>
        <v>1.9755502460591769E-3</v>
      </c>
      <c r="M61" s="223" t="str">
        <f>IF(SAM_2017_user_USD!N62="","",SAM_2017_user_USD!N62)</f>
        <v/>
      </c>
      <c r="N61" s="223">
        <f>IF(SAM_2017_user_USD!O62="","",SAM_2017_user_USD!O62)</f>
        <v>0.49062928636371905</v>
      </c>
      <c r="O61" s="223">
        <f>IF(SAM_2017_user_USD!P62="","",SAM_2017_user_USD!P62)</f>
        <v>1.3902805230142936</v>
      </c>
      <c r="P61" s="223" t="str">
        <f>IF(SAM_2017_user_USD!Q62="","",SAM_2017_user_USD!Q62)</f>
        <v/>
      </c>
      <c r="Q61" s="223">
        <f>IF(SAM_2017_user_USD!R62="","",SAM_2017_user_USD!R62)</f>
        <v>4.3897812785958896</v>
      </c>
      <c r="R61" s="223">
        <f>IF(SAM_2017_user_USD!S62="","",SAM_2017_user_USD!S62)</f>
        <v>3.4271394706065696</v>
      </c>
      <c r="S61" s="223">
        <f>IF(SAM_2017_user_USD!T62="","",SAM_2017_user_USD!T62)</f>
        <v>1.1190181649636828E-4</v>
      </c>
      <c r="T61" s="223">
        <f>IF(SAM_2017_user_USD!U62="","",SAM_2017_user_USD!U62)</f>
        <v>16.613357818357599</v>
      </c>
      <c r="U61" s="223">
        <f>IF(SAM_2017_user_USD!V62="","",SAM_2017_user_USD!V62)</f>
        <v>0.2074051543864836</v>
      </c>
      <c r="V61" s="223">
        <f>IF(SAM_2017_user_USD!W62="","",SAM_2017_user_USD!W62)</f>
        <v>32.577589435453902</v>
      </c>
      <c r="W61" s="223">
        <f>IF(SAM_2017_user_USD!X62="","",SAM_2017_user_USD!X62)</f>
        <v>8.1221663094941459</v>
      </c>
      <c r="X61" s="223">
        <f>IF(SAM_2017_user_USD!Y62="","",SAM_2017_user_USD!Y62)</f>
        <v>95.898513284610019</v>
      </c>
      <c r="Y61" s="223">
        <f>IF(SAM_2017_user_USD!Z62="","",SAM_2017_user_USD!Z62)</f>
        <v>0.29109780740660074</v>
      </c>
      <c r="Z61" s="223">
        <f>IF(SAM_2017_user_USD!AA62="","",SAM_2017_user_USD!AA62)</f>
        <v>3.699363302898323E-2</v>
      </c>
      <c r="AA61" s="223">
        <f>IF(SAM_2017_user_USD!AB62="","",SAM_2017_user_USD!AB62)</f>
        <v>585.47732909843012</v>
      </c>
      <c r="AB61" s="223">
        <f>IF(SAM_2017_user_USD!AC62="","",SAM_2017_user_USD!AC62)</f>
        <v>826.1580845477821</v>
      </c>
      <c r="AC61" s="223">
        <f>IF(SAM_2017_user_USD!AD62="","",SAM_2017_user_USD!AD62)</f>
        <v>24.273879466110056</v>
      </c>
      <c r="AD61" s="223">
        <f>IF(SAM_2017_user_USD!AE62="","",SAM_2017_user_USD!AE62)</f>
        <v>42.261897177510107</v>
      </c>
      <c r="AE61" s="223">
        <f>IF(SAM_2017_user_USD!AF62="","",SAM_2017_user_USD!AF62)</f>
        <v>1482.4122706668941</v>
      </c>
      <c r="AF61" s="223">
        <f>IF(SAM_2017_user_USD!AG62="","",SAM_2017_user_USD!AG62)</f>
        <v>431.01710337508172</v>
      </c>
      <c r="AG61" s="223">
        <f>IF(SAM_2017_user_USD!AH62="","",SAM_2017_user_USD!AH62)</f>
        <v>958.65722364332134</v>
      </c>
      <c r="AH61" s="223">
        <f>IF(SAM_2017_user_USD!AI62="","",SAM_2017_user_USD!AI62)</f>
        <v>134.82203211752588</v>
      </c>
      <c r="AI61" s="223">
        <f>IF(SAM_2017_user_USD!AJ62="","",SAM_2017_user_USD!AJ62)</f>
        <v>335.54207705678033</v>
      </c>
      <c r="AJ61" s="223" t="str">
        <f>IF(SAM_2017_user_USD!AK62="","",SAM_2017_user_USD!AK62)</f>
        <v/>
      </c>
      <c r="AK61" s="223" t="str">
        <f>IF(SAM_2017_user_USD!AL62="","",SAM_2017_user_USD!AL62)</f>
        <v/>
      </c>
      <c r="AL61" s="223" t="str">
        <f>IF(SAM_2017_user_USD!AM62="","",SAM_2017_user_USD!AM62)</f>
        <v/>
      </c>
      <c r="AM61" s="223" t="str">
        <f>IF(SAM_2017_user_USD!AN62="","",SAM_2017_user_USD!AN62)</f>
        <v/>
      </c>
      <c r="AN61" s="223" t="str">
        <f>IF(SAM_2017_user_USD!AO62="","",SAM_2017_user_USD!AO62)</f>
        <v/>
      </c>
      <c r="AO61" s="223" t="str">
        <f>IF(SAM_2017_user_USD!AP62="","",SAM_2017_user_USD!AP62)</f>
        <v/>
      </c>
      <c r="AP61" s="223" t="str">
        <f>IF(SAM_2017_user_USD!AQ62="","",SAM_2017_user_USD!AQ62)</f>
        <v/>
      </c>
      <c r="AQ61" s="223" t="str">
        <f>IF(SAM_2017_user_USD!AR62="","",SAM_2017_user_USD!AR62)</f>
        <v/>
      </c>
      <c r="AR61" s="223" t="str">
        <f>IF(SAM_2017_user_USD!AS62="","",SAM_2017_user_USD!AS62)</f>
        <v/>
      </c>
      <c r="AS61" s="223" t="str">
        <f>IF(SAM_2017_user_USD!AT62="","",SAM_2017_user_USD!AT62)</f>
        <v/>
      </c>
      <c r="AT61" s="223" t="str">
        <f>IF(SAM_2017_user_USD!AU62="","",SAM_2017_user_USD!AU62)</f>
        <v/>
      </c>
      <c r="AU61" s="223" t="str">
        <f>IF(SAM_2017_user_USD!AV62="","",SAM_2017_user_USD!AV62)</f>
        <v/>
      </c>
      <c r="AV61" s="223" t="str">
        <f>IF(SAM_2017_user_USD!AW62="","",SAM_2017_user_USD!AW62)</f>
        <v/>
      </c>
      <c r="AW61" s="223" t="str">
        <f>IF(SAM_2017_user_USD!AX62="","",SAM_2017_user_USD!AX62)</f>
        <v/>
      </c>
      <c r="AX61" s="223" t="str">
        <f>IF(SAM_2017_user_USD!AY62="","",SAM_2017_user_USD!AY62)</f>
        <v/>
      </c>
      <c r="AY61" s="223" t="str">
        <f>IF(SAM_2017_user_USD!AZ62="","",SAM_2017_user_USD!AZ62)</f>
        <v/>
      </c>
      <c r="AZ61" s="223" t="str">
        <f>IF(SAM_2017_user_USD!BA62="","",SAM_2017_user_USD!BA62)</f>
        <v/>
      </c>
      <c r="BA61" s="223" t="str">
        <f>IF(SAM_2017_user_USD!BB62="","",SAM_2017_user_USD!BB62)</f>
        <v/>
      </c>
      <c r="BB61" s="223" t="str">
        <f>IF(SAM_2017_user_USD!BC62="","",SAM_2017_user_USD!BC62)</f>
        <v/>
      </c>
      <c r="BC61" s="223" t="str">
        <f>IF(SAM_2017_user_USD!BD62="","",SAM_2017_user_USD!BD62)</f>
        <v/>
      </c>
      <c r="BD61" s="223" t="str">
        <f>IF(SAM_2017_user_USD!BE62="","",SAM_2017_user_USD!BE62)</f>
        <v/>
      </c>
      <c r="BE61" s="223" t="str">
        <f>IF(SAM_2017_user_USD!BF62="","",SAM_2017_user_USD!BF62)</f>
        <v/>
      </c>
      <c r="BF61" s="223" t="str">
        <f>IF(SAM_2017_user_USD!BG62="","",SAM_2017_user_USD!BG62)</f>
        <v/>
      </c>
      <c r="BG61" s="223" t="str">
        <f>IF(SAM_2017_user_USD!BH62="","",SAM_2017_user_USD!BH62)</f>
        <v/>
      </c>
      <c r="BH61" s="223" t="str">
        <f>IF(SAM_2017_user_USD!BI62="","",SAM_2017_user_USD!BI62)</f>
        <v/>
      </c>
      <c r="BI61" s="223" t="str">
        <f>IF(SAM_2017_user_USD!BJ62="","",SAM_2017_user_USD!BJ62)</f>
        <v/>
      </c>
      <c r="BJ61" s="223" t="str">
        <f>IF(SAM_2017_user_USD!BK62="","",SAM_2017_user_USD!BK62)</f>
        <v/>
      </c>
      <c r="BK61" s="223" t="str">
        <f>IF(SAM_2017_user_USD!BL62="","",SAM_2017_user_USD!BL62)</f>
        <v/>
      </c>
      <c r="BL61" s="223" t="str">
        <f>IF(SAM_2017_user_USD!BM62="","",SAM_2017_user_USD!BM62)</f>
        <v/>
      </c>
      <c r="BM61" s="223" t="str">
        <f>IF(SAM_2017_user_USD!BN62="","",SAM_2017_user_USD!BN62)</f>
        <v/>
      </c>
      <c r="BN61" s="223" t="str">
        <f>IF(SAM_2017_user_USD!BO62="","",SAM_2017_user_USD!BO62)</f>
        <v/>
      </c>
      <c r="BO61" s="223" t="str">
        <f>IF(SAM_2017_user_USD!BP62="","",SAM_2017_user_USD!BP62)</f>
        <v/>
      </c>
      <c r="BP61" s="223" t="str">
        <f>IF(SAM_2017_user_USD!BQ62="","",SAM_2017_user_USD!BQ62)</f>
        <v/>
      </c>
      <c r="BQ61" s="223" t="str">
        <f>IF(SAM_2017_user_USD!BR62="","",SAM_2017_user_USD!BR62)</f>
        <v/>
      </c>
      <c r="BR61" s="223" t="str">
        <f>IF(SAM_2017_user_USD!BS62="","",SAM_2017_user_USD!BS62)</f>
        <v/>
      </c>
      <c r="BS61" s="223" t="str">
        <f>IF(SAM_2017_user_USD!BT62="","",SAM_2017_user_USD!BT62)</f>
        <v/>
      </c>
      <c r="BT61" s="223">
        <f>IF(SAM_2017_user_USD!BU62="","",SAM_2017_user_USD!BU62)</f>
        <v>51.919361225766018</v>
      </c>
      <c r="BU61" s="223">
        <f>IF(SAM_2017_user_USD!BV62="","",SAM_2017_user_USD!BV62)</f>
        <v>197.66863464062166</v>
      </c>
      <c r="BV61" s="223">
        <f>IF(SAM_2017_user_USD!BW62="","",SAM_2017_user_USD!BW62)</f>
        <v>20.379381251602386</v>
      </c>
      <c r="BW61" s="223">
        <f>IF(SAM_2017_user_USD!BX62="","",SAM_2017_user_USD!BX62)</f>
        <v>184.4060789023487</v>
      </c>
      <c r="BX61" s="223">
        <f>IF(SAM_2017_user_USD!BY62="","",SAM_2017_user_USD!BY62)</f>
        <v>386.6710823205309</v>
      </c>
      <c r="BY61" s="223" t="str">
        <f>IF(SAM_2017_user_USD!BZ62="","",SAM_2017_user_USD!BZ62)</f>
        <v/>
      </c>
      <c r="BZ61" s="223" t="str">
        <f>IF(SAM_2017_user_USD!CA62="","",SAM_2017_user_USD!CA62)</f>
        <v/>
      </c>
      <c r="CA61" s="223" t="str">
        <f>IF(SAM_2017_user_USD!CB62="","",SAM_2017_user_USD!CB62)</f>
        <v/>
      </c>
      <c r="CB61" s="223" t="str">
        <f>IF(SAM_2017_user_USD!CC62="","",SAM_2017_user_USD!CC62)</f>
        <v/>
      </c>
      <c r="CC61" s="223">
        <f>IF(SAM_2017_user_USD!CD62="","",SAM_2017_user_USD!CD62)</f>
        <v>14949.433290365083</v>
      </c>
      <c r="CD61" s="223" t="str">
        <f>IF(SAM_2017_user_USD!CE62="","",SAM_2017_user_USD!CE62)</f>
        <v/>
      </c>
      <c r="CE61" s="107">
        <f t="shared" si="1"/>
        <v>20988.181435875638</v>
      </c>
    </row>
    <row r="62" spans="1:83" x14ac:dyDescent="0.25">
      <c r="A62" s="225">
        <v>61</v>
      </c>
      <c r="B62" s="223">
        <f>IF(SAM_2017_user_USD!C63="","",SAM_2017_user_USD!C63)</f>
        <v>1952.7935256870758</v>
      </c>
      <c r="C62" s="223">
        <f>IF(SAM_2017_user_USD!D63="","",SAM_2017_user_USD!D63)</f>
        <v>270.82958290397005</v>
      </c>
      <c r="D62" s="223">
        <f>IF(SAM_2017_user_USD!E63="","",SAM_2017_user_USD!E63)</f>
        <v>2982.8448021075819</v>
      </c>
      <c r="E62" s="223">
        <f>IF(SAM_2017_user_USD!F63="","",SAM_2017_user_USD!F63)</f>
        <v>48.756218321290014</v>
      </c>
      <c r="F62" s="223">
        <f>IF(SAM_2017_user_USD!G63="","",SAM_2017_user_USD!G63)</f>
        <v>356.70475983675317</v>
      </c>
      <c r="G62" s="223">
        <f>IF(SAM_2017_user_USD!H63="","",SAM_2017_user_USD!H63)</f>
        <v>1344.5226692521974</v>
      </c>
      <c r="H62" s="223">
        <f>IF(SAM_2017_user_USD!I63="","",SAM_2017_user_USD!I63)</f>
        <v>527.25857209885419</v>
      </c>
      <c r="I62" s="223">
        <f>IF(SAM_2017_user_USD!J63="","",SAM_2017_user_USD!J63)</f>
        <v>985.0824248621808</v>
      </c>
      <c r="J62" s="223">
        <f>IF(SAM_2017_user_USD!K63="","",SAM_2017_user_USD!K63)</f>
        <v>44.935863727233418</v>
      </c>
      <c r="K62" s="223">
        <f>IF(SAM_2017_user_USD!L63="","",SAM_2017_user_USD!L63)</f>
        <v>281.02105994399108</v>
      </c>
      <c r="L62" s="223">
        <f>IF(SAM_2017_user_USD!M63="","",SAM_2017_user_USD!M63)</f>
        <v>1133.3014946669362</v>
      </c>
      <c r="M62" s="223">
        <f>IF(SAM_2017_user_USD!N63="","",SAM_2017_user_USD!N63)</f>
        <v>1302.615095077794</v>
      </c>
      <c r="N62" s="223">
        <f>IF(SAM_2017_user_USD!O63="","",SAM_2017_user_USD!O63)</f>
        <v>217.22318203066914</v>
      </c>
      <c r="O62" s="223">
        <f>IF(SAM_2017_user_USD!P63="","",SAM_2017_user_USD!P63)</f>
        <v>757.65450994710216</v>
      </c>
      <c r="P62" s="223">
        <f>IF(SAM_2017_user_USD!Q63="","",SAM_2017_user_USD!Q63)</f>
        <v>340.17019442150342</v>
      </c>
      <c r="Q62" s="223">
        <f>IF(SAM_2017_user_USD!R63="","",SAM_2017_user_USD!R63)</f>
        <v>401.78396642961138</v>
      </c>
      <c r="R62" s="223">
        <f>IF(SAM_2017_user_USD!S63="","",SAM_2017_user_USD!S63)</f>
        <v>751.41225698752532</v>
      </c>
      <c r="S62" s="223">
        <f>IF(SAM_2017_user_USD!T63="","",SAM_2017_user_USD!T63)</f>
        <v>9.4330623452881444</v>
      </c>
      <c r="T62" s="223">
        <f>IF(SAM_2017_user_USD!U63="","",SAM_2017_user_USD!U63)</f>
        <v>787.53553432583465</v>
      </c>
      <c r="U62" s="223">
        <f>IF(SAM_2017_user_USD!V63="","",SAM_2017_user_USD!V63)</f>
        <v>178.95940697666461</v>
      </c>
      <c r="V62" s="223">
        <f>IF(SAM_2017_user_USD!W63="","",SAM_2017_user_USD!W63)</f>
        <v>127.87537489436535</v>
      </c>
      <c r="W62" s="223">
        <f>IF(SAM_2017_user_USD!X63="","",SAM_2017_user_USD!X63)</f>
        <v>324.51122773147063</v>
      </c>
      <c r="X62" s="223">
        <f>IF(SAM_2017_user_USD!Y63="","",SAM_2017_user_USD!Y63)</f>
        <v>3406.3399614265591</v>
      </c>
      <c r="Y62" s="223">
        <f>IF(SAM_2017_user_USD!Z63="","",SAM_2017_user_USD!Z63)</f>
        <v>44.309765826590279</v>
      </c>
      <c r="Z62" s="223">
        <f>IF(SAM_2017_user_USD!AA63="","",SAM_2017_user_USD!AA63)</f>
        <v>97.828708959743253</v>
      </c>
      <c r="AA62" s="223">
        <f>IF(SAM_2017_user_USD!AB63="","",SAM_2017_user_USD!AB63)</f>
        <v>3568.1529436473561</v>
      </c>
      <c r="AB62" s="223">
        <f>IF(SAM_2017_user_USD!AC63="","",SAM_2017_user_USD!AC63)</f>
        <v>1655.6100373045056</v>
      </c>
      <c r="AC62" s="223">
        <f>IF(SAM_2017_user_USD!AD63="","",SAM_2017_user_USD!AD63)</f>
        <v>414.73598107273563</v>
      </c>
      <c r="AD62" s="223">
        <f>IF(SAM_2017_user_USD!AE63="","",SAM_2017_user_USD!AE63)</f>
        <v>317.53071171967485</v>
      </c>
      <c r="AE62" s="223">
        <f>IF(SAM_2017_user_USD!AF63="","",SAM_2017_user_USD!AF63)</f>
        <v>1011.4123439709151</v>
      </c>
      <c r="AF62" s="223">
        <f>IF(SAM_2017_user_USD!AG63="","",SAM_2017_user_USD!AG63)</f>
        <v>866.65275870859239</v>
      </c>
      <c r="AG62" s="223">
        <f>IF(SAM_2017_user_USD!AH63="","",SAM_2017_user_USD!AH63)</f>
        <v>292.52218714819384</v>
      </c>
      <c r="AH62" s="223">
        <f>IF(SAM_2017_user_USD!AI63="","",SAM_2017_user_USD!AI63)</f>
        <v>649.59698193225609</v>
      </c>
      <c r="AI62" s="223">
        <f>IF(SAM_2017_user_USD!AJ63="","",SAM_2017_user_USD!AJ63)</f>
        <v>1420.0766969275101</v>
      </c>
      <c r="AJ62" s="223" t="str">
        <f>IF(SAM_2017_user_USD!AK63="","",SAM_2017_user_USD!AK63)</f>
        <v/>
      </c>
      <c r="AK62" s="223" t="str">
        <f>IF(SAM_2017_user_USD!AL63="","",SAM_2017_user_USD!AL63)</f>
        <v/>
      </c>
      <c r="AL62" s="223" t="str">
        <f>IF(SAM_2017_user_USD!AM63="","",SAM_2017_user_USD!AM63)</f>
        <v/>
      </c>
      <c r="AM62" s="223" t="str">
        <f>IF(SAM_2017_user_USD!AN63="","",SAM_2017_user_USD!AN63)</f>
        <v/>
      </c>
      <c r="AN62" s="223" t="str">
        <f>IF(SAM_2017_user_USD!AO63="","",SAM_2017_user_USD!AO63)</f>
        <v/>
      </c>
      <c r="AO62" s="223" t="str">
        <f>IF(SAM_2017_user_USD!AP63="","",SAM_2017_user_USD!AP63)</f>
        <v/>
      </c>
      <c r="AP62" s="223" t="str">
        <f>IF(SAM_2017_user_USD!AQ63="","",SAM_2017_user_USD!AQ63)</f>
        <v/>
      </c>
      <c r="AQ62" s="223" t="str">
        <f>IF(SAM_2017_user_USD!AR63="","",SAM_2017_user_USD!AR63)</f>
        <v/>
      </c>
      <c r="AR62" s="223" t="str">
        <f>IF(SAM_2017_user_USD!AS63="","",SAM_2017_user_USD!AS63)</f>
        <v/>
      </c>
      <c r="AS62" s="223" t="str">
        <f>IF(SAM_2017_user_USD!AT63="","",SAM_2017_user_USD!AT63)</f>
        <v/>
      </c>
      <c r="AT62" s="223" t="str">
        <f>IF(SAM_2017_user_USD!AU63="","",SAM_2017_user_USD!AU63)</f>
        <v/>
      </c>
      <c r="AU62" s="223" t="str">
        <f>IF(SAM_2017_user_USD!AV63="","",SAM_2017_user_USD!AV63)</f>
        <v/>
      </c>
      <c r="AV62" s="223" t="str">
        <f>IF(SAM_2017_user_USD!AW63="","",SAM_2017_user_USD!AW63)</f>
        <v/>
      </c>
      <c r="AW62" s="223" t="str">
        <f>IF(SAM_2017_user_USD!AX63="","",SAM_2017_user_USD!AX63)</f>
        <v/>
      </c>
      <c r="AX62" s="223" t="str">
        <f>IF(SAM_2017_user_USD!AY63="","",SAM_2017_user_USD!AY63)</f>
        <v/>
      </c>
      <c r="AY62" s="223" t="str">
        <f>IF(SAM_2017_user_USD!AZ63="","",SAM_2017_user_USD!AZ63)</f>
        <v/>
      </c>
      <c r="AZ62" s="223" t="str">
        <f>IF(SAM_2017_user_USD!BA63="","",SAM_2017_user_USD!BA63)</f>
        <v/>
      </c>
      <c r="BA62" s="223" t="str">
        <f>IF(SAM_2017_user_USD!BB63="","",SAM_2017_user_USD!BB63)</f>
        <v/>
      </c>
      <c r="BB62" s="223" t="str">
        <f>IF(SAM_2017_user_USD!BC63="","",SAM_2017_user_USD!BC63)</f>
        <v/>
      </c>
      <c r="BC62" s="223" t="str">
        <f>IF(SAM_2017_user_USD!BD63="","",SAM_2017_user_USD!BD63)</f>
        <v/>
      </c>
      <c r="BD62" s="223" t="str">
        <f>IF(SAM_2017_user_USD!BE63="","",SAM_2017_user_USD!BE63)</f>
        <v/>
      </c>
      <c r="BE62" s="223" t="str">
        <f>IF(SAM_2017_user_USD!BF63="","",SAM_2017_user_USD!BF63)</f>
        <v/>
      </c>
      <c r="BF62" s="223" t="str">
        <f>IF(SAM_2017_user_USD!BG63="","",SAM_2017_user_USD!BG63)</f>
        <v/>
      </c>
      <c r="BG62" s="223" t="str">
        <f>IF(SAM_2017_user_USD!BH63="","",SAM_2017_user_USD!BH63)</f>
        <v/>
      </c>
      <c r="BH62" s="223" t="str">
        <f>IF(SAM_2017_user_USD!BI63="","",SAM_2017_user_USD!BI63)</f>
        <v/>
      </c>
      <c r="BI62" s="223" t="str">
        <f>IF(SAM_2017_user_USD!BJ63="","",SAM_2017_user_USD!BJ63)</f>
        <v/>
      </c>
      <c r="BJ62" s="223" t="str">
        <f>IF(SAM_2017_user_USD!BK63="","",SAM_2017_user_USD!BK63)</f>
        <v/>
      </c>
      <c r="BK62" s="223" t="str">
        <f>IF(SAM_2017_user_USD!BL63="","",SAM_2017_user_USD!BL63)</f>
        <v/>
      </c>
      <c r="BL62" s="223" t="str">
        <f>IF(SAM_2017_user_USD!BM63="","",SAM_2017_user_USD!BM63)</f>
        <v/>
      </c>
      <c r="BM62" s="223" t="str">
        <f>IF(SAM_2017_user_USD!BN63="","",SAM_2017_user_USD!BN63)</f>
        <v/>
      </c>
      <c r="BN62" s="223" t="str">
        <f>IF(SAM_2017_user_USD!BO63="","",SAM_2017_user_USD!BO63)</f>
        <v/>
      </c>
      <c r="BO62" s="223" t="str">
        <f>IF(SAM_2017_user_USD!BP63="","",SAM_2017_user_USD!BP63)</f>
        <v/>
      </c>
      <c r="BP62" s="223" t="str">
        <f>IF(SAM_2017_user_USD!BQ63="","",SAM_2017_user_USD!BQ63)</f>
        <v/>
      </c>
      <c r="BQ62" s="223" t="str">
        <f>IF(SAM_2017_user_USD!BR63="","",SAM_2017_user_USD!BR63)</f>
        <v/>
      </c>
      <c r="BR62" s="223" t="str">
        <f>IF(SAM_2017_user_USD!BS63="","",SAM_2017_user_USD!BS63)</f>
        <v/>
      </c>
      <c r="BS62" s="223" t="str">
        <f>IF(SAM_2017_user_USD!BT63="","",SAM_2017_user_USD!BT63)</f>
        <v/>
      </c>
      <c r="BT62" s="223">
        <f>IF(SAM_2017_user_USD!BU63="","",SAM_2017_user_USD!BU63)</f>
        <v>1129.7377145315684</v>
      </c>
      <c r="BU62" s="223">
        <f>IF(SAM_2017_user_USD!BV63="","",SAM_2017_user_USD!BV63)</f>
        <v>3613.6212319982919</v>
      </c>
      <c r="BV62" s="223">
        <f>IF(SAM_2017_user_USD!BW63="","",SAM_2017_user_USD!BW63)</f>
        <v>499.25225760393602</v>
      </c>
      <c r="BW62" s="223">
        <f>IF(SAM_2017_user_USD!BX63="","",SAM_2017_user_USD!BX63)</f>
        <v>6161.7145479484661</v>
      </c>
      <c r="BX62" s="223" t="str">
        <f>IF(SAM_2017_user_USD!BY63="","",SAM_2017_user_USD!BY63)</f>
        <v/>
      </c>
      <c r="BY62" s="223" t="str">
        <f>IF(SAM_2017_user_USD!BZ63="","",SAM_2017_user_USD!BZ63)</f>
        <v/>
      </c>
      <c r="BZ62" s="223" t="str">
        <f>IF(SAM_2017_user_USD!CA63="","",SAM_2017_user_USD!CA63)</f>
        <v/>
      </c>
      <c r="CA62" s="223" t="str">
        <f>IF(SAM_2017_user_USD!CB63="","",SAM_2017_user_USD!CB63)</f>
        <v/>
      </c>
      <c r="CB62" s="223" t="str">
        <f>IF(SAM_2017_user_USD!CC63="","",SAM_2017_user_USD!CC63)</f>
        <v/>
      </c>
      <c r="CC62" s="223">
        <f>IF(SAM_2017_user_USD!CD63="","",SAM_2017_user_USD!CD63)</f>
        <v>7585.3689507212521</v>
      </c>
      <c r="CD62" s="223" t="str">
        <f>IF(SAM_2017_user_USD!CE63="","",SAM_2017_user_USD!CE63)</f>
        <v/>
      </c>
      <c r="CE62" s="107">
        <f t="shared" si="1"/>
        <v>47861.688566024044</v>
      </c>
    </row>
    <row r="63" spans="1:83" x14ac:dyDescent="0.25">
      <c r="A63" s="225">
        <v>62</v>
      </c>
      <c r="B63" s="223">
        <f>IF(SAM_2017_user_USD!C64="","",SAM_2017_user_USD!C64)</f>
        <v>3.8040688842540025</v>
      </c>
      <c r="C63" s="223">
        <f>IF(SAM_2017_user_USD!D64="","",SAM_2017_user_USD!D64)</f>
        <v>0.24264777909869598</v>
      </c>
      <c r="D63" s="223">
        <f>IF(SAM_2017_user_USD!E64="","",SAM_2017_user_USD!E64)</f>
        <v>62.592112829416351</v>
      </c>
      <c r="E63" s="223">
        <f>IF(SAM_2017_user_USD!F64="","",SAM_2017_user_USD!F64)</f>
        <v>0.12206190044428004</v>
      </c>
      <c r="F63" s="223">
        <f>IF(SAM_2017_user_USD!G64="","",SAM_2017_user_USD!G64)</f>
        <v>2.1003559761384474</v>
      </c>
      <c r="G63" s="223">
        <f>IF(SAM_2017_user_USD!H64="","",SAM_2017_user_USD!H64)</f>
        <v>9.4220337135683856</v>
      </c>
      <c r="H63" s="223">
        <f>IF(SAM_2017_user_USD!I64="","",SAM_2017_user_USD!I64)</f>
        <v>0.31538127830238</v>
      </c>
      <c r="I63" s="223">
        <f>IF(SAM_2017_user_USD!J64="","",SAM_2017_user_USD!J64)</f>
        <v>0.36780843148814263</v>
      </c>
      <c r="J63" s="223">
        <f>IF(SAM_2017_user_USD!K64="","",SAM_2017_user_USD!K64)</f>
        <v>0.26198506563171858</v>
      </c>
      <c r="K63" s="223">
        <f>IF(SAM_2017_user_USD!L64="","",SAM_2017_user_USD!L64)</f>
        <v>3.6133672642371717E-2</v>
      </c>
      <c r="L63" s="223">
        <f>IF(SAM_2017_user_USD!M64="","",SAM_2017_user_USD!M64)</f>
        <v>3.8534360276560703E-4</v>
      </c>
      <c r="M63" s="223">
        <f>IF(SAM_2017_user_USD!N64="","",SAM_2017_user_USD!N64)</f>
        <v>3.8339028803175405E-4</v>
      </c>
      <c r="N63" s="223">
        <f>IF(SAM_2017_user_USD!O64="","",SAM_2017_user_USD!O64)</f>
        <v>8.4197063412272226E-4</v>
      </c>
      <c r="O63" s="223">
        <f>IF(SAM_2017_user_USD!P64="","",SAM_2017_user_USD!P64)</f>
        <v>0.3232605981751081</v>
      </c>
      <c r="P63" s="223">
        <f>IF(SAM_2017_user_USD!Q64="","",SAM_2017_user_USD!Q64)</f>
        <v>2.3322966260872009E-2</v>
      </c>
      <c r="Q63" s="223">
        <f>IF(SAM_2017_user_USD!R64="","",SAM_2017_user_USD!R64)</f>
        <v>0.11596724195501122</v>
      </c>
      <c r="R63" s="223">
        <f>IF(SAM_2017_user_USD!S64="","",SAM_2017_user_USD!S64)</f>
        <v>0.18813326063619723</v>
      </c>
      <c r="S63" s="223" t="str">
        <f>IF(SAM_2017_user_USD!T64="","",SAM_2017_user_USD!T64)</f>
        <v/>
      </c>
      <c r="T63" s="223">
        <f>IF(SAM_2017_user_USD!U64="","",SAM_2017_user_USD!U64)</f>
        <v>36.585218202788347</v>
      </c>
      <c r="U63" s="223">
        <f>IF(SAM_2017_user_USD!V64="","",SAM_2017_user_USD!V64)</f>
        <v>6.2127923652972615E-2</v>
      </c>
      <c r="V63" s="223">
        <f>IF(SAM_2017_user_USD!W64="","",SAM_2017_user_USD!W64)</f>
        <v>9.4797556769420487E-3</v>
      </c>
      <c r="W63" s="223">
        <f>IF(SAM_2017_user_USD!X64="","",SAM_2017_user_USD!X64)</f>
        <v>1.3970398535116271</v>
      </c>
      <c r="X63" s="223">
        <f>IF(SAM_2017_user_USD!Y64="","",SAM_2017_user_USD!Y64)</f>
        <v>221.25879655614457</v>
      </c>
      <c r="Y63" s="223">
        <f>IF(SAM_2017_user_USD!Z64="","",SAM_2017_user_USD!Z64)</f>
        <v>2.9432528152429243E-3</v>
      </c>
      <c r="Z63" s="223">
        <f>IF(SAM_2017_user_USD!AA64="","",SAM_2017_user_USD!AA64)</f>
        <v>6.2082986741896011</v>
      </c>
      <c r="AA63" s="223">
        <f>IF(SAM_2017_user_USD!AB64="","",SAM_2017_user_USD!AB64)</f>
        <v>0.62871259306160532</v>
      </c>
      <c r="AB63" s="223">
        <f>IF(SAM_2017_user_USD!AC64="","",SAM_2017_user_USD!AC64)</f>
        <v>918.46950690983522</v>
      </c>
      <c r="AC63" s="223">
        <f>IF(SAM_2017_user_USD!AD64="","",SAM_2017_user_USD!AD64)</f>
        <v>339.78088670193159</v>
      </c>
      <c r="AD63" s="223">
        <f>IF(SAM_2017_user_USD!AE64="","",SAM_2017_user_USD!AE64)</f>
        <v>84.905813835514039</v>
      </c>
      <c r="AE63" s="223">
        <f>IF(SAM_2017_user_USD!AF64="","",SAM_2017_user_USD!AF64)</f>
        <v>12.123563116889969</v>
      </c>
      <c r="AF63" s="223">
        <f>IF(SAM_2017_user_USD!AG64="","",SAM_2017_user_USD!AG64)</f>
        <v>60.842985401737778</v>
      </c>
      <c r="AG63" s="223">
        <f>IF(SAM_2017_user_USD!AH64="","",SAM_2017_user_USD!AH64)</f>
        <v>140.19060258936341</v>
      </c>
      <c r="AH63" s="223">
        <f>IF(SAM_2017_user_USD!AI64="","",SAM_2017_user_USD!AI64)</f>
        <v>13.24375121563437</v>
      </c>
      <c r="AI63" s="223">
        <f>IF(SAM_2017_user_USD!AJ64="","",SAM_2017_user_USD!AJ64)</f>
        <v>338.46828805556515</v>
      </c>
      <c r="AJ63" s="223" t="str">
        <f>IF(SAM_2017_user_USD!AK64="","",SAM_2017_user_USD!AK64)</f>
        <v/>
      </c>
      <c r="AK63" s="223" t="str">
        <f>IF(SAM_2017_user_USD!AL64="","",SAM_2017_user_USD!AL64)</f>
        <v/>
      </c>
      <c r="AL63" s="223" t="str">
        <f>IF(SAM_2017_user_USD!AM64="","",SAM_2017_user_USD!AM64)</f>
        <v/>
      </c>
      <c r="AM63" s="223" t="str">
        <f>IF(SAM_2017_user_USD!AN64="","",SAM_2017_user_USD!AN64)</f>
        <v/>
      </c>
      <c r="AN63" s="223" t="str">
        <f>IF(SAM_2017_user_USD!AO64="","",SAM_2017_user_USD!AO64)</f>
        <v/>
      </c>
      <c r="AO63" s="223" t="str">
        <f>IF(SAM_2017_user_USD!AP64="","",SAM_2017_user_USD!AP64)</f>
        <v/>
      </c>
      <c r="AP63" s="223" t="str">
        <f>IF(SAM_2017_user_USD!AQ64="","",SAM_2017_user_USD!AQ64)</f>
        <v/>
      </c>
      <c r="AQ63" s="223" t="str">
        <f>IF(SAM_2017_user_USD!AR64="","",SAM_2017_user_USD!AR64)</f>
        <v/>
      </c>
      <c r="AR63" s="223" t="str">
        <f>IF(SAM_2017_user_USD!AS64="","",SAM_2017_user_USD!AS64)</f>
        <v/>
      </c>
      <c r="AS63" s="223" t="str">
        <f>IF(SAM_2017_user_USD!AT64="","",SAM_2017_user_USD!AT64)</f>
        <v/>
      </c>
      <c r="AT63" s="223" t="str">
        <f>IF(SAM_2017_user_USD!AU64="","",SAM_2017_user_USD!AU64)</f>
        <v/>
      </c>
      <c r="AU63" s="223" t="str">
        <f>IF(SAM_2017_user_USD!AV64="","",SAM_2017_user_USD!AV64)</f>
        <v/>
      </c>
      <c r="AV63" s="223" t="str">
        <f>IF(SAM_2017_user_USD!AW64="","",SAM_2017_user_USD!AW64)</f>
        <v/>
      </c>
      <c r="AW63" s="223" t="str">
        <f>IF(SAM_2017_user_USD!AX64="","",SAM_2017_user_USD!AX64)</f>
        <v/>
      </c>
      <c r="AX63" s="223" t="str">
        <f>IF(SAM_2017_user_USD!AY64="","",SAM_2017_user_USD!AY64)</f>
        <v/>
      </c>
      <c r="AY63" s="223" t="str">
        <f>IF(SAM_2017_user_USD!AZ64="","",SAM_2017_user_USD!AZ64)</f>
        <v/>
      </c>
      <c r="AZ63" s="223" t="str">
        <f>IF(SAM_2017_user_USD!BA64="","",SAM_2017_user_USD!BA64)</f>
        <v/>
      </c>
      <c r="BA63" s="223" t="str">
        <f>IF(SAM_2017_user_USD!BB64="","",SAM_2017_user_USD!BB64)</f>
        <v/>
      </c>
      <c r="BB63" s="223" t="str">
        <f>IF(SAM_2017_user_USD!BC64="","",SAM_2017_user_USD!BC64)</f>
        <v/>
      </c>
      <c r="BC63" s="223" t="str">
        <f>IF(SAM_2017_user_USD!BD64="","",SAM_2017_user_USD!BD64)</f>
        <v/>
      </c>
      <c r="BD63" s="223" t="str">
        <f>IF(SAM_2017_user_USD!BE64="","",SAM_2017_user_USD!BE64)</f>
        <v/>
      </c>
      <c r="BE63" s="223" t="str">
        <f>IF(SAM_2017_user_USD!BF64="","",SAM_2017_user_USD!BF64)</f>
        <v/>
      </c>
      <c r="BF63" s="223" t="str">
        <f>IF(SAM_2017_user_USD!BG64="","",SAM_2017_user_USD!BG64)</f>
        <v/>
      </c>
      <c r="BG63" s="223" t="str">
        <f>IF(SAM_2017_user_USD!BH64="","",SAM_2017_user_USD!BH64)</f>
        <v/>
      </c>
      <c r="BH63" s="223" t="str">
        <f>IF(SAM_2017_user_USD!BI64="","",SAM_2017_user_USD!BI64)</f>
        <v/>
      </c>
      <c r="BI63" s="223" t="str">
        <f>IF(SAM_2017_user_USD!BJ64="","",SAM_2017_user_USD!BJ64)</f>
        <v/>
      </c>
      <c r="BJ63" s="223" t="str">
        <f>IF(SAM_2017_user_USD!BK64="","",SAM_2017_user_USD!BK64)</f>
        <v/>
      </c>
      <c r="BK63" s="223" t="str">
        <f>IF(SAM_2017_user_USD!BL64="","",SAM_2017_user_USD!BL64)</f>
        <v/>
      </c>
      <c r="BL63" s="223" t="str">
        <f>IF(SAM_2017_user_USD!BM64="","",SAM_2017_user_USD!BM64)</f>
        <v/>
      </c>
      <c r="BM63" s="223" t="str">
        <f>IF(SAM_2017_user_USD!BN64="","",SAM_2017_user_USD!BN64)</f>
        <v/>
      </c>
      <c r="BN63" s="223" t="str">
        <f>IF(SAM_2017_user_USD!BO64="","",SAM_2017_user_USD!BO64)</f>
        <v/>
      </c>
      <c r="BO63" s="223" t="str">
        <f>IF(SAM_2017_user_USD!BP64="","",SAM_2017_user_USD!BP64)</f>
        <v/>
      </c>
      <c r="BP63" s="223" t="str">
        <f>IF(SAM_2017_user_USD!BQ64="","",SAM_2017_user_USD!BQ64)</f>
        <v/>
      </c>
      <c r="BQ63" s="223" t="str">
        <f>IF(SAM_2017_user_USD!BR64="","",SAM_2017_user_USD!BR64)</f>
        <v/>
      </c>
      <c r="BR63" s="223" t="str">
        <f>IF(SAM_2017_user_USD!BS64="","",SAM_2017_user_USD!BS64)</f>
        <v/>
      </c>
      <c r="BS63" s="223" t="str">
        <f>IF(SAM_2017_user_USD!BT64="","",SAM_2017_user_USD!BT64)</f>
        <v/>
      </c>
      <c r="BT63" s="223">
        <f>IF(SAM_2017_user_USD!BU64="","",SAM_2017_user_USD!BU64)</f>
        <v>377.1393297706291</v>
      </c>
      <c r="BU63" s="223">
        <f>IF(SAM_2017_user_USD!BV64="","",SAM_2017_user_USD!BV64)</f>
        <v>577.58635336313409</v>
      </c>
      <c r="BV63" s="223">
        <f>IF(SAM_2017_user_USD!BW64="","",SAM_2017_user_USD!BW64)</f>
        <v>353.55780510567001</v>
      </c>
      <c r="BW63" s="223">
        <f>IF(SAM_2017_user_USD!BX64="","",SAM_2017_user_USD!BX64)</f>
        <v>1158.4674550806494</v>
      </c>
      <c r="BX63" s="223" t="str">
        <f>IF(SAM_2017_user_USD!BY64="","",SAM_2017_user_USD!BY64)</f>
        <v/>
      </c>
      <c r="BY63" s="223" t="str">
        <f>IF(SAM_2017_user_USD!BZ64="","",SAM_2017_user_USD!BZ64)</f>
        <v/>
      </c>
      <c r="BZ63" s="223" t="str">
        <f>IF(SAM_2017_user_USD!CA64="","",SAM_2017_user_USD!CA64)</f>
        <v/>
      </c>
      <c r="CA63" s="223" t="str">
        <f>IF(SAM_2017_user_USD!CB64="","",SAM_2017_user_USD!CB64)</f>
        <v/>
      </c>
      <c r="CB63" s="223" t="str">
        <f>IF(SAM_2017_user_USD!CC64="","",SAM_2017_user_USD!CC64)</f>
        <v/>
      </c>
      <c r="CC63" s="223">
        <f>IF(SAM_2017_user_USD!CD64="","",SAM_2017_user_USD!CD64)</f>
        <v>988.00589640514795</v>
      </c>
      <c r="CD63" s="223" t="str">
        <f>IF(SAM_2017_user_USD!CE64="","",SAM_2017_user_USD!CE64)</f>
        <v/>
      </c>
      <c r="CE63" s="107">
        <f t="shared" si="1"/>
        <v>5708.8517386660787</v>
      </c>
    </row>
    <row r="64" spans="1:83" x14ac:dyDescent="0.25">
      <c r="A64" s="225">
        <v>63</v>
      </c>
      <c r="B64" s="223">
        <f>IF(SAM_2017_user_USD!C65="","",SAM_2017_user_USD!C65)</f>
        <v>708.31780635260361</v>
      </c>
      <c r="C64" s="223">
        <f>IF(SAM_2017_user_USD!D65="","",SAM_2017_user_USD!D65)</f>
        <v>5.1142302040439951</v>
      </c>
      <c r="D64" s="223">
        <f>IF(SAM_2017_user_USD!E65="","",SAM_2017_user_USD!E65)</f>
        <v>168.52396836141773</v>
      </c>
      <c r="E64" s="223">
        <f>IF(SAM_2017_user_USD!F65="","",SAM_2017_user_USD!F65)</f>
        <v>1.7974874322380958</v>
      </c>
      <c r="F64" s="223">
        <f>IF(SAM_2017_user_USD!G65="","",SAM_2017_user_USD!G65)</f>
        <v>5.4391025528931012</v>
      </c>
      <c r="G64" s="223">
        <f>IF(SAM_2017_user_USD!H65="","",SAM_2017_user_USD!H65)</f>
        <v>18.049687747917943</v>
      </c>
      <c r="H64" s="223">
        <f>IF(SAM_2017_user_USD!I65="","",SAM_2017_user_USD!I65)</f>
        <v>4.7866283562519465</v>
      </c>
      <c r="I64" s="223">
        <f>IF(SAM_2017_user_USD!J65="","",SAM_2017_user_USD!J65)</f>
        <v>81.444088093529061</v>
      </c>
      <c r="J64" s="223">
        <f>IF(SAM_2017_user_USD!K65="","",SAM_2017_user_USD!K65)</f>
        <v>5.8120023203245994</v>
      </c>
      <c r="K64" s="223">
        <f>IF(SAM_2017_user_USD!L65="","",SAM_2017_user_USD!L65)</f>
        <v>11.735091910882806</v>
      </c>
      <c r="L64" s="223">
        <f>IF(SAM_2017_user_USD!M65="","",SAM_2017_user_USD!M65)</f>
        <v>18.817387668220455</v>
      </c>
      <c r="M64" s="223">
        <f>IF(SAM_2017_user_USD!N65="","",SAM_2017_user_USD!N65)</f>
        <v>18.798463092060071</v>
      </c>
      <c r="N64" s="223">
        <f>IF(SAM_2017_user_USD!O65="","",SAM_2017_user_USD!O65)</f>
        <v>0.73732593404273061</v>
      </c>
      <c r="O64" s="223">
        <f>IF(SAM_2017_user_USD!P65="","",SAM_2017_user_USD!P65)</f>
        <v>4.7884430232763249</v>
      </c>
      <c r="P64" s="223">
        <f>IF(SAM_2017_user_USD!Q65="","",SAM_2017_user_USD!Q65)</f>
        <v>9.2169940499310492</v>
      </c>
      <c r="Q64" s="223">
        <f>IF(SAM_2017_user_USD!R65="","",SAM_2017_user_USD!R65)</f>
        <v>30.460429347028299</v>
      </c>
      <c r="R64" s="223">
        <f>IF(SAM_2017_user_USD!S65="","",SAM_2017_user_USD!S65)</f>
        <v>38.004299453341787</v>
      </c>
      <c r="S64" s="223">
        <f>IF(SAM_2017_user_USD!T65="","",SAM_2017_user_USD!T65)</f>
        <v>0.60512697836843221</v>
      </c>
      <c r="T64" s="223">
        <f>IF(SAM_2017_user_USD!U65="","",SAM_2017_user_USD!U65)</f>
        <v>34.577826359986716</v>
      </c>
      <c r="U64" s="223">
        <f>IF(SAM_2017_user_USD!V65="","",SAM_2017_user_USD!V65)</f>
        <v>4.756122979303437</v>
      </c>
      <c r="V64" s="223">
        <f>IF(SAM_2017_user_USD!W65="","",SAM_2017_user_USD!W65)</f>
        <v>5.4023402936454126</v>
      </c>
      <c r="W64" s="223">
        <f>IF(SAM_2017_user_USD!X65="","",SAM_2017_user_USD!X65)</f>
        <v>12.639214368893155</v>
      </c>
      <c r="X64" s="223">
        <f>IF(SAM_2017_user_USD!Y65="","",SAM_2017_user_USD!Y65)</f>
        <v>495.53260208378538</v>
      </c>
      <c r="Y64" s="223">
        <f>IF(SAM_2017_user_USD!Z65="","",SAM_2017_user_USD!Z65)</f>
        <v>9.8438925483643249</v>
      </c>
      <c r="Z64" s="223">
        <f>IF(SAM_2017_user_USD!AA65="","",SAM_2017_user_USD!AA65)</f>
        <v>11.633896142648599</v>
      </c>
      <c r="AA64" s="223">
        <f>IF(SAM_2017_user_USD!AB65="","",SAM_2017_user_USD!AB65)</f>
        <v>170.86456977175769</v>
      </c>
      <c r="AB64" s="223">
        <f>IF(SAM_2017_user_USD!AC65="","",SAM_2017_user_USD!AC65)</f>
        <v>2571.3092974134684</v>
      </c>
      <c r="AC64" s="223">
        <f>IF(SAM_2017_user_USD!AD65="","",SAM_2017_user_USD!AD65)</f>
        <v>34.426385032535556</v>
      </c>
      <c r="AD64" s="223">
        <f>IF(SAM_2017_user_USD!AE65="","",SAM_2017_user_USD!AE65)</f>
        <v>1177.2408894729026</v>
      </c>
      <c r="AE64" s="223">
        <f>IF(SAM_2017_user_USD!AF65="","",SAM_2017_user_USD!AF65)</f>
        <v>527.78639659006205</v>
      </c>
      <c r="AF64" s="223">
        <f>IF(SAM_2017_user_USD!AG65="","",SAM_2017_user_USD!AG65)</f>
        <v>82.867870047225807</v>
      </c>
      <c r="AG64" s="223">
        <f>IF(SAM_2017_user_USD!AH65="","",SAM_2017_user_USD!AH65)</f>
        <v>423.01765488648095</v>
      </c>
      <c r="AH64" s="223">
        <f>IF(SAM_2017_user_USD!AI65="","",SAM_2017_user_USD!AI65)</f>
        <v>472.99866143098791</v>
      </c>
      <c r="AI64" s="223">
        <f>IF(SAM_2017_user_USD!AJ65="","",SAM_2017_user_USD!AJ65)</f>
        <v>845.57297076081534</v>
      </c>
      <c r="AJ64" s="223" t="str">
        <f>IF(SAM_2017_user_USD!AK65="","",SAM_2017_user_USD!AK65)</f>
        <v/>
      </c>
      <c r="AK64" s="223" t="str">
        <f>IF(SAM_2017_user_USD!AL65="","",SAM_2017_user_USD!AL65)</f>
        <v/>
      </c>
      <c r="AL64" s="223" t="str">
        <f>IF(SAM_2017_user_USD!AM65="","",SAM_2017_user_USD!AM65)</f>
        <v/>
      </c>
      <c r="AM64" s="223" t="str">
        <f>IF(SAM_2017_user_USD!AN65="","",SAM_2017_user_USD!AN65)</f>
        <v/>
      </c>
      <c r="AN64" s="223" t="str">
        <f>IF(SAM_2017_user_USD!AO65="","",SAM_2017_user_USD!AO65)</f>
        <v/>
      </c>
      <c r="AO64" s="223" t="str">
        <f>IF(SAM_2017_user_USD!AP65="","",SAM_2017_user_USD!AP65)</f>
        <v/>
      </c>
      <c r="AP64" s="223" t="str">
        <f>IF(SAM_2017_user_USD!AQ65="","",SAM_2017_user_USD!AQ65)</f>
        <v/>
      </c>
      <c r="AQ64" s="223" t="str">
        <f>IF(SAM_2017_user_USD!AR65="","",SAM_2017_user_USD!AR65)</f>
        <v/>
      </c>
      <c r="AR64" s="223" t="str">
        <f>IF(SAM_2017_user_USD!AS65="","",SAM_2017_user_USD!AS65)</f>
        <v/>
      </c>
      <c r="AS64" s="223" t="str">
        <f>IF(SAM_2017_user_USD!AT65="","",SAM_2017_user_USD!AT65)</f>
        <v/>
      </c>
      <c r="AT64" s="223" t="str">
        <f>IF(SAM_2017_user_USD!AU65="","",SAM_2017_user_USD!AU65)</f>
        <v/>
      </c>
      <c r="AU64" s="223" t="str">
        <f>IF(SAM_2017_user_USD!AV65="","",SAM_2017_user_USD!AV65)</f>
        <v/>
      </c>
      <c r="AV64" s="223" t="str">
        <f>IF(SAM_2017_user_USD!AW65="","",SAM_2017_user_USD!AW65)</f>
        <v/>
      </c>
      <c r="AW64" s="223" t="str">
        <f>IF(SAM_2017_user_USD!AX65="","",SAM_2017_user_USD!AX65)</f>
        <v/>
      </c>
      <c r="AX64" s="223" t="str">
        <f>IF(SAM_2017_user_USD!AY65="","",SAM_2017_user_USD!AY65)</f>
        <v/>
      </c>
      <c r="AY64" s="223" t="str">
        <f>IF(SAM_2017_user_USD!AZ65="","",SAM_2017_user_USD!AZ65)</f>
        <v/>
      </c>
      <c r="AZ64" s="223" t="str">
        <f>IF(SAM_2017_user_USD!BA65="","",SAM_2017_user_USD!BA65)</f>
        <v/>
      </c>
      <c r="BA64" s="223" t="str">
        <f>IF(SAM_2017_user_USD!BB65="","",SAM_2017_user_USD!BB65)</f>
        <v/>
      </c>
      <c r="BB64" s="223" t="str">
        <f>IF(SAM_2017_user_USD!BC65="","",SAM_2017_user_USD!BC65)</f>
        <v/>
      </c>
      <c r="BC64" s="223" t="str">
        <f>IF(SAM_2017_user_USD!BD65="","",SAM_2017_user_USD!BD65)</f>
        <v/>
      </c>
      <c r="BD64" s="223" t="str">
        <f>IF(SAM_2017_user_USD!BE65="","",SAM_2017_user_USD!BE65)</f>
        <v/>
      </c>
      <c r="BE64" s="223" t="str">
        <f>IF(SAM_2017_user_USD!BF65="","",SAM_2017_user_USD!BF65)</f>
        <v/>
      </c>
      <c r="BF64" s="223" t="str">
        <f>IF(SAM_2017_user_USD!BG65="","",SAM_2017_user_USD!BG65)</f>
        <v/>
      </c>
      <c r="BG64" s="223" t="str">
        <f>IF(SAM_2017_user_USD!BH65="","",SAM_2017_user_USD!BH65)</f>
        <v/>
      </c>
      <c r="BH64" s="223" t="str">
        <f>IF(SAM_2017_user_USD!BI65="","",SAM_2017_user_USD!BI65)</f>
        <v/>
      </c>
      <c r="BI64" s="223" t="str">
        <f>IF(SAM_2017_user_USD!BJ65="","",SAM_2017_user_USD!BJ65)</f>
        <v/>
      </c>
      <c r="BJ64" s="223" t="str">
        <f>IF(SAM_2017_user_USD!BK65="","",SAM_2017_user_USD!BK65)</f>
        <v/>
      </c>
      <c r="BK64" s="223" t="str">
        <f>IF(SAM_2017_user_USD!BL65="","",SAM_2017_user_USD!BL65)</f>
        <v/>
      </c>
      <c r="BL64" s="223" t="str">
        <f>IF(SAM_2017_user_USD!BM65="","",SAM_2017_user_USD!BM65)</f>
        <v/>
      </c>
      <c r="BM64" s="223" t="str">
        <f>IF(SAM_2017_user_USD!BN65="","",SAM_2017_user_USD!BN65)</f>
        <v/>
      </c>
      <c r="BN64" s="223" t="str">
        <f>IF(SAM_2017_user_USD!BO65="","",SAM_2017_user_USD!BO65)</f>
        <v/>
      </c>
      <c r="BO64" s="223" t="str">
        <f>IF(SAM_2017_user_USD!BP65="","",SAM_2017_user_USD!BP65)</f>
        <v/>
      </c>
      <c r="BP64" s="223" t="str">
        <f>IF(SAM_2017_user_USD!BQ65="","",SAM_2017_user_USD!BQ65)</f>
        <v/>
      </c>
      <c r="BQ64" s="223" t="str">
        <f>IF(SAM_2017_user_USD!BR65="","",SAM_2017_user_USD!BR65)</f>
        <v/>
      </c>
      <c r="BR64" s="223" t="str">
        <f>IF(SAM_2017_user_USD!BS65="","",SAM_2017_user_USD!BS65)</f>
        <v/>
      </c>
      <c r="BS64" s="223" t="str">
        <f>IF(SAM_2017_user_USD!BT65="","",SAM_2017_user_USD!BT65)</f>
        <v/>
      </c>
      <c r="BT64" s="223">
        <f>IF(SAM_2017_user_USD!BU65="","",SAM_2017_user_USD!BU65)</f>
        <v>135.88376017179382</v>
      </c>
      <c r="BU64" s="223">
        <f>IF(SAM_2017_user_USD!BV65="","",SAM_2017_user_USD!BV65)</f>
        <v>528.77461400934158</v>
      </c>
      <c r="BV64" s="223">
        <f>IF(SAM_2017_user_USD!BW65="","",SAM_2017_user_USD!BW65)</f>
        <v>146.68817749885588</v>
      </c>
      <c r="BW64" s="223">
        <f>IF(SAM_2017_user_USD!BX65="","",SAM_2017_user_USD!BX65)</f>
        <v>1213.9624816863582</v>
      </c>
      <c r="BX64" s="223">
        <f>IF(SAM_2017_user_USD!BY65="","",SAM_2017_user_USD!BY65)</f>
        <v>54.501562766387508</v>
      </c>
      <c r="BY64" s="223" t="str">
        <f>IF(SAM_2017_user_USD!BZ65="","",SAM_2017_user_USD!BZ65)</f>
        <v/>
      </c>
      <c r="BZ64" s="223" t="str">
        <f>IF(SAM_2017_user_USD!CA65="","",SAM_2017_user_USD!CA65)</f>
        <v/>
      </c>
      <c r="CA64" s="223" t="str">
        <f>IF(SAM_2017_user_USD!CB65="","",SAM_2017_user_USD!CB65)</f>
        <v/>
      </c>
      <c r="CB64" s="223" t="str">
        <f>IF(SAM_2017_user_USD!CC65="","",SAM_2017_user_USD!CC65)</f>
        <v/>
      </c>
      <c r="CC64" s="223" t="str">
        <f>IF(SAM_2017_user_USD!CD65="","",SAM_2017_user_USD!CD65)</f>
        <v/>
      </c>
      <c r="CD64" s="223" t="str">
        <f>IF(SAM_2017_user_USD!CE65="","",SAM_2017_user_USD!CE65)</f>
        <v/>
      </c>
      <c r="CE64" s="107">
        <f t="shared" si="1"/>
        <v>10092.729749193972</v>
      </c>
    </row>
    <row r="65" spans="1:83" x14ac:dyDescent="0.25">
      <c r="A65" s="225">
        <v>64</v>
      </c>
      <c r="B65" s="223">
        <f>IF(SAM_2017_user_USD!C66="","",SAM_2017_user_USD!C66)</f>
        <v>3.6431595732604189</v>
      </c>
      <c r="C65" s="223">
        <f>IF(SAM_2017_user_USD!D66="","",SAM_2017_user_USD!D66)</f>
        <v>1.4656716903140081E-4</v>
      </c>
      <c r="D65" s="223">
        <f>IF(SAM_2017_user_USD!E66="","",SAM_2017_user_USD!E66)</f>
        <v>31.046044376101527</v>
      </c>
      <c r="E65" s="223">
        <f>IF(SAM_2017_user_USD!F66="","",SAM_2017_user_USD!F66)</f>
        <v>1.7926604230213281E-2</v>
      </c>
      <c r="F65" s="223">
        <f>IF(SAM_2017_user_USD!G66="","",SAM_2017_user_USD!G66)</f>
        <v>4.006938720612737E-2</v>
      </c>
      <c r="G65" s="223">
        <f>IF(SAM_2017_user_USD!H66="","",SAM_2017_user_USD!H66)</f>
        <v>0.25478611938061513</v>
      </c>
      <c r="H65" s="223">
        <f>IF(SAM_2017_user_USD!I66="","",SAM_2017_user_USD!I66)</f>
        <v>0.29081186826529509</v>
      </c>
      <c r="I65" s="223">
        <f>IF(SAM_2017_user_USD!J66="","",SAM_2017_user_USD!J66)</f>
        <v>2.2139433490842646</v>
      </c>
      <c r="J65" s="223">
        <f>IF(SAM_2017_user_USD!K66="","",SAM_2017_user_USD!K66)</f>
        <v>3.3466135448816958E-3</v>
      </c>
      <c r="K65" s="223">
        <f>IF(SAM_2017_user_USD!L66="","",SAM_2017_user_USD!L66)</f>
        <v>2.3087255012193535E-2</v>
      </c>
      <c r="L65" s="223">
        <f>IF(SAM_2017_user_USD!M66="","",SAM_2017_user_USD!M66)</f>
        <v>8.3448145112094529E-2</v>
      </c>
      <c r="M65" s="223">
        <f>IF(SAM_2017_user_USD!N66="","",SAM_2017_user_USD!N66)</f>
        <v>6.3985159412847329E-4</v>
      </c>
      <c r="N65" s="223">
        <f>IF(SAM_2017_user_USD!O66="","",SAM_2017_user_USD!O66)</f>
        <v>2.0487726439131619E-5</v>
      </c>
      <c r="O65" s="223">
        <f>IF(SAM_2017_user_USD!P66="","",SAM_2017_user_USD!P66)</f>
        <v>9.5141326710421828E-6</v>
      </c>
      <c r="P65" s="223">
        <f>IF(SAM_2017_user_USD!Q66="","",SAM_2017_user_USD!Q66)</f>
        <v>3.3760253796016937E-2</v>
      </c>
      <c r="Q65" s="223">
        <f>IF(SAM_2017_user_USD!R66="","",SAM_2017_user_USD!R66)</f>
        <v>4.218409907022503E-2</v>
      </c>
      <c r="R65" s="223">
        <f>IF(SAM_2017_user_USD!S66="","",SAM_2017_user_USD!S66)</f>
        <v>3.228344489265951E-2</v>
      </c>
      <c r="S65" s="223" t="str">
        <f>IF(SAM_2017_user_USD!T66="","",SAM_2017_user_USD!T66)</f>
        <v/>
      </c>
      <c r="T65" s="223">
        <f>IF(SAM_2017_user_USD!U66="","",SAM_2017_user_USD!U66)</f>
        <v>0.26210893876529368</v>
      </c>
      <c r="U65" s="223">
        <f>IF(SAM_2017_user_USD!V66="","",SAM_2017_user_USD!V66)</f>
        <v>2.3310226794970378E-2</v>
      </c>
      <c r="V65" s="223">
        <f>IF(SAM_2017_user_USD!W66="","",SAM_2017_user_USD!W66)</f>
        <v>1.5962824619027361E-2</v>
      </c>
      <c r="W65" s="223">
        <f>IF(SAM_2017_user_USD!X66="","",SAM_2017_user_USD!X66)</f>
        <v>6.41056678318581E-3</v>
      </c>
      <c r="X65" s="223">
        <f>IF(SAM_2017_user_USD!Y66="","",SAM_2017_user_USD!Y66)</f>
        <v>48.032729851814153</v>
      </c>
      <c r="Y65" s="223">
        <f>IF(SAM_2017_user_USD!Z66="","",SAM_2017_user_USD!Z66)</f>
        <v>0.18433303227228481</v>
      </c>
      <c r="Z65" s="223">
        <f>IF(SAM_2017_user_USD!AA66="","",SAM_2017_user_USD!AA66)</f>
        <v>60.769306662196662</v>
      </c>
      <c r="AA65" s="223">
        <f>IF(SAM_2017_user_USD!AB66="","",SAM_2017_user_USD!AB66)</f>
        <v>2.6878421975459679</v>
      </c>
      <c r="AB65" s="223">
        <f>IF(SAM_2017_user_USD!AC66="","",SAM_2017_user_USD!AC66)</f>
        <v>797.69362156991622</v>
      </c>
      <c r="AC65" s="223">
        <f>IF(SAM_2017_user_USD!AD66="","",SAM_2017_user_USD!AD66)</f>
        <v>82.721819410413218</v>
      </c>
      <c r="AD65" s="223">
        <f>IF(SAM_2017_user_USD!AE66="","",SAM_2017_user_USD!AE66)</f>
        <v>467.09382185483162</v>
      </c>
      <c r="AE65" s="223">
        <f>IF(SAM_2017_user_USD!AF66="","",SAM_2017_user_USD!AF66)</f>
        <v>49.749020430395454</v>
      </c>
      <c r="AF65" s="223">
        <f>IF(SAM_2017_user_USD!AG66="","",SAM_2017_user_USD!AG66)</f>
        <v>141.87225239710307</v>
      </c>
      <c r="AG65" s="223">
        <f>IF(SAM_2017_user_USD!AH66="","",SAM_2017_user_USD!AH66)</f>
        <v>43.089274975830868</v>
      </c>
      <c r="AH65" s="223">
        <f>IF(SAM_2017_user_USD!AI66="","",SAM_2017_user_USD!AI66)</f>
        <v>13.065916400707046</v>
      </c>
      <c r="AI65" s="223">
        <f>IF(SAM_2017_user_USD!AJ66="","",SAM_2017_user_USD!AJ66)</f>
        <v>587.79510468709157</v>
      </c>
      <c r="AJ65" s="223" t="str">
        <f>IF(SAM_2017_user_USD!AK66="","",SAM_2017_user_USD!AK66)</f>
        <v/>
      </c>
      <c r="AK65" s="223" t="str">
        <f>IF(SAM_2017_user_USD!AL66="","",SAM_2017_user_USD!AL66)</f>
        <v/>
      </c>
      <c r="AL65" s="223" t="str">
        <f>IF(SAM_2017_user_USD!AM66="","",SAM_2017_user_USD!AM66)</f>
        <v/>
      </c>
      <c r="AM65" s="223" t="str">
        <f>IF(SAM_2017_user_USD!AN66="","",SAM_2017_user_USD!AN66)</f>
        <v/>
      </c>
      <c r="AN65" s="223" t="str">
        <f>IF(SAM_2017_user_USD!AO66="","",SAM_2017_user_USD!AO66)</f>
        <v/>
      </c>
      <c r="AO65" s="223" t="str">
        <f>IF(SAM_2017_user_USD!AP66="","",SAM_2017_user_USD!AP66)</f>
        <v/>
      </c>
      <c r="AP65" s="223" t="str">
        <f>IF(SAM_2017_user_USD!AQ66="","",SAM_2017_user_USD!AQ66)</f>
        <v/>
      </c>
      <c r="AQ65" s="223" t="str">
        <f>IF(SAM_2017_user_USD!AR66="","",SAM_2017_user_USD!AR66)</f>
        <v/>
      </c>
      <c r="AR65" s="223" t="str">
        <f>IF(SAM_2017_user_USD!AS66="","",SAM_2017_user_USD!AS66)</f>
        <v/>
      </c>
      <c r="AS65" s="223" t="str">
        <f>IF(SAM_2017_user_USD!AT66="","",SAM_2017_user_USD!AT66)</f>
        <v/>
      </c>
      <c r="AT65" s="223" t="str">
        <f>IF(SAM_2017_user_USD!AU66="","",SAM_2017_user_USD!AU66)</f>
        <v/>
      </c>
      <c r="AU65" s="223" t="str">
        <f>IF(SAM_2017_user_USD!AV66="","",SAM_2017_user_USD!AV66)</f>
        <v/>
      </c>
      <c r="AV65" s="223" t="str">
        <f>IF(SAM_2017_user_USD!AW66="","",SAM_2017_user_USD!AW66)</f>
        <v/>
      </c>
      <c r="AW65" s="223" t="str">
        <f>IF(SAM_2017_user_USD!AX66="","",SAM_2017_user_USD!AX66)</f>
        <v/>
      </c>
      <c r="AX65" s="223" t="str">
        <f>IF(SAM_2017_user_USD!AY66="","",SAM_2017_user_USD!AY66)</f>
        <v/>
      </c>
      <c r="AY65" s="223" t="str">
        <f>IF(SAM_2017_user_USD!AZ66="","",SAM_2017_user_USD!AZ66)</f>
        <v/>
      </c>
      <c r="AZ65" s="223" t="str">
        <f>IF(SAM_2017_user_USD!BA66="","",SAM_2017_user_USD!BA66)</f>
        <v/>
      </c>
      <c r="BA65" s="223" t="str">
        <f>IF(SAM_2017_user_USD!BB66="","",SAM_2017_user_USD!BB66)</f>
        <v/>
      </c>
      <c r="BB65" s="223" t="str">
        <f>IF(SAM_2017_user_USD!BC66="","",SAM_2017_user_USD!BC66)</f>
        <v/>
      </c>
      <c r="BC65" s="223" t="str">
        <f>IF(SAM_2017_user_USD!BD66="","",SAM_2017_user_USD!BD66)</f>
        <v/>
      </c>
      <c r="BD65" s="223" t="str">
        <f>IF(SAM_2017_user_USD!BE66="","",SAM_2017_user_USD!BE66)</f>
        <v/>
      </c>
      <c r="BE65" s="223" t="str">
        <f>IF(SAM_2017_user_USD!BF66="","",SAM_2017_user_USD!BF66)</f>
        <v/>
      </c>
      <c r="BF65" s="223" t="str">
        <f>IF(SAM_2017_user_USD!BG66="","",SAM_2017_user_USD!BG66)</f>
        <v/>
      </c>
      <c r="BG65" s="223" t="str">
        <f>IF(SAM_2017_user_USD!BH66="","",SAM_2017_user_USD!BH66)</f>
        <v/>
      </c>
      <c r="BH65" s="223" t="str">
        <f>IF(SAM_2017_user_USD!BI66="","",SAM_2017_user_USD!BI66)</f>
        <v/>
      </c>
      <c r="BI65" s="223" t="str">
        <f>IF(SAM_2017_user_USD!BJ66="","",SAM_2017_user_USD!BJ66)</f>
        <v/>
      </c>
      <c r="BJ65" s="223" t="str">
        <f>IF(SAM_2017_user_USD!BK66="","",SAM_2017_user_USD!BK66)</f>
        <v/>
      </c>
      <c r="BK65" s="223" t="str">
        <f>IF(SAM_2017_user_USD!BL66="","",SAM_2017_user_USD!BL66)</f>
        <v/>
      </c>
      <c r="BL65" s="223" t="str">
        <f>IF(SAM_2017_user_USD!BM66="","",SAM_2017_user_USD!BM66)</f>
        <v/>
      </c>
      <c r="BM65" s="223" t="str">
        <f>IF(SAM_2017_user_USD!BN66="","",SAM_2017_user_USD!BN66)</f>
        <v/>
      </c>
      <c r="BN65" s="223" t="str">
        <f>IF(SAM_2017_user_USD!BO66="","",SAM_2017_user_USD!BO66)</f>
        <v/>
      </c>
      <c r="BO65" s="223" t="str">
        <f>IF(SAM_2017_user_USD!BP66="","",SAM_2017_user_USD!BP66)</f>
        <v/>
      </c>
      <c r="BP65" s="223" t="str">
        <f>IF(SAM_2017_user_USD!BQ66="","",SAM_2017_user_USD!BQ66)</f>
        <v/>
      </c>
      <c r="BQ65" s="223" t="str">
        <f>IF(SAM_2017_user_USD!BR66="","",SAM_2017_user_USD!BR66)</f>
        <v/>
      </c>
      <c r="BR65" s="223" t="str">
        <f>IF(SAM_2017_user_USD!BS66="","",SAM_2017_user_USD!BS66)</f>
        <v/>
      </c>
      <c r="BS65" s="223" t="str">
        <f>IF(SAM_2017_user_USD!BT66="","",SAM_2017_user_USD!BT66)</f>
        <v/>
      </c>
      <c r="BT65" s="223">
        <f>IF(SAM_2017_user_USD!BU66="","",SAM_2017_user_USD!BU66)</f>
        <v>1324.6251466375154</v>
      </c>
      <c r="BU65" s="223">
        <f>IF(SAM_2017_user_USD!BV66="","",SAM_2017_user_USD!BV66)</f>
        <v>2963.9828580916378</v>
      </c>
      <c r="BV65" s="223">
        <f>IF(SAM_2017_user_USD!BW66="","",SAM_2017_user_USD!BW66)</f>
        <v>1483.8193274288087</v>
      </c>
      <c r="BW65" s="223">
        <f>IF(SAM_2017_user_USD!BX66="","",SAM_2017_user_USD!BX66)</f>
        <v>11992.441401926217</v>
      </c>
      <c r="BX65" s="223" t="str">
        <f>IF(SAM_2017_user_USD!BY66="","",SAM_2017_user_USD!BY66)</f>
        <v/>
      </c>
      <c r="BY65" s="223" t="str">
        <f>IF(SAM_2017_user_USD!BZ66="","",SAM_2017_user_USD!BZ66)</f>
        <v/>
      </c>
      <c r="BZ65" s="223" t="str">
        <f>IF(SAM_2017_user_USD!CA66="","",SAM_2017_user_USD!CA66)</f>
        <v/>
      </c>
      <c r="CA65" s="223" t="str">
        <f>IF(SAM_2017_user_USD!CB66="","",SAM_2017_user_USD!CB66)</f>
        <v/>
      </c>
      <c r="CB65" s="223" t="str">
        <f>IF(SAM_2017_user_USD!CC66="","",SAM_2017_user_USD!CC66)</f>
        <v/>
      </c>
      <c r="CC65" s="223" t="str">
        <f>IF(SAM_2017_user_USD!CD66="","",SAM_2017_user_USD!CD66)</f>
        <v/>
      </c>
      <c r="CD65" s="223" t="str">
        <f>IF(SAM_2017_user_USD!CE66="","",SAM_2017_user_USD!CE66)</f>
        <v/>
      </c>
      <c r="CE65" s="107">
        <f t="shared" si="1"/>
        <v>20097.657237620839</v>
      </c>
    </row>
    <row r="66" spans="1:83" x14ac:dyDescent="0.25">
      <c r="A66" s="225">
        <v>65</v>
      </c>
      <c r="B66" s="223">
        <f>IF(SAM_2017_user_USD!C67="","",SAM_2017_user_USD!C67)</f>
        <v>250.27081971726744</v>
      </c>
      <c r="C66" s="223">
        <f>IF(SAM_2017_user_USD!D67="","",SAM_2017_user_USD!D67)</f>
        <v>2.2757785520182399</v>
      </c>
      <c r="D66" s="223">
        <f>IF(SAM_2017_user_USD!E67="","",SAM_2017_user_USD!E67)</f>
        <v>1372.092825199459</v>
      </c>
      <c r="E66" s="223">
        <f>IF(SAM_2017_user_USD!F67="","",SAM_2017_user_USD!F67)</f>
        <v>299.47592366597843</v>
      </c>
      <c r="F66" s="223">
        <f>IF(SAM_2017_user_USD!G67="","",SAM_2017_user_USD!G67)</f>
        <v>1.1753969027175624</v>
      </c>
      <c r="G66" s="223">
        <f>IF(SAM_2017_user_USD!H67="","",SAM_2017_user_USD!H67)</f>
        <v>16.049621933494443</v>
      </c>
      <c r="H66" s="223">
        <f>IF(SAM_2017_user_USD!I67="","",SAM_2017_user_USD!I67)</f>
        <v>75.588592431776064</v>
      </c>
      <c r="I66" s="223">
        <f>IF(SAM_2017_user_USD!J67="","",SAM_2017_user_USD!J67)</f>
        <v>12.835521553674091</v>
      </c>
      <c r="J66" s="223">
        <f>IF(SAM_2017_user_USD!K67="","",SAM_2017_user_USD!K67)</f>
        <v>0.94769275986855139</v>
      </c>
      <c r="K66" s="223">
        <f>IF(SAM_2017_user_USD!L67="","",SAM_2017_user_USD!L67)</f>
        <v>0.24608915553268551</v>
      </c>
      <c r="L66" s="223">
        <f>IF(SAM_2017_user_USD!M67="","",SAM_2017_user_USD!M67)</f>
        <v>4.7440067399479122E-3</v>
      </c>
      <c r="M66" s="223">
        <f>IF(SAM_2017_user_USD!N67="","",SAM_2017_user_USD!N67)</f>
        <v>0.11054375763921168</v>
      </c>
      <c r="N66" s="223">
        <f>IF(SAM_2017_user_USD!O67="","",SAM_2017_user_USD!O67)</f>
        <v>1.0774167620704619E-2</v>
      </c>
      <c r="O66" s="223">
        <f>IF(SAM_2017_user_USD!P67="","",SAM_2017_user_USD!P67)</f>
        <v>16.786767769321553</v>
      </c>
      <c r="P66" s="223">
        <f>IF(SAM_2017_user_USD!Q67="","",SAM_2017_user_USD!Q67)</f>
        <v>0.74503559297601396</v>
      </c>
      <c r="Q66" s="223">
        <f>IF(SAM_2017_user_USD!R67="","",SAM_2017_user_USD!R67)</f>
        <v>1.0043691118567464</v>
      </c>
      <c r="R66" s="223">
        <f>IF(SAM_2017_user_USD!S67="","",SAM_2017_user_USD!S67)</f>
        <v>0.82498001523073927</v>
      </c>
      <c r="S66" s="223">
        <f>IF(SAM_2017_user_USD!T67="","",SAM_2017_user_USD!T67)</f>
        <v>9.8584389400441386E-6</v>
      </c>
      <c r="T66" s="223">
        <f>IF(SAM_2017_user_USD!U67="","",SAM_2017_user_USD!U67)</f>
        <v>13.054363465131944</v>
      </c>
      <c r="U66" s="223">
        <f>IF(SAM_2017_user_USD!V67="","",SAM_2017_user_USD!V67)</f>
        <v>1.0966099577803536</v>
      </c>
      <c r="V66" s="223">
        <f>IF(SAM_2017_user_USD!W67="","",SAM_2017_user_USD!W67)</f>
        <v>35.977336950097097</v>
      </c>
      <c r="W66" s="223">
        <f>IF(SAM_2017_user_USD!X67="","",SAM_2017_user_USD!X67)</f>
        <v>0.8766573896470774</v>
      </c>
      <c r="X66" s="223">
        <f>IF(SAM_2017_user_USD!Y67="","",SAM_2017_user_USD!Y67)</f>
        <v>80.985525946470545</v>
      </c>
      <c r="Y66" s="223">
        <f>IF(SAM_2017_user_USD!Z67="","",SAM_2017_user_USD!Z67)</f>
        <v>6.3257843306991676E-2</v>
      </c>
      <c r="Z66" s="223">
        <f>IF(SAM_2017_user_USD!AA67="","",SAM_2017_user_USD!AA67)</f>
        <v>21.535552474607076</v>
      </c>
      <c r="AA66" s="223">
        <f>IF(SAM_2017_user_USD!AB67="","",SAM_2017_user_USD!AB67)</f>
        <v>606.65946103473027</v>
      </c>
      <c r="AB66" s="223">
        <f>IF(SAM_2017_user_USD!AC67="","",SAM_2017_user_USD!AC67)</f>
        <v>4551.1291556415663</v>
      </c>
      <c r="AC66" s="223">
        <f>IF(SAM_2017_user_USD!AD67="","",SAM_2017_user_USD!AD67)</f>
        <v>81.675964634218204</v>
      </c>
      <c r="AD66" s="223">
        <f>IF(SAM_2017_user_USD!AE67="","",SAM_2017_user_USD!AE67)</f>
        <v>70.876626592815086</v>
      </c>
      <c r="AE66" s="223">
        <f>IF(SAM_2017_user_USD!AF67="","",SAM_2017_user_USD!AF67)</f>
        <v>384.82505175688982</v>
      </c>
      <c r="AF66" s="223">
        <f>IF(SAM_2017_user_USD!AG67="","",SAM_2017_user_USD!AG67)</f>
        <v>1026.0513909190997</v>
      </c>
      <c r="AG66" s="223">
        <f>IF(SAM_2017_user_USD!AH67="","",SAM_2017_user_USD!AH67)</f>
        <v>74.162956412275534</v>
      </c>
      <c r="AH66" s="223">
        <f>IF(SAM_2017_user_USD!AI67="","",SAM_2017_user_USD!AI67)</f>
        <v>43.19472650756439</v>
      </c>
      <c r="AI66" s="223">
        <f>IF(SAM_2017_user_USD!AJ67="","",SAM_2017_user_USD!AJ67)</f>
        <v>1924.0552890252145</v>
      </c>
      <c r="AJ66" s="223" t="str">
        <f>IF(SAM_2017_user_USD!AK67="","",SAM_2017_user_USD!AK67)</f>
        <v/>
      </c>
      <c r="AK66" s="223" t="str">
        <f>IF(SAM_2017_user_USD!AL67="","",SAM_2017_user_USD!AL67)</f>
        <v/>
      </c>
      <c r="AL66" s="223" t="str">
        <f>IF(SAM_2017_user_USD!AM67="","",SAM_2017_user_USD!AM67)</f>
        <v/>
      </c>
      <c r="AM66" s="223" t="str">
        <f>IF(SAM_2017_user_USD!AN67="","",SAM_2017_user_USD!AN67)</f>
        <v/>
      </c>
      <c r="AN66" s="223" t="str">
        <f>IF(SAM_2017_user_USD!AO67="","",SAM_2017_user_USD!AO67)</f>
        <v/>
      </c>
      <c r="AO66" s="223" t="str">
        <f>IF(SAM_2017_user_USD!AP67="","",SAM_2017_user_USD!AP67)</f>
        <v/>
      </c>
      <c r="AP66" s="223" t="str">
        <f>IF(SAM_2017_user_USD!AQ67="","",SAM_2017_user_USD!AQ67)</f>
        <v/>
      </c>
      <c r="AQ66" s="223" t="str">
        <f>IF(SAM_2017_user_USD!AR67="","",SAM_2017_user_USD!AR67)</f>
        <v/>
      </c>
      <c r="AR66" s="223" t="str">
        <f>IF(SAM_2017_user_USD!AS67="","",SAM_2017_user_USD!AS67)</f>
        <v/>
      </c>
      <c r="AS66" s="223" t="str">
        <f>IF(SAM_2017_user_USD!AT67="","",SAM_2017_user_USD!AT67)</f>
        <v/>
      </c>
      <c r="AT66" s="223" t="str">
        <f>IF(SAM_2017_user_USD!AU67="","",SAM_2017_user_USD!AU67)</f>
        <v/>
      </c>
      <c r="AU66" s="223" t="str">
        <f>IF(SAM_2017_user_USD!AV67="","",SAM_2017_user_USD!AV67)</f>
        <v/>
      </c>
      <c r="AV66" s="223" t="str">
        <f>IF(SAM_2017_user_USD!AW67="","",SAM_2017_user_USD!AW67)</f>
        <v/>
      </c>
      <c r="AW66" s="223" t="str">
        <f>IF(SAM_2017_user_USD!AX67="","",SAM_2017_user_USD!AX67)</f>
        <v/>
      </c>
      <c r="AX66" s="223" t="str">
        <f>IF(SAM_2017_user_USD!AY67="","",SAM_2017_user_USD!AY67)</f>
        <v/>
      </c>
      <c r="AY66" s="223" t="str">
        <f>IF(SAM_2017_user_USD!AZ67="","",SAM_2017_user_USD!AZ67)</f>
        <v/>
      </c>
      <c r="AZ66" s="223" t="str">
        <f>IF(SAM_2017_user_USD!BA67="","",SAM_2017_user_USD!BA67)</f>
        <v/>
      </c>
      <c r="BA66" s="223" t="str">
        <f>IF(SAM_2017_user_USD!BB67="","",SAM_2017_user_USD!BB67)</f>
        <v/>
      </c>
      <c r="BB66" s="223" t="str">
        <f>IF(SAM_2017_user_USD!BC67="","",SAM_2017_user_USD!BC67)</f>
        <v/>
      </c>
      <c r="BC66" s="223" t="str">
        <f>IF(SAM_2017_user_USD!BD67="","",SAM_2017_user_USD!BD67)</f>
        <v/>
      </c>
      <c r="BD66" s="223" t="str">
        <f>IF(SAM_2017_user_USD!BE67="","",SAM_2017_user_USD!BE67)</f>
        <v/>
      </c>
      <c r="BE66" s="223" t="str">
        <f>IF(SAM_2017_user_USD!BF67="","",SAM_2017_user_USD!BF67)</f>
        <v/>
      </c>
      <c r="BF66" s="223" t="str">
        <f>IF(SAM_2017_user_USD!BG67="","",SAM_2017_user_USD!BG67)</f>
        <v/>
      </c>
      <c r="BG66" s="223" t="str">
        <f>IF(SAM_2017_user_USD!BH67="","",SAM_2017_user_USD!BH67)</f>
        <v/>
      </c>
      <c r="BH66" s="223" t="str">
        <f>IF(SAM_2017_user_USD!BI67="","",SAM_2017_user_USD!BI67)</f>
        <v/>
      </c>
      <c r="BI66" s="223" t="str">
        <f>IF(SAM_2017_user_USD!BJ67="","",SAM_2017_user_USD!BJ67)</f>
        <v/>
      </c>
      <c r="BJ66" s="223" t="str">
        <f>IF(SAM_2017_user_USD!BK67="","",SAM_2017_user_USD!BK67)</f>
        <v/>
      </c>
      <c r="BK66" s="223" t="str">
        <f>IF(SAM_2017_user_USD!BL67="","",SAM_2017_user_USD!BL67)</f>
        <v/>
      </c>
      <c r="BL66" s="223" t="str">
        <f>IF(SAM_2017_user_USD!BM67="","",SAM_2017_user_USD!BM67)</f>
        <v/>
      </c>
      <c r="BM66" s="223" t="str">
        <f>IF(SAM_2017_user_USD!BN67="","",SAM_2017_user_USD!BN67)</f>
        <v/>
      </c>
      <c r="BN66" s="223" t="str">
        <f>IF(SAM_2017_user_USD!BO67="","",SAM_2017_user_USD!BO67)</f>
        <v/>
      </c>
      <c r="BO66" s="223" t="str">
        <f>IF(SAM_2017_user_USD!BP67="","",SAM_2017_user_USD!BP67)</f>
        <v/>
      </c>
      <c r="BP66" s="223" t="str">
        <f>IF(SAM_2017_user_USD!BQ67="","",SAM_2017_user_USD!BQ67)</f>
        <v/>
      </c>
      <c r="BQ66" s="223" t="str">
        <f>IF(SAM_2017_user_USD!BR67="","",SAM_2017_user_USD!BR67)</f>
        <v/>
      </c>
      <c r="BR66" s="223" t="str">
        <f>IF(SAM_2017_user_USD!BS67="","",SAM_2017_user_USD!BS67)</f>
        <v/>
      </c>
      <c r="BS66" s="223" t="str">
        <f>IF(SAM_2017_user_USD!BT67="","",SAM_2017_user_USD!BT67)</f>
        <v/>
      </c>
      <c r="BT66" s="223">
        <f>IF(SAM_2017_user_USD!BU67="","",SAM_2017_user_USD!BU67)</f>
        <v>229.47428070397368</v>
      </c>
      <c r="BU66" s="223">
        <f>IF(SAM_2017_user_USD!BV67="","",SAM_2017_user_USD!BV67)</f>
        <v>302.25989467366503</v>
      </c>
      <c r="BV66" s="223">
        <f>IF(SAM_2017_user_USD!BW67="","",SAM_2017_user_USD!BW67)</f>
        <v>0.15578278981152832</v>
      </c>
      <c r="BW66" s="223">
        <f>IF(SAM_2017_user_USD!BX67="","",SAM_2017_user_USD!BX67)</f>
        <v>32.40282028079789</v>
      </c>
      <c r="BX66" s="223">
        <f>IF(SAM_2017_user_USD!BY67="","",SAM_2017_user_USD!BY67)</f>
        <v>109.21175128552501</v>
      </c>
      <c r="BY66" s="223" t="str">
        <f>IF(SAM_2017_user_USD!BZ67="","",SAM_2017_user_USD!BZ67)</f>
        <v/>
      </c>
      <c r="BZ66" s="223" t="str">
        <f>IF(SAM_2017_user_USD!CA67="","",SAM_2017_user_USD!CA67)</f>
        <v/>
      </c>
      <c r="CA66" s="223" t="str">
        <f>IF(SAM_2017_user_USD!CB67="","",SAM_2017_user_USD!CB67)</f>
        <v/>
      </c>
      <c r="CB66" s="223" t="str">
        <f>IF(SAM_2017_user_USD!CC67="","",SAM_2017_user_USD!CC67)</f>
        <v/>
      </c>
      <c r="CC66" s="223">
        <f>IF(SAM_2017_user_USD!CD67="","",SAM_2017_user_USD!CD67)</f>
        <v>4375.7432206247795</v>
      </c>
      <c r="CD66" s="223" t="str">
        <f>IF(SAM_2017_user_USD!CE67="","",SAM_2017_user_USD!CE67)</f>
        <v/>
      </c>
      <c r="CE66" s="107">
        <f t="shared" ref="CE66:CE82" si="2">SUM(B66:CD66)</f>
        <v>16015.913163061579</v>
      </c>
    </row>
    <row r="67" spans="1:83" x14ac:dyDescent="0.25">
      <c r="A67" s="225">
        <v>66</v>
      </c>
      <c r="B67" s="223">
        <f>IF(SAM_2017_user_USD!C68="","",SAM_2017_user_USD!C68)</f>
        <v>3.8221727119737013E-3</v>
      </c>
      <c r="C67" s="223">
        <f>IF(SAM_2017_user_USD!D68="","",SAM_2017_user_USD!D68)</f>
        <v>1.7762649962608359E-2</v>
      </c>
      <c r="D67" s="223">
        <f>IF(SAM_2017_user_USD!E68="","",SAM_2017_user_USD!E68)</f>
        <v>5.7905467182134069</v>
      </c>
      <c r="E67" s="223">
        <f>IF(SAM_2017_user_USD!F68="","",SAM_2017_user_USD!F68)</f>
        <v>1.3675160355597807E-2</v>
      </c>
      <c r="F67" s="223">
        <f>IF(SAM_2017_user_USD!G68="","",SAM_2017_user_USD!G68)</f>
        <v>0.25764031749593047</v>
      </c>
      <c r="G67" s="223">
        <f>IF(SAM_2017_user_USD!H68="","",SAM_2017_user_USD!H68)</f>
        <v>1.3461415087148116E-2</v>
      </c>
      <c r="H67" s="223">
        <f>IF(SAM_2017_user_USD!I68="","",SAM_2017_user_USD!I68)</f>
        <v>2.3853902603545293E-2</v>
      </c>
      <c r="I67" s="223">
        <f>IF(SAM_2017_user_USD!J68="","",SAM_2017_user_USD!J68)</f>
        <v>1.9859682178335072E-3</v>
      </c>
      <c r="J67" s="223">
        <f>IF(SAM_2017_user_USD!K68="","",SAM_2017_user_USD!K68)</f>
        <v>1.7161713943978588E-4</v>
      </c>
      <c r="K67" s="223">
        <f>IF(SAM_2017_user_USD!L68="","",SAM_2017_user_USD!L68)</f>
        <v>1.4574768928952359E-5</v>
      </c>
      <c r="L67" s="223" t="str">
        <f>IF(SAM_2017_user_USD!M68="","",SAM_2017_user_USD!M68)</f>
        <v/>
      </c>
      <c r="M67" s="223" t="str">
        <f>IF(SAM_2017_user_USD!N68="","",SAM_2017_user_USD!N68)</f>
        <v/>
      </c>
      <c r="N67" s="223">
        <f>IF(SAM_2017_user_USD!O68="","",SAM_2017_user_USD!O68)</f>
        <v>3.7766187994096558E-4</v>
      </c>
      <c r="O67" s="223">
        <f>IF(SAM_2017_user_USD!P68="","",SAM_2017_user_USD!P68)</f>
        <v>6.8467533548541279E-6</v>
      </c>
      <c r="P67" s="223">
        <f>IF(SAM_2017_user_USD!Q68="","",SAM_2017_user_USD!Q68)</f>
        <v>2.4957808404880975E-5</v>
      </c>
      <c r="Q67" s="223">
        <f>IF(SAM_2017_user_USD!R68="","",SAM_2017_user_USD!R68)</f>
        <v>6.3336165893020273E-5</v>
      </c>
      <c r="R67" s="223">
        <f>IF(SAM_2017_user_USD!S68="","",SAM_2017_user_USD!S68)</f>
        <v>1.2660591430390187E-3</v>
      </c>
      <c r="S67" s="223" t="str">
        <f>IF(SAM_2017_user_USD!T68="","",SAM_2017_user_USD!T68)</f>
        <v/>
      </c>
      <c r="T67" s="223">
        <f>IF(SAM_2017_user_USD!U68="","",SAM_2017_user_USD!U68)</f>
        <v>5.0268119578394256E-2</v>
      </c>
      <c r="U67" s="223">
        <f>IF(SAM_2017_user_USD!V68="","",SAM_2017_user_USD!V68)</f>
        <v>5.1449672748234265E-3</v>
      </c>
      <c r="V67" s="223">
        <f>IF(SAM_2017_user_USD!W68="","",SAM_2017_user_USD!W68)</f>
        <v>2.3205519417431473E-4</v>
      </c>
      <c r="W67" s="223">
        <f>IF(SAM_2017_user_USD!X68="","",SAM_2017_user_USD!X68)</f>
        <v>7.7246648185016825E-4</v>
      </c>
      <c r="X67" s="223">
        <f>IF(SAM_2017_user_USD!Y68="","",SAM_2017_user_USD!Y68)</f>
        <v>0.96781310976203105</v>
      </c>
      <c r="Y67" s="223">
        <f>IF(SAM_2017_user_USD!Z68="","",SAM_2017_user_USD!Z68)</f>
        <v>9.8360535423638092E-4</v>
      </c>
      <c r="Z67" s="223">
        <f>IF(SAM_2017_user_USD!AA68="","",SAM_2017_user_USD!AA68)</f>
        <v>3.6742504970846765E-4</v>
      </c>
      <c r="AA67" s="223">
        <f>IF(SAM_2017_user_USD!AB68="","",SAM_2017_user_USD!AB68)</f>
        <v>7.8646891603138831E-3</v>
      </c>
      <c r="AB67" s="223">
        <f>IF(SAM_2017_user_USD!AC68="","",SAM_2017_user_USD!AC68)</f>
        <v>6.8967275948293078E-2</v>
      </c>
      <c r="AC67" s="223">
        <f>IF(SAM_2017_user_USD!AD68="","",SAM_2017_user_USD!AD68)</f>
        <v>0.55149154664826583</v>
      </c>
      <c r="AD67" s="223">
        <f>IF(SAM_2017_user_USD!AE68="","",SAM_2017_user_USD!AE68)</f>
        <v>5.1168048659161158</v>
      </c>
      <c r="AE67" s="223">
        <f>IF(SAM_2017_user_USD!AF68="","",SAM_2017_user_USD!AF68)</f>
        <v>6.3425046201597904E-2</v>
      </c>
      <c r="AF67" s="223">
        <f>IF(SAM_2017_user_USD!AG68="","",SAM_2017_user_USD!AG68)</f>
        <v>0.38508365971686831</v>
      </c>
      <c r="AG67" s="223">
        <f>IF(SAM_2017_user_USD!AH68="","",SAM_2017_user_USD!AH68)</f>
        <v>8.9993705200135696E-4</v>
      </c>
      <c r="AH67" s="223">
        <f>IF(SAM_2017_user_USD!AI68="","",SAM_2017_user_USD!AI68)</f>
        <v>1.7269703659988891E-2</v>
      </c>
      <c r="AI67" s="223">
        <f>IF(SAM_2017_user_USD!AJ68="","",SAM_2017_user_USD!AJ68)</f>
        <v>7.3813214817176611</v>
      </c>
      <c r="AJ67" s="223" t="str">
        <f>IF(SAM_2017_user_USD!AK68="","",SAM_2017_user_USD!AK68)</f>
        <v/>
      </c>
      <c r="AK67" s="223" t="str">
        <f>IF(SAM_2017_user_USD!AL68="","",SAM_2017_user_USD!AL68)</f>
        <v/>
      </c>
      <c r="AL67" s="223" t="str">
        <f>IF(SAM_2017_user_USD!AM68="","",SAM_2017_user_USD!AM68)</f>
        <v/>
      </c>
      <c r="AM67" s="223" t="str">
        <f>IF(SAM_2017_user_USD!AN68="","",SAM_2017_user_USD!AN68)</f>
        <v/>
      </c>
      <c r="AN67" s="223" t="str">
        <f>IF(SAM_2017_user_USD!AO68="","",SAM_2017_user_USD!AO68)</f>
        <v/>
      </c>
      <c r="AO67" s="223" t="str">
        <f>IF(SAM_2017_user_USD!AP68="","",SAM_2017_user_USD!AP68)</f>
        <v/>
      </c>
      <c r="AP67" s="223" t="str">
        <f>IF(SAM_2017_user_USD!AQ68="","",SAM_2017_user_USD!AQ68)</f>
        <v/>
      </c>
      <c r="AQ67" s="223" t="str">
        <f>IF(SAM_2017_user_USD!AR68="","",SAM_2017_user_USD!AR68)</f>
        <v/>
      </c>
      <c r="AR67" s="223" t="str">
        <f>IF(SAM_2017_user_USD!AS68="","",SAM_2017_user_USD!AS68)</f>
        <v/>
      </c>
      <c r="AS67" s="223" t="str">
        <f>IF(SAM_2017_user_USD!AT68="","",SAM_2017_user_USD!AT68)</f>
        <v/>
      </c>
      <c r="AT67" s="223" t="str">
        <f>IF(SAM_2017_user_USD!AU68="","",SAM_2017_user_USD!AU68)</f>
        <v/>
      </c>
      <c r="AU67" s="223" t="str">
        <f>IF(SAM_2017_user_USD!AV68="","",SAM_2017_user_USD!AV68)</f>
        <v/>
      </c>
      <c r="AV67" s="223" t="str">
        <f>IF(SAM_2017_user_USD!AW68="","",SAM_2017_user_USD!AW68)</f>
        <v/>
      </c>
      <c r="AW67" s="223" t="str">
        <f>IF(SAM_2017_user_USD!AX68="","",SAM_2017_user_USD!AX68)</f>
        <v/>
      </c>
      <c r="AX67" s="223" t="str">
        <f>IF(SAM_2017_user_USD!AY68="","",SAM_2017_user_USD!AY68)</f>
        <v/>
      </c>
      <c r="AY67" s="223" t="str">
        <f>IF(SAM_2017_user_USD!AZ68="","",SAM_2017_user_USD!AZ68)</f>
        <v/>
      </c>
      <c r="AZ67" s="223" t="str">
        <f>IF(SAM_2017_user_USD!BA68="","",SAM_2017_user_USD!BA68)</f>
        <v/>
      </c>
      <c r="BA67" s="223" t="str">
        <f>IF(SAM_2017_user_USD!BB68="","",SAM_2017_user_USD!BB68)</f>
        <v/>
      </c>
      <c r="BB67" s="223" t="str">
        <f>IF(SAM_2017_user_USD!BC68="","",SAM_2017_user_USD!BC68)</f>
        <v/>
      </c>
      <c r="BC67" s="223" t="str">
        <f>IF(SAM_2017_user_USD!BD68="","",SAM_2017_user_USD!BD68)</f>
        <v/>
      </c>
      <c r="BD67" s="223" t="str">
        <f>IF(SAM_2017_user_USD!BE68="","",SAM_2017_user_USD!BE68)</f>
        <v/>
      </c>
      <c r="BE67" s="223" t="str">
        <f>IF(SAM_2017_user_USD!BF68="","",SAM_2017_user_USD!BF68)</f>
        <v/>
      </c>
      <c r="BF67" s="223" t="str">
        <f>IF(SAM_2017_user_USD!BG68="","",SAM_2017_user_USD!BG68)</f>
        <v/>
      </c>
      <c r="BG67" s="223" t="str">
        <f>IF(SAM_2017_user_USD!BH68="","",SAM_2017_user_USD!BH68)</f>
        <v/>
      </c>
      <c r="BH67" s="223" t="str">
        <f>IF(SAM_2017_user_USD!BI68="","",SAM_2017_user_USD!BI68)</f>
        <v/>
      </c>
      <c r="BI67" s="223" t="str">
        <f>IF(SAM_2017_user_USD!BJ68="","",SAM_2017_user_USD!BJ68)</f>
        <v/>
      </c>
      <c r="BJ67" s="223" t="str">
        <f>IF(SAM_2017_user_USD!BK68="","",SAM_2017_user_USD!BK68)</f>
        <v/>
      </c>
      <c r="BK67" s="223" t="str">
        <f>IF(SAM_2017_user_USD!BL68="","",SAM_2017_user_USD!BL68)</f>
        <v/>
      </c>
      <c r="BL67" s="223" t="str">
        <f>IF(SAM_2017_user_USD!BM68="","",SAM_2017_user_USD!BM68)</f>
        <v/>
      </c>
      <c r="BM67" s="223" t="str">
        <f>IF(SAM_2017_user_USD!BN68="","",SAM_2017_user_USD!BN68)</f>
        <v/>
      </c>
      <c r="BN67" s="223" t="str">
        <f>IF(SAM_2017_user_USD!BO68="","",SAM_2017_user_USD!BO68)</f>
        <v/>
      </c>
      <c r="BO67" s="223" t="str">
        <f>IF(SAM_2017_user_USD!BP68="","",SAM_2017_user_USD!BP68)</f>
        <v/>
      </c>
      <c r="BP67" s="223" t="str">
        <f>IF(SAM_2017_user_USD!BQ68="","",SAM_2017_user_USD!BQ68)</f>
        <v/>
      </c>
      <c r="BQ67" s="223" t="str">
        <f>IF(SAM_2017_user_USD!BR68="","",SAM_2017_user_USD!BR68)</f>
        <v/>
      </c>
      <c r="BR67" s="223" t="str">
        <f>IF(SAM_2017_user_USD!BS68="","",SAM_2017_user_USD!BS68)</f>
        <v/>
      </c>
      <c r="BS67" s="223" t="str">
        <f>IF(SAM_2017_user_USD!BT68="","",SAM_2017_user_USD!BT68)</f>
        <v/>
      </c>
      <c r="BT67" s="223">
        <f>IF(SAM_2017_user_USD!BU68="","",SAM_2017_user_USD!BU68)</f>
        <v>335.48609612945324</v>
      </c>
      <c r="BU67" s="223">
        <f>IF(SAM_2017_user_USD!BV68="","",SAM_2017_user_USD!BV68)</f>
        <v>758.11892773576358</v>
      </c>
      <c r="BV67" s="223">
        <f>IF(SAM_2017_user_USD!BW68="","",SAM_2017_user_USD!BW68)</f>
        <v>278.41237648912397</v>
      </c>
      <c r="BW67" s="223">
        <f>IF(SAM_2017_user_USD!BX68="","",SAM_2017_user_USD!BX68)</f>
        <v>1674.5106096275831</v>
      </c>
      <c r="BX67" s="223">
        <f>IF(SAM_2017_user_USD!BY68="","",SAM_2017_user_USD!BY68)</f>
        <v>4706.044605196701</v>
      </c>
      <c r="BY67" s="223" t="str">
        <f>IF(SAM_2017_user_USD!BZ68="","",SAM_2017_user_USD!BZ68)</f>
        <v/>
      </c>
      <c r="BZ67" s="223" t="str">
        <f>IF(SAM_2017_user_USD!CA68="","",SAM_2017_user_USD!CA68)</f>
        <v/>
      </c>
      <c r="CA67" s="223" t="str">
        <f>IF(SAM_2017_user_USD!CB68="","",SAM_2017_user_USD!CB68)</f>
        <v/>
      </c>
      <c r="CB67" s="223" t="str">
        <f>IF(SAM_2017_user_USD!CC68="","",SAM_2017_user_USD!CC68)</f>
        <v/>
      </c>
      <c r="CC67" s="223" t="str">
        <f>IF(SAM_2017_user_USD!CD68="","",SAM_2017_user_USD!CD68)</f>
        <v/>
      </c>
      <c r="CD67" s="223" t="str">
        <f>IF(SAM_2017_user_USD!CE68="","",SAM_2017_user_USD!CE68)</f>
        <v/>
      </c>
      <c r="CE67" s="107">
        <f t="shared" si="2"/>
        <v>7773.3159984916483</v>
      </c>
    </row>
    <row r="68" spans="1:83" x14ac:dyDescent="0.25">
      <c r="A68" s="225">
        <v>67</v>
      </c>
      <c r="B68" s="223">
        <f>IF(SAM_2017_user_USD!C69="","",SAM_2017_user_USD!C69)</f>
        <v>1.756147427724471E-2</v>
      </c>
      <c r="C68" s="223">
        <f>IF(SAM_2017_user_USD!D69="","",SAM_2017_user_USD!D69)</f>
        <v>2.7926509204069104E-2</v>
      </c>
      <c r="D68" s="223">
        <f>IF(SAM_2017_user_USD!E69="","",SAM_2017_user_USD!E69)</f>
        <v>11.573644577316431</v>
      </c>
      <c r="E68" s="223">
        <f>IF(SAM_2017_user_USD!F69="","",SAM_2017_user_USD!F69)</f>
        <v>5.8675298254605032E-2</v>
      </c>
      <c r="F68" s="223" t="str">
        <f>IF(SAM_2017_user_USD!G69="","",SAM_2017_user_USD!G69)</f>
        <v/>
      </c>
      <c r="G68" s="223">
        <f>IF(SAM_2017_user_USD!H69="","",SAM_2017_user_USD!H69)</f>
        <v>5.8605186844444979E-3</v>
      </c>
      <c r="H68" s="223">
        <f>IF(SAM_2017_user_USD!I69="","",SAM_2017_user_USD!I69)</f>
        <v>6.2199444843296127E-2</v>
      </c>
      <c r="I68" s="223">
        <f>IF(SAM_2017_user_USD!J69="","",SAM_2017_user_USD!J69)</f>
        <v>5.0445463376215263E-2</v>
      </c>
      <c r="J68" s="223">
        <f>IF(SAM_2017_user_USD!K69="","",SAM_2017_user_USD!K69)</f>
        <v>2.9539872795359451E-3</v>
      </c>
      <c r="K68" s="223">
        <f>IF(SAM_2017_user_USD!L69="","",SAM_2017_user_USD!L69)</f>
        <v>2.4106250474701369E-4</v>
      </c>
      <c r="L68" s="223">
        <f>IF(SAM_2017_user_USD!M69="","",SAM_2017_user_USD!M69)</f>
        <v>1.7916647693388153E-2</v>
      </c>
      <c r="M68" s="223">
        <f>IF(SAM_2017_user_USD!N69="","",SAM_2017_user_USD!N69)</f>
        <v>3.8473920547963719E-5</v>
      </c>
      <c r="N68" s="223">
        <f>IF(SAM_2017_user_USD!O69="","",SAM_2017_user_USD!O69)</f>
        <v>4.9425709153842035E-6</v>
      </c>
      <c r="O68" s="223">
        <f>IF(SAM_2017_user_USD!P69="","",SAM_2017_user_USD!P69)</f>
        <v>2.2462784968222183E-3</v>
      </c>
      <c r="P68" s="223">
        <f>IF(SAM_2017_user_USD!Q69="","",SAM_2017_user_USD!Q69)</f>
        <v>0.47902756596981472</v>
      </c>
      <c r="Q68" s="223">
        <f>IF(SAM_2017_user_USD!R69="","",SAM_2017_user_USD!R69)</f>
        <v>1.7505626386566791E-4</v>
      </c>
      <c r="R68" s="223">
        <f>IF(SAM_2017_user_USD!S69="","",SAM_2017_user_USD!S69)</f>
        <v>3.8167447960488085E-4</v>
      </c>
      <c r="S68" s="223" t="str">
        <f>IF(SAM_2017_user_USD!T69="","",SAM_2017_user_USD!T69)</f>
        <v/>
      </c>
      <c r="T68" s="223">
        <f>IF(SAM_2017_user_USD!U69="","",SAM_2017_user_USD!U69)</f>
        <v>0.14298209268326531</v>
      </c>
      <c r="U68" s="223">
        <f>IF(SAM_2017_user_USD!V69="","",SAM_2017_user_USD!V69)</f>
        <v>9.3146904667443867E-3</v>
      </c>
      <c r="V68" s="223">
        <f>IF(SAM_2017_user_USD!W69="","",SAM_2017_user_USD!W69)</f>
        <v>1.0055004412322901E-2</v>
      </c>
      <c r="W68" s="223">
        <f>IF(SAM_2017_user_USD!X69="","",SAM_2017_user_USD!X69)</f>
        <v>9.9621868154641992E-3</v>
      </c>
      <c r="X68" s="223">
        <f>IF(SAM_2017_user_USD!Y69="","",SAM_2017_user_USD!Y69)</f>
        <v>25.542005997425179</v>
      </c>
      <c r="Y68" s="223">
        <f>IF(SAM_2017_user_USD!Z69="","",SAM_2017_user_USD!Z69)</f>
        <v>8.0212290218969876E-4</v>
      </c>
      <c r="Z68" s="223">
        <f>IF(SAM_2017_user_USD!AA69="","",SAM_2017_user_USD!AA69)</f>
        <v>8.5519486650771401E-2</v>
      </c>
      <c r="AA68" s="223">
        <f>IF(SAM_2017_user_USD!AB69="","",SAM_2017_user_USD!AB69)</f>
        <v>2.411660189205787E-2</v>
      </c>
      <c r="AB68" s="223">
        <f>IF(SAM_2017_user_USD!AC69="","",SAM_2017_user_USD!AC69)</f>
        <v>0.55117108928739345</v>
      </c>
      <c r="AC68" s="223">
        <f>IF(SAM_2017_user_USD!AD69="","",SAM_2017_user_USD!AD69)</f>
        <v>6.2410811136609026E-2</v>
      </c>
      <c r="AD68" s="223">
        <f>IF(SAM_2017_user_USD!AE69="","",SAM_2017_user_USD!AE69)</f>
        <v>7.8552070762297595E-5</v>
      </c>
      <c r="AE68" s="223" t="str">
        <f>IF(SAM_2017_user_USD!AF69="","",SAM_2017_user_USD!AF69)</f>
        <v/>
      </c>
      <c r="AF68" s="223">
        <f>IF(SAM_2017_user_USD!AG69="","",SAM_2017_user_USD!AG69)</f>
        <v>1.0555807362748726</v>
      </c>
      <c r="AG68" s="223">
        <f>IF(SAM_2017_user_USD!AH69="","",SAM_2017_user_USD!AH69)</f>
        <v>1.4344400173485647</v>
      </c>
      <c r="AH68" s="223">
        <f>IF(SAM_2017_user_USD!AI69="","",SAM_2017_user_USD!AI69)</f>
        <v>26.763168677409787</v>
      </c>
      <c r="AI68" s="223">
        <f>IF(SAM_2017_user_USD!AJ69="","",SAM_2017_user_USD!AJ69)</f>
        <v>21.383540561124494</v>
      </c>
      <c r="AJ68" s="223" t="str">
        <f>IF(SAM_2017_user_USD!AK69="","",SAM_2017_user_USD!AK69)</f>
        <v/>
      </c>
      <c r="AK68" s="223" t="str">
        <f>IF(SAM_2017_user_USD!AL69="","",SAM_2017_user_USD!AL69)</f>
        <v/>
      </c>
      <c r="AL68" s="223" t="str">
        <f>IF(SAM_2017_user_USD!AM69="","",SAM_2017_user_USD!AM69)</f>
        <v/>
      </c>
      <c r="AM68" s="223" t="str">
        <f>IF(SAM_2017_user_USD!AN69="","",SAM_2017_user_USD!AN69)</f>
        <v/>
      </c>
      <c r="AN68" s="223" t="str">
        <f>IF(SAM_2017_user_USD!AO69="","",SAM_2017_user_USD!AO69)</f>
        <v/>
      </c>
      <c r="AO68" s="223" t="str">
        <f>IF(SAM_2017_user_USD!AP69="","",SAM_2017_user_USD!AP69)</f>
        <v/>
      </c>
      <c r="AP68" s="223" t="str">
        <f>IF(SAM_2017_user_USD!AQ69="","",SAM_2017_user_USD!AQ69)</f>
        <v/>
      </c>
      <c r="AQ68" s="223" t="str">
        <f>IF(SAM_2017_user_USD!AR69="","",SAM_2017_user_USD!AR69)</f>
        <v/>
      </c>
      <c r="AR68" s="223" t="str">
        <f>IF(SAM_2017_user_USD!AS69="","",SAM_2017_user_USD!AS69)</f>
        <v/>
      </c>
      <c r="AS68" s="223" t="str">
        <f>IF(SAM_2017_user_USD!AT69="","",SAM_2017_user_USD!AT69)</f>
        <v/>
      </c>
      <c r="AT68" s="223" t="str">
        <f>IF(SAM_2017_user_USD!AU69="","",SAM_2017_user_USD!AU69)</f>
        <v/>
      </c>
      <c r="AU68" s="223" t="str">
        <f>IF(SAM_2017_user_USD!AV69="","",SAM_2017_user_USD!AV69)</f>
        <v/>
      </c>
      <c r="AV68" s="223" t="str">
        <f>IF(SAM_2017_user_USD!AW69="","",SAM_2017_user_USD!AW69)</f>
        <v/>
      </c>
      <c r="AW68" s="223" t="str">
        <f>IF(SAM_2017_user_USD!AX69="","",SAM_2017_user_USD!AX69)</f>
        <v/>
      </c>
      <c r="AX68" s="223" t="str">
        <f>IF(SAM_2017_user_USD!AY69="","",SAM_2017_user_USD!AY69)</f>
        <v/>
      </c>
      <c r="AY68" s="223" t="str">
        <f>IF(SAM_2017_user_USD!AZ69="","",SAM_2017_user_USD!AZ69)</f>
        <v/>
      </c>
      <c r="AZ68" s="223" t="str">
        <f>IF(SAM_2017_user_USD!BA69="","",SAM_2017_user_USD!BA69)</f>
        <v/>
      </c>
      <c r="BA68" s="223" t="str">
        <f>IF(SAM_2017_user_USD!BB69="","",SAM_2017_user_USD!BB69)</f>
        <v/>
      </c>
      <c r="BB68" s="223" t="str">
        <f>IF(SAM_2017_user_USD!BC69="","",SAM_2017_user_USD!BC69)</f>
        <v/>
      </c>
      <c r="BC68" s="223" t="str">
        <f>IF(SAM_2017_user_USD!BD69="","",SAM_2017_user_USD!BD69)</f>
        <v/>
      </c>
      <c r="BD68" s="223" t="str">
        <f>IF(SAM_2017_user_USD!BE69="","",SAM_2017_user_USD!BE69)</f>
        <v/>
      </c>
      <c r="BE68" s="223" t="str">
        <f>IF(SAM_2017_user_USD!BF69="","",SAM_2017_user_USD!BF69)</f>
        <v/>
      </c>
      <c r="BF68" s="223" t="str">
        <f>IF(SAM_2017_user_USD!BG69="","",SAM_2017_user_USD!BG69)</f>
        <v/>
      </c>
      <c r="BG68" s="223" t="str">
        <f>IF(SAM_2017_user_USD!BH69="","",SAM_2017_user_USD!BH69)</f>
        <v/>
      </c>
      <c r="BH68" s="223" t="str">
        <f>IF(SAM_2017_user_USD!BI69="","",SAM_2017_user_USD!BI69)</f>
        <v/>
      </c>
      <c r="BI68" s="223" t="str">
        <f>IF(SAM_2017_user_USD!BJ69="","",SAM_2017_user_USD!BJ69)</f>
        <v/>
      </c>
      <c r="BJ68" s="223" t="str">
        <f>IF(SAM_2017_user_USD!BK69="","",SAM_2017_user_USD!BK69)</f>
        <v/>
      </c>
      <c r="BK68" s="223" t="str">
        <f>IF(SAM_2017_user_USD!BL69="","",SAM_2017_user_USD!BL69)</f>
        <v/>
      </c>
      <c r="BL68" s="223" t="str">
        <f>IF(SAM_2017_user_USD!BM69="","",SAM_2017_user_USD!BM69)</f>
        <v/>
      </c>
      <c r="BM68" s="223" t="str">
        <f>IF(SAM_2017_user_USD!BN69="","",SAM_2017_user_USD!BN69)</f>
        <v/>
      </c>
      <c r="BN68" s="223" t="str">
        <f>IF(SAM_2017_user_USD!BO69="","",SAM_2017_user_USD!BO69)</f>
        <v/>
      </c>
      <c r="BO68" s="223" t="str">
        <f>IF(SAM_2017_user_USD!BP69="","",SAM_2017_user_USD!BP69)</f>
        <v/>
      </c>
      <c r="BP68" s="223" t="str">
        <f>IF(SAM_2017_user_USD!BQ69="","",SAM_2017_user_USD!BQ69)</f>
        <v/>
      </c>
      <c r="BQ68" s="223" t="str">
        <f>IF(SAM_2017_user_USD!BR69="","",SAM_2017_user_USD!BR69)</f>
        <v/>
      </c>
      <c r="BR68" s="223" t="str">
        <f>IF(SAM_2017_user_USD!BS69="","",SAM_2017_user_USD!BS69)</f>
        <v/>
      </c>
      <c r="BS68" s="223" t="str">
        <f>IF(SAM_2017_user_USD!BT69="","",SAM_2017_user_USD!BT69)</f>
        <v/>
      </c>
      <c r="BT68" s="223">
        <f>IF(SAM_2017_user_USD!BU69="","",SAM_2017_user_USD!BU69)</f>
        <v>114.81753239030866</v>
      </c>
      <c r="BU68" s="223">
        <f>IF(SAM_2017_user_USD!BV69="","",SAM_2017_user_USD!BV69)</f>
        <v>239.11140241502679</v>
      </c>
      <c r="BV68" s="223">
        <f>IF(SAM_2017_user_USD!BW69="","",SAM_2017_user_USD!BW69)</f>
        <v>91.987773013546445</v>
      </c>
      <c r="BW68" s="223">
        <f>IF(SAM_2017_user_USD!BX69="","",SAM_2017_user_USD!BX69)</f>
        <v>675.32804235311073</v>
      </c>
      <c r="BX68" s="223">
        <f>IF(SAM_2017_user_USD!BY69="","",SAM_2017_user_USD!BY69)</f>
        <v>4831.3790527944575</v>
      </c>
      <c r="BY68" s="223" t="str">
        <f>IF(SAM_2017_user_USD!BZ69="","",SAM_2017_user_USD!BZ69)</f>
        <v/>
      </c>
      <c r="BZ68" s="223" t="str">
        <f>IF(SAM_2017_user_USD!CA69="","",SAM_2017_user_USD!CA69)</f>
        <v/>
      </c>
      <c r="CA68" s="223" t="str">
        <f>IF(SAM_2017_user_USD!CB69="","",SAM_2017_user_USD!CB69)</f>
        <v/>
      </c>
      <c r="CB68" s="223" t="str">
        <f>IF(SAM_2017_user_USD!CC69="","",SAM_2017_user_USD!CC69)</f>
        <v/>
      </c>
      <c r="CC68" s="223" t="str">
        <f>IF(SAM_2017_user_USD!CD69="","",SAM_2017_user_USD!CD69)</f>
        <v/>
      </c>
      <c r="CD68" s="223" t="str">
        <f>IF(SAM_2017_user_USD!CE69="","",SAM_2017_user_USD!CE69)</f>
        <v/>
      </c>
      <c r="CE68" s="107">
        <f t="shared" si="2"/>
        <v>6041.9982505694861</v>
      </c>
    </row>
    <row r="69" spans="1:83" x14ac:dyDescent="0.25">
      <c r="A69" s="103">
        <v>68</v>
      </c>
      <c r="B69" s="223">
        <f>IF(SAM_2017_user_USD!C70="","",SAM_2017_user_USD!C70)</f>
        <v>305.19479832341477</v>
      </c>
      <c r="C69" s="223">
        <f>IF(SAM_2017_user_USD!D70="","",SAM_2017_user_USD!D70)</f>
        <v>62.216117868768094</v>
      </c>
      <c r="D69" s="223">
        <f>IF(SAM_2017_user_USD!E70="","",SAM_2017_user_USD!E70)</f>
        <v>702.23461859280758</v>
      </c>
      <c r="E69" s="223">
        <f>IF(SAM_2017_user_USD!F70="","",SAM_2017_user_USD!F70)</f>
        <v>26.095597453705484</v>
      </c>
      <c r="F69" s="223">
        <f>IF(SAM_2017_user_USD!G70="","",SAM_2017_user_USD!G70)</f>
        <v>1.95715510348405</v>
      </c>
      <c r="G69" s="223">
        <f>IF(SAM_2017_user_USD!H70="","",SAM_2017_user_USD!H70)</f>
        <v>29.796505091283528</v>
      </c>
      <c r="H69" s="223">
        <f>IF(SAM_2017_user_USD!I70="","",SAM_2017_user_USD!I70)</f>
        <v>142.29345358451928</v>
      </c>
      <c r="I69" s="223">
        <f>IF(SAM_2017_user_USD!J70="","",SAM_2017_user_USD!J70)</f>
        <v>17.346542915496443</v>
      </c>
      <c r="J69" s="223">
        <f>IF(SAM_2017_user_USD!K70="","",SAM_2017_user_USD!K70)</f>
        <v>1.0748807423217619</v>
      </c>
      <c r="K69" s="223">
        <f>IF(SAM_2017_user_USD!L70="","",SAM_2017_user_USD!L70)</f>
        <v>1.1028372229727776</v>
      </c>
      <c r="L69" s="223">
        <f>IF(SAM_2017_user_USD!M70="","",SAM_2017_user_USD!M70)</f>
        <v>14.177963612841728</v>
      </c>
      <c r="M69" s="223">
        <f>IF(SAM_2017_user_USD!N70="","",SAM_2017_user_USD!N70)</f>
        <v>0.12059871969806331</v>
      </c>
      <c r="N69" s="223">
        <f>IF(SAM_2017_user_USD!O70="","",SAM_2017_user_USD!O70)</f>
        <v>0.71291684163702762</v>
      </c>
      <c r="O69" s="223">
        <f>IF(SAM_2017_user_USD!P70="","",SAM_2017_user_USD!P70)</f>
        <v>1.0034983052784714</v>
      </c>
      <c r="P69" s="223">
        <f>IF(SAM_2017_user_USD!Q70="","",SAM_2017_user_USD!Q70)</f>
        <v>3.2645480578108428</v>
      </c>
      <c r="Q69" s="223">
        <f>IF(SAM_2017_user_USD!R70="","",SAM_2017_user_USD!R70)</f>
        <v>4.2136677887918523</v>
      </c>
      <c r="R69" s="223">
        <f>IF(SAM_2017_user_USD!S70="","",SAM_2017_user_USD!S70)</f>
        <v>2.8182237458441777</v>
      </c>
      <c r="S69" s="223">
        <f>IF(SAM_2017_user_USD!T70="","",SAM_2017_user_USD!T70)</f>
        <v>3.5483867120608653E-5</v>
      </c>
      <c r="T69" s="223">
        <f>IF(SAM_2017_user_USD!U70="","",SAM_2017_user_USD!U70)</f>
        <v>29.238800415275637</v>
      </c>
      <c r="U69" s="223">
        <f>IF(SAM_2017_user_USD!V70="","",SAM_2017_user_USD!V70)</f>
        <v>1.0353327933800647</v>
      </c>
      <c r="V69" s="223">
        <f>IF(SAM_2017_user_USD!W70="","",SAM_2017_user_USD!W70)</f>
        <v>0.84137681994745461</v>
      </c>
      <c r="W69" s="223">
        <f>IF(SAM_2017_user_USD!X70="","",SAM_2017_user_USD!X70)</f>
        <v>10.579804976945633</v>
      </c>
      <c r="X69" s="223">
        <f>IF(SAM_2017_user_USD!Y70="","",SAM_2017_user_USD!Y70)</f>
        <v>529.76195859453492</v>
      </c>
      <c r="Y69" s="223">
        <f>IF(SAM_2017_user_USD!Z70="","",SAM_2017_user_USD!Z70)</f>
        <v>27.299034250416522</v>
      </c>
      <c r="Z69" s="223">
        <f>IF(SAM_2017_user_USD!AA70="","",SAM_2017_user_USD!AA70)</f>
        <v>396.06331508013568</v>
      </c>
      <c r="AA69" s="223">
        <f>IF(SAM_2017_user_USD!AB70="","",SAM_2017_user_USD!AB70)</f>
        <v>149.63033467180088</v>
      </c>
      <c r="AB69" s="223">
        <f>IF(SAM_2017_user_USD!AC70="","",SAM_2017_user_USD!AC70)</f>
        <v>5011.1004363932143</v>
      </c>
      <c r="AC69" s="223">
        <f>IF(SAM_2017_user_USD!AD70="","",SAM_2017_user_USD!AD70)</f>
        <v>130.50370772858187</v>
      </c>
      <c r="AD69" s="223">
        <f>IF(SAM_2017_user_USD!AE70="","",SAM_2017_user_USD!AE70)</f>
        <v>290.64619792200961</v>
      </c>
      <c r="AE69" s="223">
        <f>IF(SAM_2017_user_USD!AF70="","",SAM_2017_user_USD!AF70)</f>
        <v>632.28062245028514</v>
      </c>
      <c r="AF69" s="223">
        <f>IF(SAM_2017_user_USD!AG70="","",SAM_2017_user_USD!AG70)</f>
        <v>902.922409579994</v>
      </c>
      <c r="AG69" s="223">
        <f>IF(SAM_2017_user_USD!AH70="","",SAM_2017_user_USD!AH70)</f>
        <v>321.78136014462154</v>
      </c>
      <c r="AH69" s="223">
        <f>IF(SAM_2017_user_USD!AI70="","",SAM_2017_user_USD!AI70)</f>
        <v>349.46963333940977</v>
      </c>
      <c r="AI69" s="223">
        <f>IF(SAM_2017_user_USD!AJ70="","",SAM_2017_user_USD!AJ70)</f>
        <v>1715.5563679817633</v>
      </c>
      <c r="AJ69" s="223" t="str">
        <f>IF(SAM_2017_user_USD!AK70="","",SAM_2017_user_USD!AK70)</f>
        <v/>
      </c>
      <c r="AK69" s="223" t="str">
        <f>IF(SAM_2017_user_USD!AL70="","",SAM_2017_user_USD!AL70)</f>
        <v/>
      </c>
      <c r="AL69" s="223" t="str">
        <f>IF(SAM_2017_user_USD!AM70="","",SAM_2017_user_USD!AM70)</f>
        <v/>
      </c>
      <c r="AM69" s="223" t="str">
        <f>IF(SAM_2017_user_USD!AN70="","",SAM_2017_user_USD!AN70)</f>
        <v/>
      </c>
      <c r="AN69" s="223" t="str">
        <f>IF(SAM_2017_user_USD!AO70="","",SAM_2017_user_USD!AO70)</f>
        <v/>
      </c>
      <c r="AO69" s="223" t="str">
        <f>IF(SAM_2017_user_USD!AP70="","",SAM_2017_user_USD!AP70)</f>
        <v/>
      </c>
      <c r="AP69" s="223" t="str">
        <f>IF(SAM_2017_user_USD!AQ70="","",SAM_2017_user_USD!AQ70)</f>
        <v/>
      </c>
      <c r="AQ69" s="223" t="str">
        <f>IF(SAM_2017_user_USD!AR70="","",SAM_2017_user_USD!AR70)</f>
        <v/>
      </c>
      <c r="AR69" s="223" t="str">
        <f>IF(SAM_2017_user_USD!AS70="","",SAM_2017_user_USD!AS70)</f>
        <v/>
      </c>
      <c r="AS69" s="223" t="str">
        <f>IF(SAM_2017_user_USD!AT70="","",SAM_2017_user_USD!AT70)</f>
        <v/>
      </c>
      <c r="AT69" s="223" t="str">
        <f>IF(SAM_2017_user_USD!AU70="","",SAM_2017_user_USD!AU70)</f>
        <v/>
      </c>
      <c r="AU69" s="223" t="str">
        <f>IF(SAM_2017_user_USD!AV70="","",SAM_2017_user_USD!AV70)</f>
        <v/>
      </c>
      <c r="AV69" s="223" t="str">
        <f>IF(SAM_2017_user_USD!AW70="","",SAM_2017_user_USD!AW70)</f>
        <v/>
      </c>
      <c r="AW69" s="223" t="str">
        <f>IF(SAM_2017_user_USD!AX70="","",SAM_2017_user_USD!AX70)</f>
        <v/>
      </c>
      <c r="AX69" s="223" t="str">
        <f>IF(SAM_2017_user_USD!AY70="","",SAM_2017_user_USD!AY70)</f>
        <v/>
      </c>
      <c r="AY69" s="223" t="str">
        <f>IF(SAM_2017_user_USD!AZ70="","",SAM_2017_user_USD!AZ70)</f>
        <v/>
      </c>
      <c r="AZ69" s="223" t="str">
        <f>IF(SAM_2017_user_USD!BA70="","",SAM_2017_user_USD!BA70)</f>
        <v/>
      </c>
      <c r="BA69" s="223" t="str">
        <f>IF(SAM_2017_user_USD!BB70="","",SAM_2017_user_USD!BB70)</f>
        <v/>
      </c>
      <c r="BB69" s="223" t="str">
        <f>IF(SAM_2017_user_USD!BC70="","",SAM_2017_user_USD!BC70)</f>
        <v/>
      </c>
      <c r="BC69" s="223" t="str">
        <f>IF(SAM_2017_user_USD!BD70="","",SAM_2017_user_USD!BD70)</f>
        <v/>
      </c>
      <c r="BD69" s="223" t="str">
        <f>IF(SAM_2017_user_USD!BE70="","",SAM_2017_user_USD!BE70)</f>
        <v/>
      </c>
      <c r="BE69" s="223" t="str">
        <f>IF(SAM_2017_user_USD!BF70="","",SAM_2017_user_USD!BF70)</f>
        <v/>
      </c>
      <c r="BF69" s="223" t="str">
        <f>IF(SAM_2017_user_USD!BG70="","",SAM_2017_user_USD!BG70)</f>
        <v/>
      </c>
      <c r="BG69" s="223" t="str">
        <f>IF(SAM_2017_user_USD!BH70="","",SAM_2017_user_USD!BH70)</f>
        <v/>
      </c>
      <c r="BH69" s="223" t="str">
        <f>IF(SAM_2017_user_USD!BI70="","",SAM_2017_user_USD!BI70)</f>
        <v/>
      </c>
      <c r="BI69" s="223" t="str">
        <f>IF(SAM_2017_user_USD!BJ70="","",SAM_2017_user_USD!BJ70)</f>
        <v/>
      </c>
      <c r="BJ69" s="223" t="str">
        <f>IF(SAM_2017_user_USD!BK70="","",SAM_2017_user_USD!BK70)</f>
        <v/>
      </c>
      <c r="BK69" s="223" t="str">
        <f>IF(SAM_2017_user_USD!BL70="","",SAM_2017_user_USD!BL70)</f>
        <v/>
      </c>
      <c r="BL69" s="223" t="str">
        <f>IF(SAM_2017_user_USD!BM70="","",SAM_2017_user_USD!BM70)</f>
        <v/>
      </c>
      <c r="BM69" s="223" t="str">
        <f>IF(SAM_2017_user_USD!BN70="","",SAM_2017_user_USD!BN70)</f>
        <v/>
      </c>
      <c r="BN69" s="223" t="str">
        <f>IF(SAM_2017_user_USD!BO70="","",SAM_2017_user_USD!BO70)</f>
        <v/>
      </c>
      <c r="BO69" s="223" t="str">
        <f>IF(SAM_2017_user_USD!BP70="","",SAM_2017_user_USD!BP70)</f>
        <v/>
      </c>
      <c r="BP69" s="223" t="str">
        <f>IF(SAM_2017_user_USD!BQ70="","",SAM_2017_user_USD!BQ70)</f>
        <v/>
      </c>
      <c r="BQ69" s="223" t="str">
        <f>IF(SAM_2017_user_USD!BR70="","",SAM_2017_user_USD!BR70)</f>
        <v/>
      </c>
      <c r="BR69" s="223" t="str">
        <f>IF(SAM_2017_user_USD!BS70="","",SAM_2017_user_USD!BS70)</f>
        <v/>
      </c>
      <c r="BS69" s="223" t="str">
        <f>IF(SAM_2017_user_USD!BT70="","",SAM_2017_user_USD!BT70)</f>
        <v/>
      </c>
      <c r="BT69" s="223">
        <f>IF(SAM_2017_user_USD!BU70="","",SAM_2017_user_USD!BU70)</f>
        <v>1351.7897591616081</v>
      </c>
      <c r="BU69" s="223">
        <f>IF(SAM_2017_user_USD!BV70="","",SAM_2017_user_USD!BV70)</f>
        <v>2015.4313250426139</v>
      </c>
      <c r="BV69" s="223">
        <f>IF(SAM_2017_user_USD!BW70="","",SAM_2017_user_USD!BW70)</f>
        <v>1131.3028617854384</v>
      </c>
      <c r="BW69" s="223">
        <f>IF(SAM_2017_user_USD!BX70="","",SAM_2017_user_USD!BX70)</f>
        <v>5110.2214681029518</v>
      </c>
      <c r="BX69" s="223">
        <f>IF(SAM_2017_user_USD!BY70="","",SAM_2017_user_USD!BY70)</f>
        <v>7890.9252743353618</v>
      </c>
      <c r="BY69" s="223" t="str">
        <f>IF(SAM_2017_user_USD!BZ70="","",SAM_2017_user_USD!BZ70)</f>
        <v/>
      </c>
      <c r="BZ69" s="223" t="str">
        <f>IF(SAM_2017_user_USD!CA70="","",SAM_2017_user_USD!CA70)</f>
        <v/>
      </c>
      <c r="CA69" s="223" t="str">
        <f>IF(SAM_2017_user_USD!CB70="","",SAM_2017_user_USD!CB70)</f>
        <v/>
      </c>
      <c r="CB69" s="223" t="str">
        <f>IF(SAM_2017_user_USD!CC70="","",SAM_2017_user_USD!CC70)</f>
        <v/>
      </c>
      <c r="CC69" s="223">
        <f>IF(SAM_2017_user_USD!CD70="","",SAM_2017_user_USD!CD70)</f>
        <v>117.96819725607823</v>
      </c>
      <c r="CD69" s="223" t="str">
        <f>IF(SAM_2017_user_USD!CE70="","",SAM_2017_user_USD!CE70)</f>
        <v/>
      </c>
      <c r="CE69" s="107">
        <f t="shared" si="2"/>
        <v>29431.973538280912</v>
      </c>
    </row>
    <row r="70" spans="1:83" x14ac:dyDescent="0.25">
      <c r="A70" s="225">
        <v>69</v>
      </c>
      <c r="B70" s="223">
        <f>IF(SAM_2017_user_USD!C71="","",SAM_2017_user_USD!C71)</f>
        <v>5672.4006134969322</v>
      </c>
      <c r="C70" s="223">
        <f>IF(SAM_2017_user_USD!D71="","",SAM_2017_user_USD!D71)</f>
        <v>378.72012929880646</v>
      </c>
      <c r="D70" s="223">
        <f>IF(SAM_2017_user_USD!E71="","",SAM_2017_user_USD!E71)</f>
        <v>13251.613368281418</v>
      </c>
      <c r="E70" s="223">
        <f>IF(SAM_2017_user_USD!F71="","",SAM_2017_user_USD!F71)</f>
        <v>388.17326138731778</v>
      </c>
      <c r="F70" s="223">
        <f>IF(SAM_2017_user_USD!G71="","",SAM_2017_user_USD!G71)</f>
        <v>342.69908116672957</v>
      </c>
      <c r="G70" s="223">
        <f>IF(SAM_2017_user_USD!H71="","",SAM_2017_user_USD!H71)</f>
        <v>1745.0879162735976</v>
      </c>
      <c r="H70" s="223">
        <f>IF(SAM_2017_user_USD!I71="","",SAM_2017_user_USD!I71)</f>
        <v>679.84918837740599</v>
      </c>
      <c r="I70" s="223">
        <f>IF(SAM_2017_user_USD!J71="","",SAM_2017_user_USD!J71)</f>
        <v>3591.9497370912536</v>
      </c>
      <c r="J70" s="223">
        <f>IF(SAM_2017_user_USD!K71="","",SAM_2017_user_USD!K71)</f>
        <v>119.39599707998387</v>
      </c>
      <c r="K70" s="223">
        <f>IF(SAM_2017_user_USD!L71="","",SAM_2017_user_USD!L71)</f>
        <v>337.65742094309689</v>
      </c>
      <c r="L70" s="223">
        <f>IF(SAM_2017_user_USD!M71="","",SAM_2017_user_USD!M71)</f>
        <v>2576.2160611932268</v>
      </c>
      <c r="M70" s="223">
        <f>IF(SAM_2017_user_USD!N71="","",SAM_2017_user_USD!N71)</f>
        <v>3142.5154168511931</v>
      </c>
      <c r="N70" s="223">
        <f>IF(SAM_2017_user_USD!O71="","",SAM_2017_user_USD!O71)</f>
        <v>281.41400541648568</v>
      </c>
      <c r="O70" s="223">
        <f>IF(SAM_2017_user_USD!P71="","",SAM_2017_user_USD!P71)</f>
        <v>1205.5998498501353</v>
      </c>
      <c r="P70" s="223">
        <f>IF(SAM_2017_user_USD!Q71="","",SAM_2017_user_USD!Q71)</f>
        <v>824.74193698699241</v>
      </c>
      <c r="Q70" s="223">
        <f>IF(SAM_2017_user_USD!R71="","",SAM_2017_user_USD!R71)</f>
        <v>596.5767986672854</v>
      </c>
      <c r="R70" s="223">
        <f>IF(SAM_2017_user_USD!S71="","",SAM_2017_user_USD!S71)</f>
        <v>626.72842762554603</v>
      </c>
      <c r="S70" s="223">
        <f>IF(SAM_2017_user_USD!T71="","",SAM_2017_user_USD!T71)</f>
        <v>12.212630503388741</v>
      </c>
      <c r="T70" s="223">
        <f>IF(SAM_2017_user_USD!U71="","",SAM_2017_user_USD!U71)</f>
        <v>913.18978784592093</v>
      </c>
      <c r="U70" s="223">
        <f>IF(SAM_2017_user_USD!V71="","",SAM_2017_user_USD!V71)</f>
        <v>171.63273277478828</v>
      </c>
      <c r="V70" s="223">
        <f>IF(SAM_2017_user_USD!W71="","",SAM_2017_user_USD!W71)</f>
        <v>275.56735667990398</v>
      </c>
      <c r="W70" s="223">
        <f>IF(SAM_2017_user_USD!X71="","",SAM_2017_user_USD!X71)</f>
        <v>186.26779141104296</v>
      </c>
      <c r="X70" s="223">
        <f>IF(SAM_2017_user_USD!Y71="","",SAM_2017_user_USD!Y71)</f>
        <v>8698.830578484869</v>
      </c>
      <c r="Y70" s="223">
        <f>IF(SAM_2017_user_USD!Z71="","",SAM_2017_user_USD!Z71)</f>
        <v>37.186806425720597</v>
      </c>
      <c r="Z70" s="223">
        <f>IF(SAM_2017_user_USD!AA71="","",SAM_2017_user_USD!AA71)</f>
        <v>399.19634859919512</v>
      </c>
      <c r="AA70" s="223">
        <f>IF(SAM_2017_user_USD!AB71="","",SAM_2017_user_USD!AB71)</f>
        <v>5044.4564417177917</v>
      </c>
      <c r="AB70" s="223">
        <f>IF(SAM_2017_user_USD!AC71="","",SAM_2017_user_USD!AC71)</f>
        <v>17985.166564417177</v>
      </c>
      <c r="AC70" s="223">
        <f>IF(SAM_2017_user_USD!AD71="","",SAM_2017_user_USD!AD71)</f>
        <v>1846.4981595092024</v>
      </c>
      <c r="AD70" s="223">
        <f>IF(SAM_2017_user_USD!AE71="","",SAM_2017_user_USD!AE71)</f>
        <v>4012.5432515337425</v>
      </c>
      <c r="AE70" s="223">
        <f>IF(SAM_2017_user_USD!AF71="","",SAM_2017_user_USD!AF71)</f>
        <v>12856.582208588956</v>
      </c>
      <c r="AF70" s="223">
        <f>IF(SAM_2017_user_USD!AG71="","",SAM_2017_user_USD!AG71)</f>
        <v>4438.1938650306747</v>
      </c>
      <c r="AG70" s="223">
        <f>IF(SAM_2017_user_USD!AH71="","",SAM_2017_user_USD!AH71)</f>
        <v>1200.4236196319021</v>
      </c>
      <c r="AH70" s="223">
        <f>IF(SAM_2017_user_USD!AI71="","",SAM_2017_user_USD!AI71)</f>
        <v>1496.9371165644172</v>
      </c>
      <c r="AI70" s="223">
        <f>IF(SAM_2017_user_USD!AJ71="","",SAM_2017_user_USD!AJ71)</f>
        <v>8909.043935201873</v>
      </c>
      <c r="AJ70" s="223" t="str">
        <f>IF(SAM_2017_user_USD!AK71="","",SAM_2017_user_USD!AK71)</f>
        <v/>
      </c>
      <c r="AK70" s="223" t="str">
        <f>IF(SAM_2017_user_USD!AL71="","",SAM_2017_user_USD!AL71)</f>
        <v/>
      </c>
      <c r="AL70" s="223" t="str">
        <f>IF(SAM_2017_user_USD!AM71="","",SAM_2017_user_USD!AM71)</f>
        <v/>
      </c>
      <c r="AM70" s="223" t="str">
        <f>IF(SAM_2017_user_USD!AN71="","",SAM_2017_user_USD!AN71)</f>
        <v/>
      </c>
      <c r="AN70" s="223" t="str">
        <f>IF(SAM_2017_user_USD!AO71="","",SAM_2017_user_USD!AO71)</f>
        <v/>
      </c>
      <c r="AO70" s="223" t="str">
        <f>IF(SAM_2017_user_USD!AP71="","",SAM_2017_user_USD!AP71)</f>
        <v/>
      </c>
      <c r="AP70" s="223" t="str">
        <f>IF(SAM_2017_user_USD!AQ71="","",SAM_2017_user_USD!AQ71)</f>
        <v/>
      </c>
      <c r="AQ70" s="223" t="str">
        <f>IF(SAM_2017_user_USD!AR71="","",SAM_2017_user_USD!AR71)</f>
        <v/>
      </c>
      <c r="AR70" s="223" t="str">
        <f>IF(SAM_2017_user_USD!AS71="","",SAM_2017_user_USD!AS71)</f>
        <v/>
      </c>
      <c r="AS70" s="223" t="str">
        <f>IF(SAM_2017_user_USD!AT71="","",SAM_2017_user_USD!AT71)</f>
        <v/>
      </c>
      <c r="AT70" s="223" t="str">
        <f>IF(SAM_2017_user_USD!AU71="","",SAM_2017_user_USD!AU71)</f>
        <v/>
      </c>
      <c r="AU70" s="223" t="str">
        <f>IF(SAM_2017_user_USD!AV71="","",SAM_2017_user_USD!AV71)</f>
        <v/>
      </c>
      <c r="AV70" s="223" t="str">
        <f>IF(SAM_2017_user_USD!AW71="","",SAM_2017_user_USD!AW71)</f>
        <v/>
      </c>
      <c r="AW70" s="223" t="str">
        <f>IF(SAM_2017_user_USD!AX71="","",SAM_2017_user_USD!AX71)</f>
        <v/>
      </c>
      <c r="AX70" s="223" t="str">
        <f>IF(SAM_2017_user_USD!AY71="","",SAM_2017_user_USD!AY71)</f>
        <v/>
      </c>
      <c r="AY70" s="223" t="str">
        <f>IF(SAM_2017_user_USD!AZ71="","",SAM_2017_user_USD!AZ71)</f>
        <v/>
      </c>
      <c r="AZ70" s="223" t="str">
        <f>IF(SAM_2017_user_USD!BA71="","",SAM_2017_user_USD!BA71)</f>
        <v/>
      </c>
      <c r="BA70" s="223" t="str">
        <f>IF(SAM_2017_user_USD!BB71="","",SAM_2017_user_USD!BB71)</f>
        <v/>
      </c>
      <c r="BB70" s="223" t="str">
        <f>IF(SAM_2017_user_USD!BC71="","",SAM_2017_user_USD!BC71)</f>
        <v/>
      </c>
      <c r="BC70" s="223" t="str">
        <f>IF(SAM_2017_user_USD!BD71="","",SAM_2017_user_USD!BD71)</f>
        <v/>
      </c>
      <c r="BD70" s="223" t="str">
        <f>IF(SAM_2017_user_USD!BE71="","",SAM_2017_user_USD!BE71)</f>
        <v/>
      </c>
      <c r="BE70" s="223" t="str">
        <f>IF(SAM_2017_user_USD!BF71="","",SAM_2017_user_USD!BF71)</f>
        <v/>
      </c>
      <c r="BF70" s="223" t="str">
        <f>IF(SAM_2017_user_USD!BG71="","",SAM_2017_user_USD!BG71)</f>
        <v/>
      </c>
      <c r="BG70" s="223" t="str">
        <f>IF(SAM_2017_user_USD!BH71="","",SAM_2017_user_USD!BH71)</f>
        <v/>
      </c>
      <c r="BH70" s="223" t="str">
        <f>IF(SAM_2017_user_USD!BI71="","",SAM_2017_user_USD!BI71)</f>
        <v/>
      </c>
      <c r="BI70" s="223" t="str">
        <f>IF(SAM_2017_user_USD!BJ71="","",SAM_2017_user_USD!BJ71)</f>
        <v/>
      </c>
      <c r="BJ70" s="223" t="str">
        <f>IF(SAM_2017_user_USD!BK71="","",SAM_2017_user_USD!BK71)</f>
        <v/>
      </c>
      <c r="BK70" s="223" t="str">
        <f>IF(SAM_2017_user_USD!BL71="","",SAM_2017_user_USD!BL71)</f>
        <v/>
      </c>
      <c r="BL70" s="223" t="str">
        <f>IF(SAM_2017_user_USD!BM71="","",SAM_2017_user_USD!BM71)</f>
        <v/>
      </c>
      <c r="BM70" s="223" t="str">
        <f>IF(SAM_2017_user_USD!BN71="","",SAM_2017_user_USD!BN71)</f>
        <v/>
      </c>
      <c r="BN70" s="223" t="str">
        <f>IF(SAM_2017_user_USD!BO71="","",SAM_2017_user_USD!BO71)</f>
        <v/>
      </c>
      <c r="BO70" s="223" t="str">
        <f>IF(SAM_2017_user_USD!BP71="","",SAM_2017_user_USD!BP71)</f>
        <v/>
      </c>
      <c r="BP70" s="223" t="str">
        <f>IF(SAM_2017_user_USD!BQ71="","",SAM_2017_user_USD!BQ71)</f>
        <v/>
      </c>
      <c r="BQ70" s="223" t="str">
        <f>IF(SAM_2017_user_USD!BR71="","",SAM_2017_user_USD!BR71)</f>
        <v/>
      </c>
      <c r="BR70" s="223" t="str">
        <f>IF(SAM_2017_user_USD!BS71="","",SAM_2017_user_USD!BS71)</f>
        <v/>
      </c>
      <c r="BS70" s="223" t="str">
        <f>IF(SAM_2017_user_USD!BT71="","",SAM_2017_user_USD!BT71)</f>
        <v/>
      </c>
      <c r="BT70" s="223" t="str">
        <f>IF(SAM_2017_user_USD!BU71="","",SAM_2017_user_USD!BU71)</f>
        <v/>
      </c>
      <c r="BU70" s="223" t="str">
        <f>IF(SAM_2017_user_USD!BV71="","",SAM_2017_user_USD!BV71)</f>
        <v/>
      </c>
      <c r="BV70" s="223" t="str">
        <f>IF(SAM_2017_user_USD!BW71="","",SAM_2017_user_USD!BW71)</f>
        <v/>
      </c>
      <c r="BW70" s="223" t="str">
        <f>IF(SAM_2017_user_USD!BX71="","",SAM_2017_user_USD!BX71)</f>
        <v/>
      </c>
      <c r="BX70" s="223" t="str">
        <f>IF(SAM_2017_user_USD!BY71="","",SAM_2017_user_USD!BY71)</f>
        <v/>
      </c>
      <c r="BY70" s="223" t="str">
        <f>IF(SAM_2017_user_USD!BZ71="","",SAM_2017_user_USD!BZ71)</f>
        <v/>
      </c>
      <c r="BZ70" s="223" t="str">
        <f>IF(SAM_2017_user_USD!CA71="","",SAM_2017_user_USD!CA71)</f>
        <v/>
      </c>
      <c r="CA70" s="223" t="str">
        <f>IF(SAM_2017_user_USD!CB71="","",SAM_2017_user_USD!CB71)</f>
        <v/>
      </c>
      <c r="CB70" s="223" t="str">
        <f>IF(SAM_2017_user_USD!CC71="","",SAM_2017_user_USD!CC71)</f>
        <v/>
      </c>
      <c r="CC70" s="223" t="str">
        <f>IF(SAM_2017_user_USD!CD71="","",SAM_2017_user_USD!CD71)</f>
        <v/>
      </c>
      <c r="CD70" s="223" t="str">
        <f>IF(SAM_2017_user_USD!CE71="","",SAM_2017_user_USD!CE71)</f>
        <v/>
      </c>
      <c r="CE70" s="107">
        <f t="shared" si="2"/>
        <v>104245.26840490795</v>
      </c>
    </row>
    <row r="71" spans="1:83" x14ac:dyDescent="0.25">
      <c r="A71" s="225">
        <v>70</v>
      </c>
      <c r="B71" s="223">
        <f>IF(SAM_2017_user_USD!C72="","",SAM_2017_user_USD!C72)</f>
        <v>1855.0193251533744</v>
      </c>
      <c r="C71" s="223">
        <f>IF(SAM_2017_user_USD!D72="","",SAM_2017_user_USD!D72)</f>
        <v>324.72566705355848</v>
      </c>
      <c r="D71" s="223">
        <f>IF(SAM_2017_user_USD!E72="","",SAM_2017_user_USD!E72)</f>
        <v>1941.7782617926403</v>
      </c>
      <c r="E71" s="223">
        <f>IF(SAM_2017_user_USD!F72="","",SAM_2017_user_USD!F72)</f>
        <v>54.454575214711816</v>
      </c>
      <c r="F71" s="223">
        <f>IF(SAM_2017_user_USD!G72="","",SAM_2017_user_USD!G72)</f>
        <v>264.18083187992278</v>
      </c>
      <c r="G71" s="223">
        <f>IF(SAM_2017_user_USD!H72="","",SAM_2017_user_USD!H72)</f>
        <v>1688.0643903363555</v>
      </c>
      <c r="H71" s="223">
        <f>IF(SAM_2017_user_USD!I72="","",SAM_2017_user_USD!I72)</f>
        <v>676.52480133017298</v>
      </c>
      <c r="I71" s="223">
        <f>IF(SAM_2017_user_USD!J72="","",SAM_2017_user_USD!J72)</f>
        <v>857.26316960313977</v>
      </c>
      <c r="J71" s="223">
        <f>IF(SAM_2017_user_USD!K72="","",SAM_2017_user_USD!K72)</f>
        <v>80.305452084953515</v>
      </c>
      <c r="K71" s="223">
        <f>IF(SAM_2017_user_USD!L72="","",SAM_2017_user_USD!L72)</f>
        <v>286.38907686396834</v>
      </c>
      <c r="L71" s="223">
        <f>IF(SAM_2017_user_USD!M72="","",SAM_2017_user_USD!M72)</f>
        <v>941.74200524343325</v>
      </c>
      <c r="M71" s="223">
        <f>IF(SAM_2017_user_USD!N72="","",SAM_2017_user_USD!N72)</f>
        <v>1370.1618737246274</v>
      </c>
      <c r="N71" s="223">
        <f>IF(SAM_2017_user_USD!O72="","",SAM_2017_user_USD!O72)</f>
        <v>144.12923687657081</v>
      </c>
      <c r="O71" s="223">
        <f>IF(SAM_2017_user_USD!P72="","",SAM_2017_user_USD!P72)</f>
        <v>160.14840786070496</v>
      </c>
      <c r="P71" s="223">
        <f>IF(SAM_2017_user_USD!Q72="","",SAM_2017_user_USD!Q72)</f>
        <v>208.84208447424447</v>
      </c>
      <c r="Q71" s="223">
        <f>IF(SAM_2017_user_USD!R72="","",SAM_2017_user_USD!R72)</f>
        <v>317.01641685612299</v>
      </c>
      <c r="R71" s="223">
        <f>IF(SAM_2017_user_USD!S72="","",SAM_2017_user_USD!S72)</f>
        <v>894.58113416073013</v>
      </c>
      <c r="S71" s="223">
        <f>IF(SAM_2017_user_USD!T72="","",SAM_2017_user_USD!T72)</f>
        <v>11.964700533713346</v>
      </c>
      <c r="T71" s="223">
        <f>IF(SAM_2017_user_USD!U72="","",SAM_2017_user_USD!U72)</f>
        <v>911.23622926898827</v>
      </c>
      <c r="U71" s="223">
        <f>IF(SAM_2017_user_USD!V72="","",SAM_2017_user_USD!V72)</f>
        <v>177.08505194257876</v>
      </c>
      <c r="V71" s="223">
        <f>IF(SAM_2017_user_USD!W72="","",SAM_2017_user_USD!W72)</f>
        <v>275.26767584364768</v>
      </c>
      <c r="W71" s="223">
        <f>IF(SAM_2017_user_USD!X72="","",SAM_2017_user_USD!X72)</f>
        <v>239.03588957055214</v>
      </c>
      <c r="X71" s="223">
        <f>IF(SAM_2017_user_USD!Y72="","",SAM_2017_user_USD!Y72)</f>
        <v>2050.3089561460797</v>
      </c>
      <c r="Y71" s="223">
        <f>IF(SAM_2017_user_USD!Z72="","",SAM_2017_user_USD!Z72)</f>
        <v>49.849574688412176</v>
      </c>
      <c r="Z71" s="223">
        <f>IF(SAM_2017_user_USD!AA72="","",SAM_2017_user_USD!AA72)</f>
        <v>190.86307784202728</v>
      </c>
      <c r="AA71" s="223">
        <f>IF(SAM_2017_user_USD!AB72="","",SAM_2017_user_USD!AB72)</f>
        <v>4053.4116564417177</v>
      </c>
      <c r="AB71" s="223">
        <f>IF(SAM_2017_user_USD!AC72="","",SAM_2017_user_USD!AC72)</f>
        <v>9991.4638036809829</v>
      </c>
      <c r="AC71" s="223">
        <f>IF(SAM_2017_user_USD!AD72="","",SAM_2017_user_USD!AD72)</f>
        <v>1450.4981595092024</v>
      </c>
      <c r="AD71" s="223">
        <f>IF(SAM_2017_user_USD!AE72="","",SAM_2017_user_USD!AE72)</f>
        <v>2132.5358895705522</v>
      </c>
      <c r="AE71" s="223">
        <f>IF(SAM_2017_user_USD!AF72="","",SAM_2017_user_USD!AF72)</f>
        <v>925.37638036809824</v>
      </c>
      <c r="AF71" s="223">
        <f>IF(SAM_2017_user_USD!AG72="","",SAM_2017_user_USD!AG72)</f>
        <v>3052.7745398773004</v>
      </c>
      <c r="AG71" s="223">
        <f>IF(SAM_2017_user_USD!AH72="","",SAM_2017_user_USD!AH72)</f>
        <v>3482.9276073619631</v>
      </c>
      <c r="AH71" s="223">
        <f>IF(SAM_2017_user_USD!AI72="","",SAM_2017_user_USD!AI72)</f>
        <v>1797.3696319018404</v>
      </c>
      <c r="AI71" s="223">
        <f>IF(SAM_2017_user_USD!AJ72="","",SAM_2017_user_USD!AJ72)</f>
        <v>8094.9845262928065</v>
      </c>
      <c r="AJ71" s="223" t="str">
        <f>IF(SAM_2017_user_USD!AK72="","",SAM_2017_user_USD!AK72)</f>
        <v/>
      </c>
      <c r="AK71" s="223" t="str">
        <f>IF(SAM_2017_user_USD!AL72="","",SAM_2017_user_USD!AL72)</f>
        <v/>
      </c>
      <c r="AL71" s="223" t="str">
        <f>IF(SAM_2017_user_USD!AM72="","",SAM_2017_user_USD!AM72)</f>
        <v/>
      </c>
      <c r="AM71" s="223" t="str">
        <f>IF(SAM_2017_user_USD!AN72="","",SAM_2017_user_USD!AN72)</f>
        <v/>
      </c>
      <c r="AN71" s="223" t="str">
        <f>IF(SAM_2017_user_USD!AO72="","",SAM_2017_user_USD!AO72)</f>
        <v/>
      </c>
      <c r="AO71" s="223" t="str">
        <f>IF(SAM_2017_user_USD!AP72="","",SAM_2017_user_USD!AP72)</f>
        <v/>
      </c>
      <c r="AP71" s="223" t="str">
        <f>IF(SAM_2017_user_USD!AQ72="","",SAM_2017_user_USD!AQ72)</f>
        <v/>
      </c>
      <c r="AQ71" s="223" t="str">
        <f>IF(SAM_2017_user_USD!AR72="","",SAM_2017_user_USD!AR72)</f>
        <v/>
      </c>
      <c r="AR71" s="223" t="str">
        <f>IF(SAM_2017_user_USD!AS72="","",SAM_2017_user_USD!AS72)</f>
        <v/>
      </c>
      <c r="AS71" s="223" t="str">
        <f>IF(SAM_2017_user_USD!AT72="","",SAM_2017_user_USD!AT72)</f>
        <v/>
      </c>
      <c r="AT71" s="223" t="str">
        <f>IF(SAM_2017_user_USD!AU72="","",SAM_2017_user_USD!AU72)</f>
        <v/>
      </c>
      <c r="AU71" s="223" t="str">
        <f>IF(SAM_2017_user_USD!AV72="","",SAM_2017_user_USD!AV72)</f>
        <v/>
      </c>
      <c r="AV71" s="223" t="str">
        <f>IF(SAM_2017_user_USD!AW72="","",SAM_2017_user_USD!AW72)</f>
        <v/>
      </c>
      <c r="AW71" s="223" t="str">
        <f>IF(SAM_2017_user_USD!AX72="","",SAM_2017_user_USD!AX72)</f>
        <v/>
      </c>
      <c r="AX71" s="223" t="str">
        <f>IF(SAM_2017_user_USD!AY72="","",SAM_2017_user_USD!AY72)</f>
        <v/>
      </c>
      <c r="AY71" s="223" t="str">
        <f>IF(SAM_2017_user_USD!AZ72="","",SAM_2017_user_USD!AZ72)</f>
        <v/>
      </c>
      <c r="AZ71" s="223" t="str">
        <f>IF(SAM_2017_user_USD!BA72="","",SAM_2017_user_USD!BA72)</f>
        <v/>
      </c>
      <c r="BA71" s="223" t="str">
        <f>IF(SAM_2017_user_USD!BB72="","",SAM_2017_user_USD!BB72)</f>
        <v/>
      </c>
      <c r="BB71" s="223" t="str">
        <f>IF(SAM_2017_user_USD!BC72="","",SAM_2017_user_USD!BC72)</f>
        <v/>
      </c>
      <c r="BC71" s="223" t="str">
        <f>IF(SAM_2017_user_USD!BD72="","",SAM_2017_user_USD!BD72)</f>
        <v/>
      </c>
      <c r="BD71" s="223" t="str">
        <f>IF(SAM_2017_user_USD!BE72="","",SAM_2017_user_USD!BE72)</f>
        <v/>
      </c>
      <c r="BE71" s="223" t="str">
        <f>IF(SAM_2017_user_USD!BF72="","",SAM_2017_user_USD!BF72)</f>
        <v/>
      </c>
      <c r="BF71" s="223" t="str">
        <f>IF(SAM_2017_user_USD!BG72="","",SAM_2017_user_USD!BG72)</f>
        <v/>
      </c>
      <c r="BG71" s="223" t="str">
        <f>IF(SAM_2017_user_USD!BH72="","",SAM_2017_user_USD!BH72)</f>
        <v/>
      </c>
      <c r="BH71" s="223" t="str">
        <f>IF(SAM_2017_user_USD!BI72="","",SAM_2017_user_USD!BI72)</f>
        <v/>
      </c>
      <c r="BI71" s="223" t="str">
        <f>IF(SAM_2017_user_USD!BJ72="","",SAM_2017_user_USD!BJ72)</f>
        <v/>
      </c>
      <c r="BJ71" s="223" t="str">
        <f>IF(SAM_2017_user_USD!BK72="","",SAM_2017_user_USD!BK72)</f>
        <v/>
      </c>
      <c r="BK71" s="223" t="str">
        <f>IF(SAM_2017_user_USD!BL72="","",SAM_2017_user_USD!BL72)</f>
        <v/>
      </c>
      <c r="BL71" s="223" t="str">
        <f>IF(SAM_2017_user_USD!BM72="","",SAM_2017_user_USD!BM72)</f>
        <v/>
      </c>
      <c r="BM71" s="223" t="str">
        <f>IF(SAM_2017_user_USD!BN72="","",SAM_2017_user_USD!BN72)</f>
        <v/>
      </c>
      <c r="BN71" s="223" t="str">
        <f>IF(SAM_2017_user_USD!BO72="","",SAM_2017_user_USD!BO72)</f>
        <v/>
      </c>
      <c r="BO71" s="223" t="str">
        <f>IF(SAM_2017_user_USD!BP72="","",SAM_2017_user_USD!BP72)</f>
        <v/>
      </c>
      <c r="BP71" s="223" t="str">
        <f>IF(SAM_2017_user_USD!BQ72="","",SAM_2017_user_USD!BQ72)</f>
        <v/>
      </c>
      <c r="BQ71" s="223" t="str">
        <f>IF(SAM_2017_user_USD!BR72="","",SAM_2017_user_USD!BR72)</f>
        <v/>
      </c>
      <c r="BR71" s="223" t="str">
        <f>IF(SAM_2017_user_USD!BS72="","",SAM_2017_user_USD!BS72)</f>
        <v/>
      </c>
      <c r="BS71" s="223" t="str">
        <f>IF(SAM_2017_user_USD!BT72="","",SAM_2017_user_USD!BT72)</f>
        <v/>
      </c>
      <c r="BT71" s="223" t="str">
        <f>IF(SAM_2017_user_USD!BU72="","",SAM_2017_user_USD!BU72)</f>
        <v/>
      </c>
      <c r="BU71" s="223" t="str">
        <f>IF(SAM_2017_user_USD!BV72="","",SAM_2017_user_USD!BV72)</f>
        <v/>
      </c>
      <c r="BV71" s="223" t="str">
        <f>IF(SAM_2017_user_USD!BW72="","",SAM_2017_user_USD!BW72)</f>
        <v/>
      </c>
      <c r="BW71" s="223" t="str">
        <f>IF(SAM_2017_user_USD!BX72="","",SAM_2017_user_USD!BX72)</f>
        <v/>
      </c>
      <c r="BX71" s="223" t="str">
        <f>IF(SAM_2017_user_USD!BY72="","",SAM_2017_user_USD!BY72)</f>
        <v/>
      </c>
      <c r="BY71" s="223" t="str">
        <f>IF(SAM_2017_user_USD!BZ72="","",SAM_2017_user_USD!BZ72)</f>
        <v/>
      </c>
      <c r="BZ71" s="223" t="str">
        <f>IF(SAM_2017_user_USD!CA72="","",SAM_2017_user_USD!CA72)</f>
        <v/>
      </c>
      <c r="CA71" s="223" t="str">
        <f>IF(SAM_2017_user_USD!CB72="","",SAM_2017_user_USD!CB72)</f>
        <v/>
      </c>
      <c r="CB71" s="223" t="str">
        <f>IF(SAM_2017_user_USD!CC72="","",SAM_2017_user_USD!CC72)</f>
        <v/>
      </c>
      <c r="CC71" s="223" t="str">
        <f>IF(SAM_2017_user_USD!CD72="","",SAM_2017_user_USD!CD72)</f>
        <v/>
      </c>
      <c r="CD71" s="223" t="str">
        <f>IF(SAM_2017_user_USD!CE72="","",SAM_2017_user_USD!CE72)</f>
        <v/>
      </c>
      <c r="CE71" s="107">
        <f t="shared" si="2"/>
        <v>50952.280061349702</v>
      </c>
    </row>
    <row r="72" spans="1:83" x14ac:dyDescent="0.25">
      <c r="A72" s="99">
        <v>71</v>
      </c>
      <c r="B72" s="223" t="str">
        <f>IF(SAM_2017_user_USD!C73="","",SAM_2017_user_USD!C73)</f>
        <v/>
      </c>
      <c r="C72" s="223" t="str">
        <f>IF(SAM_2017_user_USD!D73="","",SAM_2017_user_USD!D73)</f>
        <v/>
      </c>
      <c r="D72" s="223" t="str">
        <f>IF(SAM_2017_user_USD!E73="","",SAM_2017_user_USD!E73)</f>
        <v/>
      </c>
      <c r="E72" s="223" t="str">
        <f>IF(SAM_2017_user_USD!F73="","",SAM_2017_user_USD!F73)</f>
        <v/>
      </c>
      <c r="F72" s="223" t="str">
        <f>IF(SAM_2017_user_USD!G73="","",SAM_2017_user_USD!G73)</f>
        <v/>
      </c>
      <c r="G72" s="223" t="str">
        <f>IF(SAM_2017_user_USD!H73="","",SAM_2017_user_USD!H73)</f>
        <v/>
      </c>
      <c r="H72" s="223" t="str">
        <f>IF(SAM_2017_user_USD!I73="","",SAM_2017_user_USD!I73)</f>
        <v/>
      </c>
      <c r="I72" s="223" t="str">
        <f>IF(SAM_2017_user_USD!J73="","",SAM_2017_user_USD!J73)</f>
        <v/>
      </c>
      <c r="J72" s="223" t="str">
        <f>IF(SAM_2017_user_USD!K73="","",SAM_2017_user_USD!K73)</f>
        <v/>
      </c>
      <c r="K72" s="223" t="str">
        <f>IF(SAM_2017_user_USD!L73="","",SAM_2017_user_USD!L73)</f>
        <v/>
      </c>
      <c r="L72" s="223" t="str">
        <f>IF(SAM_2017_user_USD!M73="","",SAM_2017_user_USD!M73)</f>
        <v/>
      </c>
      <c r="M72" s="223" t="str">
        <f>IF(SAM_2017_user_USD!N73="","",SAM_2017_user_USD!N73)</f>
        <v/>
      </c>
      <c r="N72" s="223" t="str">
        <f>IF(SAM_2017_user_USD!O73="","",SAM_2017_user_USD!O73)</f>
        <v/>
      </c>
      <c r="O72" s="223" t="str">
        <f>IF(SAM_2017_user_USD!P73="","",SAM_2017_user_USD!P73)</f>
        <v/>
      </c>
      <c r="P72" s="223" t="str">
        <f>IF(SAM_2017_user_USD!Q73="","",SAM_2017_user_USD!Q73)</f>
        <v/>
      </c>
      <c r="Q72" s="223" t="str">
        <f>IF(SAM_2017_user_USD!R73="","",SAM_2017_user_USD!R73)</f>
        <v/>
      </c>
      <c r="R72" s="223" t="str">
        <f>IF(SAM_2017_user_USD!S73="","",SAM_2017_user_USD!S73)</f>
        <v/>
      </c>
      <c r="S72" s="223" t="str">
        <f>IF(SAM_2017_user_USD!T73="","",SAM_2017_user_USD!T73)</f>
        <v/>
      </c>
      <c r="T72" s="223" t="str">
        <f>IF(SAM_2017_user_USD!U73="","",SAM_2017_user_USD!U73)</f>
        <v/>
      </c>
      <c r="U72" s="223" t="str">
        <f>IF(SAM_2017_user_USD!V73="","",SAM_2017_user_USD!V73)</f>
        <v/>
      </c>
      <c r="V72" s="223" t="str">
        <f>IF(SAM_2017_user_USD!W73="","",SAM_2017_user_USD!W73)</f>
        <v/>
      </c>
      <c r="W72" s="223" t="str">
        <f>IF(SAM_2017_user_USD!X73="","",SAM_2017_user_USD!X73)</f>
        <v/>
      </c>
      <c r="X72" s="223" t="str">
        <f>IF(SAM_2017_user_USD!Y73="","",SAM_2017_user_USD!Y73)</f>
        <v/>
      </c>
      <c r="Y72" s="223" t="str">
        <f>IF(SAM_2017_user_USD!Z73="","",SAM_2017_user_USD!Z73)</f>
        <v/>
      </c>
      <c r="Z72" s="223" t="str">
        <f>IF(SAM_2017_user_USD!AA73="","",SAM_2017_user_USD!AA73)</f>
        <v/>
      </c>
      <c r="AA72" s="223" t="str">
        <f>IF(SAM_2017_user_USD!AB73="","",SAM_2017_user_USD!AB73)</f>
        <v/>
      </c>
      <c r="AB72" s="223" t="str">
        <f>IF(SAM_2017_user_USD!AC73="","",SAM_2017_user_USD!AC73)</f>
        <v/>
      </c>
      <c r="AC72" s="223" t="str">
        <f>IF(SAM_2017_user_USD!AD73="","",SAM_2017_user_USD!AD73)</f>
        <v/>
      </c>
      <c r="AD72" s="223" t="str">
        <f>IF(SAM_2017_user_USD!AE73="","",SAM_2017_user_USD!AE73)</f>
        <v/>
      </c>
      <c r="AE72" s="223" t="str">
        <f>IF(SAM_2017_user_USD!AF73="","",SAM_2017_user_USD!AF73)</f>
        <v/>
      </c>
      <c r="AF72" s="223" t="str">
        <f>IF(SAM_2017_user_USD!AG73="","",SAM_2017_user_USD!AG73)</f>
        <v/>
      </c>
      <c r="AG72" s="223" t="str">
        <f>IF(SAM_2017_user_USD!AH73="","",SAM_2017_user_USD!AH73)</f>
        <v/>
      </c>
      <c r="AH72" s="223" t="str">
        <f>IF(SAM_2017_user_USD!AI73="","",SAM_2017_user_USD!AI73)</f>
        <v/>
      </c>
      <c r="AI72" s="223" t="str">
        <f>IF(SAM_2017_user_USD!AJ73="","",SAM_2017_user_USD!AJ73)</f>
        <v/>
      </c>
      <c r="AJ72" s="223" t="str">
        <f>IF(SAM_2017_user_USD!AK73="","",SAM_2017_user_USD!AK73)</f>
        <v/>
      </c>
      <c r="AK72" s="223" t="str">
        <f>IF(SAM_2017_user_USD!AL73="","",SAM_2017_user_USD!AL73)</f>
        <v/>
      </c>
      <c r="AL72" s="223" t="str">
        <f>IF(SAM_2017_user_USD!AM73="","",SAM_2017_user_USD!AM73)</f>
        <v/>
      </c>
      <c r="AM72" s="223" t="str">
        <f>IF(SAM_2017_user_USD!AN73="","",SAM_2017_user_USD!AN73)</f>
        <v/>
      </c>
      <c r="AN72" s="223" t="str">
        <f>IF(SAM_2017_user_USD!AO73="","",SAM_2017_user_USD!AO73)</f>
        <v/>
      </c>
      <c r="AO72" s="223" t="str">
        <f>IF(SAM_2017_user_USD!AP73="","",SAM_2017_user_USD!AP73)</f>
        <v/>
      </c>
      <c r="AP72" s="223" t="str">
        <f>IF(SAM_2017_user_USD!AQ73="","",SAM_2017_user_USD!AQ73)</f>
        <v/>
      </c>
      <c r="AQ72" s="223" t="str">
        <f>IF(SAM_2017_user_USD!AR73="","",SAM_2017_user_USD!AR73)</f>
        <v/>
      </c>
      <c r="AR72" s="223" t="str">
        <f>IF(SAM_2017_user_USD!AS73="","",SAM_2017_user_USD!AS73)</f>
        <v/>
      </c>
      <c r="AS72" s="223" t="str">
        <f>IF(SAM_2017_user_USD!AT73="","",SAM_2017_user_USD!AT73)</f>
        <v/>
      </c>
      <c r="AT72" s="223" t="str">
        <f>IF(SAM_2017_user_USD!AU73="","",SAM_2017_user_USD!AU73)</f>
        <v/>
      </c>
      <c r="AU72" s="223" t="str">
        <f>IF(SAM_2017_user_USD!AV73="","",SAM_2017_user_USD!AV73)</f>
        <v/>
      </c>
      <c r="AV72" s="223" t="str">
        <f>IF(SAM_2017_user_USD!AW73="","",SAM_2017_user_USD!AW73)</f>
        <v/>
      </c>
      <c r="AW72" s="223" t="str">
        <f>IF(SAM_2017_user_USD!AX73="","",SAM_2017_user_USD!AX73)</f>
        <v/>
      </c>
      <c r="AX72" s="223" t="str">
        <f>IF(SAM_2017_user_USD!AY73="","",SAM_2017_user_USD!AY73)</f>
        <v/>
      </c>
      <c r="AY72" s="223" t="str">
        <f>IF(SAM_2017_user_USD!AZ73="","",SAM_2017_user_USD!AZ73)</f>
        <v/>
      </c>
      <c r="AZ72" s="223" t="str">
        <f>IF(SAM_2017_user_USD!BA73="","",SAM_2017_user_USD!BA73)</f>
        <v/>
      </c>
      <c r="BA72" s="223" t="str">
        <f>IF(SAM_2017_user_USD!BB73="","",SAM_2017_user_USD!BB73)</f>
        <v/>
      </c>
      <c r="BB72" s="223" t="str">
        <f>IF(SAM_2017_user_USD!BC73="","",SAM_2017_user_USD!BC73)</f>
        <v/>
      </c>
      <c r="BC72" s="223" t="str">
        <f>IF(SAM_2017_user_USD!BD73="","",SAM_2017_user_USD!BD73)</f>
        <v/>
      </c>
      <c r="BD72" s="223" t="str">
        <f>IF(SAM_2017_user_USD!BE73="","",SAM_2017_user_USD!BE73)</f>
        <v/>
      </c>
      <c r="BE72" s="223" t="str">
        <f>IF(SAM_2017_user_USD!BF73="","",SAM_2017_user_USD!BF73)</f>
        <v/>
      </c>
      <c r="BF72" s="223" t="str">
        <f>IF(SAM_2017_user_USD!BG73="","",SAM_2017_user_USD!BG73)</f>
        <v/>
      </c>
      <c r="BG72" s="223" t="str">
        <f>IF(SAM_2017_user_USD!BH73="","",SAM_2017_user_USD!BH73)</f>
        <v/>
      </c>
      <c r="BH72" s="223" t="str">
        <f>IF(SAM_2017_user_USD!BI73="","",SAM_2017_user_USD!BI73)</f>
        <v/>
      </c>
      <c r="BI72" s="223" t="str">
        <f>IF(SAM_2017_user_USD!BJ73="","",SAM_2017_user_USD!BJ73)</f>
        <v/>
      </c>
      <c r="BJ72" s="223" t="str">
        <f>IF(SAM_2017_user_USD!BK73="","",SAM_2017_user_USD!BK73)</f>
        <v/>
      </c>
      <c r="BK72" s="223" t="str">
        <f>IF(SAM_2017_user_USD!BL73="","",SAM_2017_user_USD!BL73)</f>
        <v/>
      </c>
      <c r="BL72" s="223" t="str">
        <f>IF(SAM_2017_user_USD!BM73="","",SAM_2017_user_USD!BM73)</f>
        <v/>
      </c>
      <c r="BM72" s="223" t="str">
        <f>IF(SAM_2017_user_USD!BN73="","",SAM_2017_user_USD!BN73)</f>
        <v/>
      </c>
      <c r="BN72" s="223" t="str">
        <f>IF(SAM_2017_user_USD!BO73="","",SAM_2017_user_USD!BO73)</f>
        <v/>
      </c>
      <c r="BO72" s="223" t="str">
        <f>IF(SAM_2017_user_USD!BP73="","",SAM_2017_user_USD!BP73)</f>
        <v/>
      </c>
      <c r="BP72" s="223" t="str">
        <f>IF(SAM_2017_user_USD!BQ73="","",SAM_2017_user_USD!BQ73)</f>
        <v/>
      </c>
      <c r="BQ72" s="223" t="str">
        <f>IF(SAM_2017_user_USD!BR73="","",SAM_2017_user_USD!BR73)</f>
        <v/>
      </c>
      <c r="BR72" s="94" t="str">
        <f>IF(SAM_2017_user_USD!BS73="","",SAM_2017_user_USD!BS73)</f>
        <v/>
      </c>
      <c r="BS72" s="223">
        <f>IF(SAM_2017_user_USD!BT73="","",SAM_2017_user_USD!BT73)</f>
        <v>5711.1154502678564</v>
      </c>
      <c r="BT72" s="223" t="str">
        <f>IF(SAM_2017_user_USD!BU73="","",SAM_2017_user_USD!BU73)</f>
        <v/>
      </c>
      <c r="BU72" s="223" t="str">
        <f>IF(SAM_2017_user_USD!BV73="","",SAM_2017_user_USD!BV73)</f>
        <v/>
      </c>
      <c r="BV72" s="223" t="str">
        <f>IF(SAM_2017_user_USD!BW73="","",SAM_2017_user_USD!BW73)</f>
        <v/>
      </c>
      <c r="BW72" s="223" t="str">
        <f>IF(SAM_2017_user_USD!BX73="","",SAM_2017_user_USD!BX73)</f>
        <v/>
      </c>
      <c r="BX72" s="223">
        <f>IF(SAM_2017_user_USD!BY73="","",SAM_2017_user_USD!BY73)</f>
        <v>6462.475385985771</v>
      </c>
      <c r="BY72" s="223" t="str">
        <f>IF(SAM_2017_user_USD!BZ73="","",SAM_2017_user_USD!BZ73)</f>
        <v/>
      </c>
      <c r="BZ72" s="223" t="str">
        <f>IF(SAM_2017_user_USD!CA73="","",SAM_2017_user_USD!CA73)</f>
        <v/>
      </c>
      <c r="CA72" s="223" t="str">
        <f>IF(SAM_2017_user_USD!CB73="","",SAM_2017_user_USD!CB73)</f>
        <v/>
      </c>
      <c r="CB72" s="223" t="str">
        <f>IF(SAM_2017_user_USD!CC73="","",SAM_2017_user_USD!CC73)</f>
        <v/>
      </c>
      <c r="CC72" s="223" t="str">
        <f>IF(SAM_2017_user_USD!CD73="","",SAM_2017_user_USD!CD73)</f>
        <v/>
      </c>
      <c r="CD72" s="223">
        <f>IF(SAM_2017_user_USD!CE73="","",SAM_2017_user_USD!CE73)</f>
        <v>79.96980929612964</v>
      </c>
      <c r="CE72" s="107">
        <f t="shared" si="2"/>
        <v>12253.560645549758</v>
      </c>
    </row>
    <row r="73" spans="1:83" x14ac:dyDescent="0.25">
      <c r="A73" s="99">
        <v>72</v>
      </c>
      <c r="B73" s="223" t="str">
        <f>IF(SAM_2017_user_USD!C74="","",SAM_2017_user_USD!C74)</f>
        <v/>
      </c>
      <c r="C73" s="223" t="str">
        <f>IF(SAM_2017_user_USD!D74="","",SAM_2017_user_USD!D74)</f>
        <v/>
      </c>
      <c r="D73" s="223" t="str">
        <f>IF(SAM_2017_user_USD!E74="","",SAM_2017_user_USD!E74)</f>
        <v/>
      </c>
      <c r="E73" s="223" t="str">
        <f>IF(SAM_2017_user_USD!F74="","",SAM_2017_user_USD!F74)</f>
        <v/>
      </c>
      <c r="F73" s="223" t="str">
        <f>IF(SAM_2017_user_USD!G74="","",SAM_2017_user_USD!G74)</f>
        <v/>
      </c>
      <c r="G73" s="223" t="str">
        <f>IF(SAM_2017_user_USD!H74="","",SAM_2017_user_USD!H74)</f>
        <v/>
      </c>
      <c r="H73" s="223" t="str">
        <f>IF(SAM_2017_user_USD!I74="","",SAM_2017_user_USD!I74)</f>
        <v/>
      </c>
      <c r="I73" s="223" t="str">
        <f>IF(SAM_2017_user_USD!J74="","",SAM_2017_user_USD!J74)</f>
        <v/>
      </c>
      <c r="J73" s="223" t="str">
        <f>IF(SAM_2017_user_USD!K74="","",SAM_2017_user_USD!K74)</f>
        <v/>
      </c>
      <c r="K73" s="223" t="str">
        <f>IF(SAM_2017_user_USD!L74="","",SAM_2017_user_USD!L74)</f>
        <v/>
      </c>
      <c r="L73" s="223" t="str">
        <f>IF(SAM_2017_user_USD!M74="","",SAM_2017_user_USD!M74)</f>
        <v/>
      </c>
      <c r="M73" s="223" t="str">
        <f>IF(SAM_2017_user_USD!N74="","",SAM_2017_user_USD!N74)</f>
        <v/>
      </c>
      <c r="N73" s="223" t="str">
        <f>IF(SAM_2017_user_USD!O74="","",SAM_2017_user_USD!O74)</f>
        <v/>
      </c>
      <c r="O73" s="223" t="str">
        <f>IF(SAM_2017_user_USD!P74="","",SAM_2017_user_USD!P74)</f>
        <v/>
      </c>
      <c r="P73" s="223" t="str">
        <f>IF(SAM_2017_user_USD!Q74="","",SAM_2017_user_USD!Q74)</f>
        <v/>
      </c>
      <c r="Q73" s="223" t="str">
        <f>IF(SAM_2017_user_USD!R74="","",SAM_2017_user_USD!R74)</f>
        <v/>
      </c>
      <c r="R73" s="223" t="str">
        <f>IF(SAM_2017_user_USD!S74="","",SAM_2017_user_USD!S74)</f>
        <v/>
      </c>
      <c r="S73" s="223" t="str">
        <f>IF(SAM_2017_user_USD!T74="","",SAM_2017_user_USD!T74)</f>
        <v/>
      </c>
      <c r="T73" s="223" t="str">
        <f>IF(SAM_2017_user_USD!U74="","",SAM_2017_user_USD!U74)</f>
        <v/>
      </c>
      <c r="U73" s="223" t="str">
        <f>IF(SAM_2017_user_USD!V74="","",SAM_2017_user_USD!V74)</f>
        <v/>
      </c>
      <c r="V73" s="223" t="str">
        <f>IF(SAM_2017_user_USD!W74="","",SAM_2017_user_USD!W74)</f>
        <v/>
      </c>
      <c r="W73" s="223" t="str">
        <f>IF(SAM_2017_user_USD!X74="","",SAM_2017_user_USD!X74)</f>
        <v/>
      </c>
      <c r="X73" s="223" t="str">
        <f>IF(SAM_2017_user_USD!Y74="","",SAM_2017_user_USD!Y74)</f>
        <v/>
      </c>
      <c r="Y73" s="223" t="str">
        <f>IF(SAM_2017_user_USD!Z74="","",SAM_2017_user_USD!Z74)</f>
        <v/>
      </c>
      <c r="Z73" s="223" t="str">
        <f>IF(SAM_2017_user_USD!AA74="","",SAM_2017_user_USD!AA74)</f>
        <v/>
      </c>
      <c r="AA73" s="223" t="str">
        <f>IF(SAM_2017_user_USD!AB74="","",SAM_2017_user_USD!AB74)</f>
        <v/>
      </c>
      <c r="AB73" s="223" t="str">
        <f>IF(SAM_2017_user_USD!AC74="","",SAM_2017_user_USD!AC74)</f>
        <v/>
      </c>
      <c r="AC73" s="223" t="str">
        <f>IF(SAM_2017_user_USD!AD74="","",SAM_2017_user_USD!AD74)</f>
        <v/>
      </c>
      <c r="AD73" s="223" t="str">
        <f>IF(SAM_2017_user_USD!AE74="","",SAM_2017_user_USD!AE74)</f>
        <v/>
      </c>
      <c r="AE73" s="223" t="str">
        <f>IF(SAM_2017_user_USD!AF74="","",SAM_2017_user_USD!AF74)</f>
        <v/>
      </c>
      <c r="AF73" s="223" t="str">
        <f>IF(SAM_2017_user_USD!AG74="","",SAM_2017_user_USD!AG74)</f>
        <v/>
      </c>
      <c r="AG73" s="223" t="str">
        <f>IF(SAM_2017_user_USD!AH74="","",SAM_2017_user_USD!AH74)</f>
        <v/>
      </c>
      <c r="AH73" s="223" t="str">
        <f>IF(SAM_2017_user_USD!AI74="","",SAM_2017_user_USD!AI74)</f>
        <v/>
      </c>
      <c r="AI73" s="223" t="str">
        <f>IF(SAM_2017_user_USD!AJ74="","",SAM_2017_user_USD!AJ74)</f>
        <v/>
      </c>
      <c r="AJ73" s="223" t="str">
        <f>IF(SAM_2017_user_USD!AK74="","",SAM_2017_user_USD!AK74)</f>
        <v/>
      </c>
      <c r="AK73" s="223" t="str">
        <f>IF(SAM_2017_user_USD!AL74="","",SAM_2017_user_USD!AL74)</f>
        <v/>
      </c>
      <c r="AL73" s="223" t="str">
        <f>IF(SAM_2017_user_USD!AM74="","",SAM_2017_user_USD!AM74)</f>
        <v/>
      </c>
      <c r="AM73" s="223" t="str">
        <f>IF(SAM_2017_user_USD!AN74="","",SAM_2017_user_USD!AN74)</f>
        <v/>
      </c>
      <c r="AN73" s="223" t="str">
        <f>IF(SAM_2017_user_USD!AO74="","",SAM_2017_user_USD!AO74)</f>
        <v/>
      </c>
      <c r="AO73" s="223" t="str">
        <f>IF(SAM_2017_user_USD!AP74="","",SAM_2017_user_USD!AP74)</f>
        <v/>
      </c>
      <c r="AP73" s="223" t="str">
        <f>IF(SAM_2017_user_USD!AQ74="","",SAM_2017_user_USD!AQ74)</f>
        <v/>
      </c>
      <c r="AQ73" s="223" t="str">
        <f>IF(SAM_2017_user_USD!AR74="","",SAM_2017_user_USD!AR74)</f>
        <v/>
      </c>
      <c r="AR73" s="223" t="str">
        <f>IF(SAM_2017_user_USD!AS74="","",SAM_2017_user_USD!AS74)</f>
        <v/>
      </c>
      <c r="AS73" s="223" t="str">
        <f>IF(SAM_2017_user_USD!AT74="","",SAM_2017_user_USD!AT74)</f>
        <v/>
      </c>
      <c r="AT73" s="223" t="str">
        <f>IF(SAM_2017_user_USD!AU74="","",SAM_2017_user_USD!AU74)</f>
        <v/>
      </c>
      <c r="AU73" s="223" t="str">
        <f>IF(SAM_2017_user_USD!AV74="","",SAM_2017_user_USD!AV74)</f>
        <v/>
      </c>
      <c r="AV73" s="223" t="str">
        <f>IF(SAM_2017_user_USD!AW74="","",SAM_2017_user_USD!AW74)</f>
        <v/>
      </c>
      <c r="AW73" s="223" t="str">
        <f>IF(SAM_2017_user_USD!AX74="","",SAM_2017_user_USD!AX74)</f>
        <v/>
      </c>
      <c r="AX73" s="223" t="str">
        <f>IF(SAM_2017_user_USD!AY74="","",SAM_2017_user_USD!AY74)</f>
        <v/>
      </c>
      <c r="AY73" s="223" t="str">
        <f>IF(SAM_2017_user_USD!AZ74="","",SAM_2017_user_USD!AZ74)</f>
        <v/>
      </c>
      <c r="AZ73" s="223" t="str">
        <f>IF(SAM_2017_user_USD!BA74="","",SAM_2017_user_USD!BA74)</f>
        <v/>
      </c>
      <c r="BA73" s="223" t="str">
        <f>IF(SAM_2017_user_USD!BB74="","",SAM_2017_user_USD!BB74)</f>
        <v/>
      </c>
      <c r="BB73" s="223" t="str">
        <f>IF(SAM_2017_user_USD!BC74="","",SAM_2017_user_USD!BC74)</f>
        <v/>
      </c>
      <c r="BC73" s="223" t="str">
        <f>IF(SAM_2017_user_USD!BD74="","",SAM_2017_user_USD!BD74)</f>
        <v/>
      </c>
      <c r="BD73" s="223" t="str">
        <f>IF(SAM_2017_user_USD!BE74="","",SAM_2017_user_USD!BE74)</f>
        <v/>
      </c>
      <c r="BE73" s="223" t="str">
        <f>IF(SAM_2017_user_USD!BF74="","",SAM_2017_user_USD!BF74)</f>
        <v/>
      </c>
      <c r="BF73" s="223" t="str">
        <f>IF(SAM_2017_user_USD!BG74="","",SAM_2017_user_USD!BG74)</f>
        <v/>
      </c>
      <c r="BG73" s="223" t="str">
        <f>IF(SAM_2017_user_USD!BH74="","",SAM_2017_user_USD!BH74)</f>
        <v/>
      </c>
      <c r="BH73" s="223" t="str">
        <f>IF(SAM_2017_user_USD!BI74="","",SAM_2017_user_USD!BI74)</f>
        <v/>
      </c>
      <c r="BI73" s="223" t="str">
        <f>IF(SAM_2017_user_USD!BJ74="","",SAM_2017_user_USD!BJ74)</f>
        <v/>
      </c>
      <c r="BJ73" s="223" t="str">
        <f>IF(SAM_2017_user_USD!BK74="","",SAM_2017_user_USD!BK74)</f>
        <v/>
      </c>
      <c r="BK73" s="223" t="str">
        <f>IF(SAM_2017_user_USD!BL74="","",SAM_2017_user_USD!BL74)</f>
        <v/>
      </c>
      <c r="BL73" s="223" t="str">
        <f>IF(SAM_2017_user_USD!BM74="","",SAM_2017_user_USD!BM74)</f>
        <v/>
      </c>
      <c r="BM73" s="223" t="str">
        <f>IF(SAM_2017_user_USD!BN74="","",SAM_2017_user_USD!BN74)</f>
        <v/>
      </c>
      <c r="BN73" s="223" t="str">
        <f>IF(SAM_2017_user_USD!BO74="","",SAM_2017_user_USD!BO74)</f>
        <v/>
      </c>
      <c r="BO73" s="223" t="str">
        <f>IF(SAM_2017_user_USD!BP74="","",SAM_2017_user_USD!BP74)</f>
        <v/>
      </c>
      <c r="BP73" s="223" t="str">
        <f>IF(SAM_2017_user_USD!BQ74="","",SAM_2017_user_USD!BQ74)</f>
        <v/>
      </c>
      <c r="BQ73" s="223" t="str">
        <f>IF(SAM_2017_user_USD!BR74="","",SAM_2017_user_USD!BR74)</f>
        <v/>
      </c>
      <c r="BR73" s="223">
        <f>IF(SAM_2017_user_USD!BS74="","",SAM_2017_user_USD!BS74)</f>
        <v>37875.303759425333</v>
      </c>
      <c r="BS73" s="223">
        <f>IF(SAM_2017_user_USD!BT74="","",SAM_2017_user_USD!BT74)</f>
        <v>15248.351464179936</v>
      </c>
      <c r="BT73" s="223" t="str">
        <f>IF(SAM_2017_user_USD!BU74="","",SAM_2017_user_USD!BU74)</f>
        <v/>
      </c>
      <c r="BU73" s="223" t="str">
        <f>IF(SAM_2017_user_USD!BV74="","",SAM_2017_user_USD!BV74)</f>
        <v/>
      </c>
      <c r="BV73" s="223" t="str">
        <f>IF(SAM_2017_user_USD!BW74="","",SAM_2017_user_USD!BW74)</f>
        <v/>
      </c>
      <c r="BW73" s="223" t="str">
        <f>IF(SAM_2017_user_USD!BX74="","",SAM_2017_user_USD!BX74)</f>
        <v/>
      </c>
      <c r="BX73" s="223">
        <f>IF(SAM_2017_user_USD!BY74="","",SAM_2017_user_USD!BY74)</f>
        <v>3416.97086242266</v>
      </c>
      <c r="BY73" s="223" t="str">
        <f>IF(SAM_2017_user_USD!BZ74="","",SAM_2017_user_USD!BZ74)</f>
        <v/>
      </c>
      <c r="BZ73" s="223" t="str">
        <f>IF(SAM_2017_user_USD!CA74="","",SAM_2017_user_USD!CA74)</f>
        <v/>
      </c>
      <c r="CA73" s="223" t="str">
        <f>IF(SAM_2017_user_USD!CB74="","",SAM_2017_user_USD!CB74)</f>
        <v/>
      </c>
      <c r="CB73" s="223" t="str">
        <f>IF(SAM_2017_user_USD!CC74="","",SAM_2017_user_USD!CC74)</f>
        <v/>
      </c>
      <c r="CC73" s="223" t="str">
        <f>IF(SAM_2017_user_USD!CD74="","",SAM_2017_user_USD!CD74)</f>
        <v/>
      </c>
      <c r="CD73" s="223">
        <f>IF(SAM_2017_user_USD!CE74="","",SAM_2017_user_USD!CE74)</f>
        <v>1077.5063229776442</v>
      </c>
      <c r="CE73" s="107">
        <f t="shared" si="2"/>
        <v>57618.132409005571</v>
      </c>
    </row>
    <row r="74" spans="1:83" x14ac:dyDescent="0.25">
      <c r="A74" s="99">
        <v>73</v>
      </c>
      <c r="B74" s="223" t="str">
        <f>IF(SAM_2017_user_USD!C75="","",SAM_2017_user_USD!C75)</f>
        <v/>
      </c>
      <c r="C74" s="223" t="str">
        <f>IF(SAM_2017_user_USD!D75="","",SAM_2017_user_USD!D75)</f>
        <v/>
      </c>
      <c r="D74" s="223" t="str">
        <f>IF(SAM_2017_user_USD!E75="","",SAM_2017_user_USD!E75)</f>
        <v/>
      </c>
      <c r="E74" s="223" t="str">
        <f>IF(SAM_2017_user_USD!F75="","",SAM_2017_user_USD!F75)</f>
        <v/>
      </c>
      <c r="F74" s="223" t="str">
        <f>IF(SAM_2017_user_USD!G75="","",SAM_2017_user_USD!G75)</f>
        <v/>
      </c>
      <c r="G74" s="223" t="str">
        <f>IF(SAM_2017_user_USD!H75="","",SAM_2017_user_USD!H75)</f>
        <v/>
      </c>
      <c r="H74" s="223" t="str">
        <f>IF(SAM_2017_user_USD!I75="","",SAM_2017_user_USD!I75)</f>
        <v/>
      </c>
      <c r="I74" s="223" t="str">
        <f>IF(SAM_2017_user_USD!J75="","",SAM_2017_user_USD!J75)</f>
        <v/>
      </c>
      <c r="J74" s="223" t="str">
        <f>IF(SAM_2017_user_USD!K75="","",SAM_2017_user_USD!K75)</f>
        <v/>
      </c>
      <c r="K74" s="223" t="str">
        <f>IF(SAM_2017_user_USD!L75="","",SAM_2017_user_USD!L75)</f>
        <v/>
      </c>
      <c r="L74" s="223" t="str">
        <f>IF(SAM_2017_user_USD!M75="","",SAM_2017_user_USD!M75)</f>
        <v/>
      </c>
      <c r="M74" s="223" t="str">
        <f>IF(SAM_2017_user_USD!N75="","",SAM_2017_user_USD!N75)</f>
        <v/>
      </c>
      <c r="N74" s="223" t="str">
        <f>IF(SAM_2017_user_USD!O75="","",SAM_2017_user_USD!O75)</f>
        <v/>
      </c>
      <c r="O74" s="223" t="str">
        <f>IF(SAM_2017_user_USD!P75="","",SAM_2017_user_USD!P75)</f>
        <v/>
      </c>
      <c r="P74" s="223" t="str">
        <f>IF(SAM_2017_user_USD!Q75="","",SAM_2017_user_USD!Q75)</f>
        <v/>
      </c>
      <c r="Q74" s="223" t="str">
        <f>IF(SAM_2017_user_USD!R75="","",SAM_2017_user_USD!R75)</f>
        <v/>
      </c>
      <c r="R74" s="223" t="str">
        <f>IF(SAM_2017_user_USD!S75="","",SAM_2017_user_USD!S75)</f>
        <v/>
      </c>
      <c r="S74" s="223" t="str">
        <f>IF(SAM_2017_user_USD!T75="","",SAM_2017_user_USD!T75)</f>
        <v/>
      </c>
      <c r="T74" s="223" t="str">
        <f>IF(SAM_2017_user_USD!U75="","",SAM_2017_user_USD!U75)</f>
        <v/>
      </c>
      <c r="U74" s="223" t="str">
        <f>IF(SAM_2017_user_USD!V75="","",SAM_2017_user_USD!V75)</f>
        <v/>
      </c>
      <c r="V74" s="223" t="str">
        <f>IF(SAM_2017_user_USD!W75="","",SAM_2017_user_USD!W75)</f>
        <v/>
      </c>
      <c r="W74" s="223" t="str">
        <f>IF(SAM_2017_user_USD!X75="","",SAM_2017_user_USD!X75)</f>
        <v/>
      </c>
      <c r="X74" s="223" t="str">
        <f>IF(SAM_2017_user_USD!Y75="","",SAM_2017_user_USD!Y75)</f>
        <v/>
      </c>
      <c r="Y74" s="223" t="str">
        <f>IF(SAM_2017_user_USD!Z75="","",SAM_2017_user_USD!Z75)</f>
        <v/>
      </c>
      <c r="Z74" s="223" t="str">
        <f>IF(SAM_2017_user_USD!AA75="","",SAM_2017_user_USD!AA75)</f>
        <v/>
      </c>
      <c r="AA74" s="223" t="str">
        <f>IF(SAM_2017_user_USD!AB75="","",SAM_2017_user_USD!AB75)</f>
        <v/>
      </c>
      <c r="AB74" s="223" t="str">
        <f>IF(SAM_2017_user_USD!AC75="","",SAM_2017_user_USD!AC75)</f>
        <v/>
      </c>
      <c r="AC74" s="223" t="str">
        <f>IF(SAM_2017_user_USD!AD75="","",SAM_2017_user_USD!AD75)</f>
        <v/>
      </c>
      <c r="AD74" s="223" t="str">
        <f>IF(SAM_2017_user_USD!AE75="","",SAM_2017_user_USD!AE75)</f>
        <v/>
      </c>
      <c r="AE74" s="223" t="str">
        <f>IF(SAM_2017_user_USD!AF75="","",SAM_2017_user_USD!AF75)</f>
        <v/>
      </c>
      <c r="AF74" s="223" t="str">
        <f>IF(SAM_2017_user_USD!AG75="","",SAM_2017_user_USD!AG75)</f>
        <v/>
      </c>
      <c r="AG74" s="223" t="str">
        <f>IF(SAM_2017_user_USD!AH75="","",SAM_2017_user_USD!AH75)</f>
        <v/>
      </c>
      <c r="AH74" s="223" t="str">
        <f>IF(SAM_2017_user_USD!AI75="","",SAM_2017_user_USD!AI75)</f>
        <v/>
      </c>
      <c r="AI74" s="223" t="str">
        <f>IF(SAM_2017_user_USD!AJ75="","",SAM_2017_user_USD!AJ75)</f>
        <v/>
      </c>
      <c r="AJ74" s="223" t="str">
        <f>IF(SAM_2017_user_USD!AK75="","",SAM_2017_user_USD!AK75)</f>
        <v/>
      </c>
      <c r="AK74" s="223" t="str">
        <f>IF(SAM_2017_user_USD!AL75="","",SAM_2017_user_USD!AL75)</f>
        <v/>
      </c>
      <c r="AL74" s="223" t="str">
        <f>IF(SAM_2017_user_USD!AM75="","",SAM_2017_user_USD!AM75)</f>
        <v/>
      </c>
      <c r="AM74" s="223" t="str">
        <f>IF(SAM_2017_user_USD!AN75="","",SAM_2017_user_USD!AN75)</f>
        <v/>
      </c>
      <c r="AN74" s="223" t="str">
        <f>IF(SAM_2017_user_USD!AO75="","",SAM_2017_user_USD!AO75)</f>
        <v/>
      </c>
      <c r="AO74" s="223" t="str">
        <f>IF(SAM_2017_user_USD!AP75="","",SAM_2017_user_USD!AP75)</f>
        <v/>
      </c>
      <c r="AP74" s="223" t="str">
        <f>IF(SAM_2017_user_USD!AQ75="","",SAM_2017_user_USD!AQ75)</f>
        <v/>
      </c>
      <c r="AQ74" s="223" t="str">
        <f>IF(SAM_2017_user_USD!AR75="","",SAM_2017_user_USD!AR75)</f>
        <v/>
      </c>
      <c r="AR74" s="223" t="str">
        <f>IF(SAM_2017_user_USD!AS75="","",SAM_2017_user_USD!AS75)</f>
        <v/>
      </c>
      <c r="AS74" s="223" t="str">
        <f>IF(SAM_2017_user_USD!AT75="","",SAM_2017_user_USD!AT75)</f>
        <v/>
      </c>
      <c r="AT74" s="223" t="str">
        <f>IF(SAM_2017_user_USD!AU75="","",SAM_2017_user_USD!AU75)</f>
        <v/>
      </c>
      <c r="AU74" s="223" t="str">
        <f>IF(SAM_2017_user_USD!AV75="","",SAM_2017_user_USD!AV75)</f>
        <v/>
      </c>
      <c r="AV74" s="223" t="str">
        <f>IF(SAM_2017_user_USD!AW75="","",SAM_2017_user_USD!AW75)</f>
        <v/>
      </c>
      <c r="AW74" s="223" t="str">
        <f>IF(SAM_2017_user_USD!AX75="","",SAM_2017_user_USD!AX75)</f>
        <v/>
      </c>
      <c r="AX74" s="223" t="str">
        <f>IF(SAM_2017_user_USD!AY75="","",SAM_2017_user_USD!AY75)</f>
        <v/>
      </c>
      <c r="AY74" s="223" t="str">
        <f>IF(SAM_2017_user_USD!AZ75="","",SAM_2017_user_USD!AZ75)</f>
        <v/>
      </c>
      <c r="AZ74" s="223" t="str">
        <f>IF(SAM_2017_user_USD!BA75="","",SAM_2017_user_USD!BA75)</f>
        <v/>
      </c>
      <c r="BA74" s="223" t="str">
        <f>IF(SAM_2017_user_USD!BB75="","",SAM_2017_user_USD!BB75)</f>
        <v/>
      </c>
      <c r="BB74" s="223" t="str">
        <f>IF(SAM_2017_user_USD!BC75="","",SAM_2017_user_USD!BC75)</f>
        <v/>
      </c>
      <c r="BC74" s="223" t="str">
        <f>IF(SAM_2017_user_USD!BD75="","",SAM_2017_user_USD!BD75)</f>
        <v/>
      </c>
      <c r="BD74" s="223" t="str">
        <f>IF(SAM_2017_user_USD!BE75="","",SAM_2017_user_USD!BE75)</f>
        <v/>
      </c>
      <c r="BE74" s="223" t="str">
        <f>IF(SAM_2017_user_USD!BF75="","",SAM_2017_user_USD!BF75)</f>
        <v/>
      </c>
      <c r="BF74" s="223" t="str">
        <f>IF(SAM_2017_user_USD!BG75="","",SAM_2017_user_USD!BG75)</f>
        <v/>
      </c>
      <c r="BG74" s="223" t="str">
        <f>IF(SAM_2017_user_USD!BH75="","",SAM_2017_user_USD!BH75)</f>
        <v/>
      </c>
      <c r="BH74" s="223" t="str">
        <f>IF(SAM_2017_user_USD!BI75="","",SAM_2017_user_USD!BI75)</f>
        <v/>
      </c>
      <c r="BI74" s="223" t="str">
        <f>IF(SAM_2017_user_USD!BJ75="","",SAM_2017_user_USD!BJ75)</f>
        <v/>
      </c>
      <c r="BJ74" s="223" t="str">
        <f>IF(SAM_2017_user_USD!BK75="","",SAM_2017_user_USD!BK75)</f>
        <v/>
      </c>
      <c r="BK74" s="223" t="str">
        <f>IF(SAM_2017_user_USD!BL75="","",SAM_2017_user_USD!BL75)</f>
        <v/>
      </c>
      <c r="BL74" s="223" t="str">
        <f>IF(SAM_2017_user_USD!BM75="","",SAM_2017_user_USD!BM75)</f>
        <v/>
      </c>
      <c r="BM74" s="223" t="str">
        <f>IF(SAM_2017_user_USD!BN75="","",SAM_2017_user_USD!BN75)</f>
        <v/>
      </c>
      <c r="BN74" s="223" t="str">
        <f>IF(SAM_2017_user_USD!BO75="","",SAM_2017_user_USD!BO75)</f>
        <v/>
      </c>
      <c r="BO74" s="223" t="str">
        <f>IF(SAM_2017_user_USD!BP75="","",SAM_2017_user_USD!BP75)</f>
        <v/>
      </c>
      <c r="BP74" s="223" t="str">
        <f>IF(SAM_2017_user_USD!BQ75="","",SAM_2017_user_USD!BQ75)</f>
        <v/>
      </c>
      <c r="BQ74" s="223" t="str">
        <f>IF(SAM_2017_user_USD!BR75="","",SAM_2017_user_USD!BR75)</f>
        <v/>
      </c>
      <c r="BR74" s="94" t="str">
        <f>IF(SAM_2017_user_USD!BS75="","",SAM_2017_user_USD!BS75)</f>
        <v/>
      </c>
      <c r="BS74" s="223">
        <f>IF(SAM_2017_user_USD!BT75="","",SAM_2017_user_USD!BT75)</f>
        <v>3811.058712119288</v>
      </c>
      <c r="BT74" s="223" t="str">
        <f>IF(SAM_2017_user_USD!BU75="","",SAM_2017_user_USD!BU75)</f>
        <v/>
      </c>
      <c r="BU74" s="223" t="str">
        <f>IF(SAM_2017_user_USD!BV75="","",SAM_2017_user_USD!BV75)</f>
        <v/>
      </c>
      <c r="BV74" s="223" t="str">
        <f>IF(SAM_2017_user_USD!BW75="","",SAM_2017_user_USD!BW75)</f>
        <v/>
      </c>
      <c r="BW74" s="223" t="str">
        <f>IF(SAM_2017_user_USD!BX75="","",SAM_2017_user_USD!BX75)</f>
        <v/>
      </c>
      <c r="BX74" s="223">
        <f>IF(SAM_2017_user_USD!BY75="","",SAM_2017_user_USD!BY75)</f>
        <v>4312.4453245753257</v>
      </c>
      <c r="BY74" s="223" t="str">
        <f>IF(SAM_2017_user_USD!BZ75="","",SAM_2017_user_USD!BZ75)</f>
        <v/>
      </c>
      <c r="BZ74" s="223" t="str">
        <f>IF(SAM_2017_user_USD!CA75="","",SAM_2017_user_USD!CA75)</f>
        <v/>
      </c>
      <c r="CA74" s="223" t="str">
        <f>IF(SAM_2017_user_USD!CB75="","",SAM_2017_user_USD!CB75)</f>
        <v/>
      </c>
      <c r="CB74" s="223" t="str">
        <f>IF(SAM_2017_user_USD!CC75="","",SAM_2017_user_USD!CC75)</f>
        <v/>
      </c>
      <c r="CC74" s="223" t="str">
        <f>IF(SAM_2017_user_USD!CD75="","",SAM_2017_user_USD!CD75)</f>
        <v/>
      </c>
      <c r="CD74" s="223">
        <f>IF(SAM_2017_user_USD!CE75="","",SAM_2017_user_USD!CE75)</f>
        <v>53.364293031449563</v>
      </c>
      <c r="CE74" s="107">
        <f t="shared" si="2"/>
        <v>8176.8683297260641</v>
      </c>
    </row>
    <row r="75" spans="1:83" x14ac:dyDescent="0.25">
      <c r="A75" s="99">
        <v>74</v>
      </c>
      <c r="B75" s="223" t="str">
        <f>IF(SAM_2017_user_USD!C76="","",SAM_2017_user_USD!C76)</f>
        <v/>
      </c>
      <c r="C75" s="223" t="str">
        <f>IF(SAM_2017_user_USD!D76="","",SAM_2017_user_USD!D76)</f>
        <v/>
      </c>
      <c r="D75" s="223" t="str">
        <f>IF(SAM_2017_user_USD!E76="","",SAM_2017_user_USD!E76)</f>
        <v/>
      </c>
      <c r="E75" s="223" t="str">
        <f>IF(SAM_2017_user_USD!F76="","",SAM_2017_user_USD!F76)</f>
        <v/>
      </c>
      <c r="F75" s="223" t="str">
        <f>IF(SAM_2017_user_USD!G76="","",SAM_2017_user_USD!G76)</f>
        <v/>
      </c>
      <c r="G75" s="223" t="str">
        <f>IF(SAM_2017_user_USD!H76="","",SAM_2017_user_USD!H76)</f>
        <v/>
      </c>
      <c r="H75" s="223" t="str">
        <f>IF(SAM_2017_user_USD!I76="","",SAM_2017_user_USD!I76)</f>
        <v/>
      </c>
      <c r="I75" s="223" t="str">
        <f>IF(SAM_2017_user_USD!J76="","",SAM_2017_user_USD!J76)</f>
        <v/>
      </c>
      <c r="J75" s="223" t="str">
        <f>IF(SAM_2017_user_USD!K76="","",SAM_2017_user_USD!K76)</f>
        <v/>
      </c>
      <c r="K75" s="223" t="str">
        <f>IF(SAM_2017_user_USD!L76="","",SAM_2017_user_USD!L76)</f>
        <v/>
      </c>
      <c r="L75" s="223" t="str">
        <f>IF(SAM_2017_user_USD!M76="","",SAM_2017_user_USD!M76)</f>
        <v/>
      </c>
      <c r="M75" s="223" t="str">
        <f>IF(SAM_2017_user_USD!N76="","",SAM_2017_user_USD!N76)</f>
        <v/>
      </c>
      <c r="N75" s="223" t="str">
        <f>IF(SAM_2017_user_USD!O76="","",SAM_2017_user_USD!O76)</f>
        <v/>
      </c>
      <c r="O75" s="223" t="str">
        <f>IF(SAM_2017_user_USD!P76="","",SAM_2017_user_USD!P76)</f>
        <v/>
      </c>
      <c r="P75" s="223" t="str">
        <f>IF(SAM_2017_user_USD!Q76="","",SAM_2017_user_USD!Q76)</f>
        <v/>
      </c>
      <c r="Q75" s="223" t="str">
        <f>IF(SAM_2017_user_USD!R76="","",SAM_2017_user_USD!R76)</f>
        <v/>
      </c>
      <c r="R75" s="223" t="str">
        <f>IF(SAM_2017_user_USD!S76="","",SAM_2017_user_USD!S76)</f>
        <v/>
      </c>
      <c r="S75" s="223" t="str">
        <f>IF(SAM_2017_user_USD!T76="","",SAM_2017_user_USD!T76)</f>
        <v/>
      </c>
      <c r="T75" s="223" t="str">
        <f>IF(SAM_2017_user_USD!U76="","",SAM_2017_user_USD!U76)</f>
        <v/>
      </c>
      <c r="U75" s="223" t="str">
        <f>IF(SAM_2017_user_USD!V76="","",SAM_2017_user_USD!V76)</f>
        <v/>
      </c>
      <c r="V75" s="223" t="str">
        <f>IF(SAM_2017_user_USD!W76="","",SAM_2017_user_USD!W76)</f>
        <v/>
      </c>
      <c r="W75" s="223" t="str">
        <f>IF(SAM_2017_user_USD!X76="","",SAM_2017_user_USD!X76)</f>
        <v/>
      </c>
      <c r="X75" s="223" t="str">
        <f>IF(SAM_2017_user_USD!Y76="","",SAM_2017_user_USD!Y76)</f>
        <v/>
      </c>
      <c r="Y75" s="223" t="str">
        <f>IF(SAM_2017_user_USD!Z76="","",SAM_2017_user_USD!Z76)</f>
        <v/>
      </c>
      <c r="Z75" s="223" t="str">
        <f>IF(SAM_2017_user_USD!AA76="","",SAM_2017_user_USD!AA76)</f>
        <v/>
      </c>
      <c r="AA75" s="223" t="str">
        <f>IF(SAM_2017_user_USD!AB76="","",SAM_2017_user_USD!AB76)</f>
        <v/>
      </c>
      <c r="AB75" s="223" t="str">
        <f>IF(SAM_2017_user_USD!AC76="","",SAM_2017_user_USD!AC76)</f>
        <v/>
      </c>
      <c r="AC75" s="223" t="str">
        <f>IF(SAM_2017_user_USD!AD76="","",SAM_2017_user_USD!AD76)</f>
        <v/>
      </c>
      <c r="AD75" s="223" t="str">
        <f>IF(SAM_2017_user_USD!AE76="","",SAM_2017_user_USD!AE76)</f>
        <v/>
      </c>
      <c r="AE75" s="223" t="str">
        <f>IF(SAM_2017_user_USD!AF76="","",SAM_2017_user_USD!AF76)</f>
        <v/>
      </c>
      <c r="AF75" s="223" t="str">
        <f>IF(SAM_2017_user_USD!AG76="","",SAM_2017_user_USD!AG76)</f>
        <v/>
      </c>
      <c r="AG75" s="223" t="str">
        <f>IF(SAM_2017_user_USD!AH76="","",SAM_2017_user_USD!AH76)</f>
        <v/>
      </c>
      <c r="AH75" s="223" t="str">
        <f>IF(SAM_2017_user_USD!AI76="","",SAM_2017_user_USD!AI76)</f>
        <v/>
      </c>
      <c r="AI75" s="223" t="str">
        <f>IF(SAM_2017_user_USD!AJ76="","",SAM_2017_user_USD!AJ76)</f>
        <v/>
      </c>
      <c r="AJ75" s="223" t="str">
        <f>IF(SAM_2017_user_USD!AK76="","",SAM_2017_user_USD!AK76)</f>
        <v/>
      </c>
      <c r="AK75" s="223" t="str">
        <f>IF(SAM_2017_user_USD!AL76="","",SAM_2017_user_USD!AL76)</f>
        <v/>
      </c>
      <c r="AL75" s="223" t="str">
        <f>IF(SAM_2017_user_USD!AM76="","",SAM_2017_user_USD!AM76)</f>
        <v/>
      </c>
      <c r="AM75" s="223" t="str">
        <f>IF(SAM_2017_user_USD!AN76="","",SAM_2017_user_USD!AN76)</f>
        <v/>
      </c>
      <c r="AN75" s="223" t="str">
        <f>IF(SAM_2017_user_USD!AO76="","",SAM_2017_user_USD!AO76)</f>
        <v/>
      </c>
      <c r="AO75" s="223" t="str">
        <f>IF(SAM_2017_user_USD!AP76="","",SAM_2017_user_USD!AP76)</f>
        <v/>
      </c>
      <c r="AP75" s="223" t="str">
        <f>IF(SAM_2017_user_USD!AQ76="","",SAM_2017_user_USD!AQ76)</f>
        <v/>
      </c>
      <c r="AQ75" s="223" t="str">
        <f>IF(SAM_2017_user_USD!AR76="","",SAM_2017_user_USD!AR76)</f>
        <v/>
      </c>
      <c r="AR75" s="223" t="str">
        <f>IF(SAM_2017_user_USD!AS76="","",SAM_2017_user_USD!AS76)</f>
        <v/>
      </c>
      <c r="AS75" s="223" t="str">
        <f>IF(SAM_2017_user_USD!AT76="","",SAM_2017_user_USD!AT76)</f>
        <v/>
      </c>
      <c r="AT75" s="223" t="str">
        <f>IF(SAM_2017_user_USD!AU76="","",SAM_2017_user_USD!AU76)</f>
        <v/>
      </c>
      <c r="AU75" s="223" t="str">
        <f>IF(SAM_2017_user_USD!AV76="","",SAM_2017_user_USD!AV76)</f>
        <v/>
      </c>
      <c r="AV75" s="223" t="str">
        <f>IF(SAM_2017_user_USD!AW76="","",SAM_2017_user_USD!AW76)</f>
        <v/>
      </c>
      <c r="AW75" s="223" t="str">
        <f>IF(SAM_2017_user_USD!AX76="","",SAM_2017_user_USD!AX76)</f>
        <v/>
      </c>
      <c r="AX75" s="223" t="str">
        <f>IF(SAM_2017_user_USD!AY76="","",SAM_2017_user_USD!AY76)</f>
        <v/>
      </c>
      <c r="AY75" s="223" t="str">
        <f>IF(SAM_2017_user_USD!AZ76="","",SAM_2017_user_USD!AZ76)</f>
        <v/>
      </c>
      <c r="AZ75" s="223" t="str">
        <f>IF(SAM_2017_user_USD!BA76="","",SAM_2017_user_USD!BA76)</f>
        <v/>
      </c>
      <c r="BA75" s="223" t="str">
        <f>IF(SAM_2017_user_USD!BB76="","",SAM_2017_user_USD!BB76)</f>
        <v/>
      </c>
      <c r="BB75" s="223" t="str">
        <f>IF(SAM_2017_user_USD!BC76="","",SAM_2017_user_USD!BC76)</f>
        <v/>
      </c>
      <c r="BC75" s="223" t="str">
        <f>IF(SAM_2017_user_USD!BD76="","",SAM_2017_user_USD!BD76)</f>
        <v/>
      </c>
      <c r="BD75" s="223" t="str">
        <f>IF(SAM_2017_user_USD!BE76="","",SAM_2017_user_USD!BE76)</f>
        <v/>
      </c>
      <c r="BE75" s="223" t="str">
        <f>IF(SAM_2017_user_USD!BF76="","",SAM_2017_user_USD!BF76)</f>
        <v/>
      </c>
      <c r="BF75" s="223" t="str">
        <f>IF(SAM_2017_user_USD!BG76="","",SAM_2017_user_USD!BG76)</f>
        <v/>
      </c>
      <c r="BG75" s="223" t="str">
        <f>IF(SAM_2017_user_USD!BH76="","",SAM_2017_user_USD!BH76)</f>
        <v/>
      </c>
      <c r="BH75" s="223" t="str">
        <f>IF(SAM_2017_user_USD!BI76="","",SAM_2017_user_USD!BI76)</f>
        <v/>
      </c>
      <c r="BI75" s="223" t="str">
        <f>IF(SAM_2017_user_USD!BJ76="","",SAM_2017_user_USD!BJ76)</f>
        <v/>
      </c>
      <c r="BJ75" s="223" t="str">
        <f>IF(SAM_2017_user_USD!BK76="","",SAM_2017_user_USD!BK76)</f>
        <v/>
      </c>
      <c r="BK75" s="223" t="str">
        <f>IF(SAM_2017_user_USD!BL76="","",SAM_2017_user_USD!BL76)</f>
        <v/>
      </c>
      <c r="BL75" s="223" t="str">
        <f>IF(SAM_2017_user_USD!BM76="","",SAM_2017_user_USD!BM76)</f>
        <v/>
      </c>
      <c r="BM75" s="223" t="str">
        <f>IF(SAM_2017_user_USD!BN76="","",SAM_2017_user_USD!BN76)</f>
        <v/>
      </c>
      <c r="BN75" s="223" t="str">
        <f>IF(SAM_2017_user_USD!BO76="","",SAM_2017_user_USD!BO76)</f>
        <v/>
      </c>
      <c r="BO75" s="223" t="str">
        <f>IF(SAM_2017_user_USD!BP76="","",SAM_2017_user_USD!BP76)</f>
        <v/>
      </c>
      <c r="BP75" s="223" t="str">
        <f>IF(SAM_2017_user_USD!BQ76="","",SAM_2017_user_USD!BQ76)</f>
        <v/>
      </c>
      <c r="BQ75" s="223" t="str">
        <f>IF(SAM_2017_user_USD!BR76="","",SAM_2017_user_USD!BR76)</f>
        <v/>
      </c>
      <c r="BR75" s="223">
        <f>IF(SAM_2017_user_USD!BS76="","",SAM_2017_user_USD!BS76)</f>
        <v>65032.728587188525</v>
      </c>
      <c r="BS75" s="223">
        <f>IF(SAM_2017_user_USD!BT76="","",SAM_2017_user_USD!BT76)</f>
        <v>26181.754434782604</v>
      </c>
      <c r="BT75" s="223" t="str">
        <f>IF(SAM_2017_user_USD!BU76="","",SAM_2017_user_USD!BU76)</f>
        <v/>
      </c>
      <c r="BU75" s="223" t="str">
        <f>IF(SAM_2017_user_USD!BV76="","",SAM_2017_user_USD!BV76)</f>
        <v/>
      </c>
      <c r="BV75" s="223" t="str">
        <f>IF(SAM_2017_user_USD!BW76="","",SAM_2017_user_USD!BW76)</f>
        <v/>
      </c>
      <c r="BW75" s="223" t="str">
        <f>IF(SAM_2017_user_USD!BX76="","",SAM_2017_user_USD!BX76)</f>
        <v/>
      </c>
      <c r="BX75" s="223">
        <f>IF(SAM_2017_user_USD!BY76="","",SAM_2017_user_USD!BY76)</f>
        <v>8349.8641311641259</v>
      </c>
      <c r="BY75" s="223" t="str">
        <f>IF(SAM_2017_user_USD!BZ76="","",SAM_2017_user_USD!BZ76)</f>
        <v/>
      </c>
      <c r="BZ75" s="223" t="str">
        <f>IF(SAM_2017_user_USD!CA76="","",SAM_2017_user_USD!CA76)</f>
        <v/>
      </c>
      <c r="CA75" s="223" t="str">
        <f>IF(SAM_2017_user_USD!CB76="","",SAM_2017_user_USD!CB76)</f>
        <v/>
      </c>
      <c r="CB75" s="223" t="str">
        <f>IF(SAM_2017_user_USD!CC76="","",SAM_2017_user_USD!CC76)</f>
        <v/>
      </c>
      <c r="CC75" s="223" t="str">
        <f>IF(SAM_2017_user_USD!CD76="","",SAM_2017_user_USD!CD76)</f>
        <v/>
      </c>
      <c r="CD75" s="223">
        <f>IF(SAM_2017_user_USD!CE76="","",SAM_2017_user_USD!CE76)</f>
        <v>1850.1020268582481</v>
      </c>
      <c r="CE75" s="107">
        <f t="shared" si="2"/>
        <v>101414.44917999351</v>
      </c>
    </row>
    <row r="76" spans="1:83" x14ac:dyDescent="0.25">
      <c r="A76" s="225">
        <v>75</v>
      </c>
      <c r="B76" s="223" t="str">
        <f>IF(SAM_2017_user_USD!C77="","",SAM_2017_user_USD!C77)</f>
        <v/>
      </c>
      <c r="C76" s="223" t="str">
        <f>IF(SAM_2017_user_USD!D77="","",SAM_2017_user_USD!D77)</f>
        <v/>
      </c>
      <c r="D76" s="223" t="str">
        <f>IF(SAM_2017_user_USD!E77="","",SAM_2017_user_USD!E77)</f>
        <v/>
      </c>
      <c r="E76" s="223" t="str">
        <f>IF(SAM_2017_user_USD!F77="","",SAM_2017_user_USD!F77)</f>
        <v/>
      </c>
      <c r="F76" s="223" t="str">
        <f>IF(SAM_2017_user_USD!G77="","",SAM_2017_user_USD!G77)</f>
        <v/>
      </c>
      <c r="G76" s="223" t="str">
        <f>IF(SAM_2017_user_USD!H77="","",SAM_2017_user_USD!H77)</f>
        <v/>
      </c>
      <c r="H76" s="223" t="str">
        <f>IF(SAM_2017_user_USD!I77="","",SAM_2017_user_USD!I77)</f>
        <v/>
      </c>
      <c r="I76" s="223" t="str">
        <f>IF(SAM_2017_user_USD!J77="","",SAM_2017_user_USD!J77)</f>
        <v/>
      </c>
      <c r="J76" s="223" t="str">
        <f>IF(SAM_2017_user_USD!K77="","",SAM_2017_user_USD!K77)</f>
        <v/>
      </c>
      <c r="K76" s="223" t="str">
        <f>IF(SAM_2017_user_USD!L77="","",SAM_2017_user_USD!L77)</f>
        <v/>
      </c>
      <c r="L76" s="223" t="str">
        <f>IF(SAM_2017_user_USD!M77="","",SAM_2017_user_USD!M77)</f>
        <v/>
      </c>
      <c r="M76" s="223" t="str">
        <f>IF(SAM_2017_user_USD!N77="","",SAM_2017_user_USD!N77)</f>
        <v/>
      </c>
      <c r="N76" s="223" t="str">
        <f>IF(SAM_2017_user_USD!O77="","",SAM_2017_user_USD!O77)</f>
        <v/>
      </c>
      <c r="O76" s="223" t="str">
        <f>IF(SAM_2017_user_USD!P77="","",SAM_2017_user_USD!P77)</f>
        <v/>
      </c>
      <c r="P76" s="223" t="str">
        <f>IF(SAM_2017_user_USD!Q77="","",SAM_2017_user_USD!Q77)</f>
        <v/>
      </c>
      <c r="Q76" s="223" t="str">
        <f>IF(SAM_2017_user_USD!R77="","",SAM_2017_user_USD!R77)</f>
        <v/>
      </c>
      <c r="R76" s="223" t="str">
        <f>IF(SAM_2017_user_USD!S77="","",SAM_2017_user_USD!S77)</f>
        <v/>
      </c>
      <c r="S76" s="223" t="str">
        <f>IF(SAM_2017_user_USD!T77="","",SAM_2017_user_USD!T77)</f>
        <v/>
      </c>
      <c r="T76" s="223" t="str">
        <f>IF(SAM_2017_user_USD!U77="","",SAM_2017_user_USD!U77)</f>
        <v/>
      </c>
      <c r="U76" s="223" t="str">
        <f>IF(SAM_2017_user_USD!V77="","",SAM_2017_user_USD!V77)</f>
        <v/>
      </c>
      <c r="V76" s="223" t="str">
        <f>IF(SAM_2017_user_USD!W77="","",SAM_2017_user_USD!W77)</f>
        <v/>
      </c>
      <c r="W76" s="223" t="str">
        <f>IF(SAM_2017_user_USD!X77="","",SAM_2017_user_USD!X77)</f>
        <v/>
      </c>
      <c r="X76" s="223" t="str">
        <f>IF(SAM_2017_user_USD!Y77="","",SAM_2017_user_USD!Y77)</f>
        <v/>
      </c>
      <c r="Y76" s="223" t="str">
        <f>IF(SAM_2017_user_USD!Z77="","",SAM_2017_user_USD!Z77)</f>
        <v/>
      </c>
      <c r="Z76" s="223" t="str">
        <f>IF(SAM_2017_user_USD!AA77="","",SAM_2017_user_USD!AA77)</f>
        <v/>
      </c>
      <c r="AA76" s="223" t="str">
        <f>IF(SAM_2017_user_USD!AB77="","",SAM_2017_user_USD!AB77)</f>
        <v/>
      </c>
      <c r="AB76" s="223" t="str">
        <f>IF(SAM_2017_user_USD!AC77="","",SAM_2017_user_USD!AC77)</f>
        <v/>
      </c>
      <c r="AC76" s="223" t="str">
        <f>IF(SAM_2017_user_USD!AD77="","",SAM_2017_user_USD!AD77)</f>
        <v/>
      </c>
      <c r="AD76" s="223" t="str">
        <f>IF(SAM_2017_user_USD!AE77="","",SAM_2017_user_USD!AE77)</f>
        <v/>
      </c>
      <c r="AE76" s="223" t="str">
        <f>IF(SAM_2017_user_USD!AF77="","",SAM_2017_user_USD!AF77)</f>
        <v/>
      </c>
      <c r="AF76" s="223" t="str">
        <f>IF(SAM_2017_user_USD!AG77="","",SAM_2017_user_USD!AG77)</f>
        <v/>
      </c>
      <c r="AG76" s="223" t="str">
        <f>IF(SAM_2017_user_USD!AH77="","",SAM_2017_user_USD!AH77)</f>
        <v/>
      </c>
      <c r="AH76" s="223" t="str">
        <f>IF(SAM_2017_user_USD!AI77="","",SAM_2017_user_USD!AI77)</f>
        <v/>
      </c>
      <c r="AI76" s="223" t="str">
        <f>IF(SAM_2017_user_USD!AJ77="","",SAM_2017_user_USD!AJ77)</f>
        <v/>
      </c>
      <c r="AJ76" s="223" t="str">
        <f>IF(SAM_2017_user_USD!AK77="","",SAM_2017_user_USD!AK77)</f>
        <v/>
      </c>
      <c r="AK76" s="223" t="str">
        <f>IF(SAM_2017_user_USD!AL77="","",SAM_2017_user_USD!AL77)</f>
        <v/>
      </c>
      <c r="AL76" s="223" t="str">
        <f>IF(SAM_2017_user_USD!AM77="","",SAM_2017_user_USD!AM77)</f>
        <v/>
      </c>
      <c r="AM76" s="223" t="str">
        <f>IF(SAM_2017_user_USD!AN77="","",SAM_2017_user_USD!AN77)</f>
        <v/>
      </c>
      <c r="AN76" s="223" t="str">
        <f>IF(SAM_2017_user_USD!AO77="","",SAM_2017_user_USD!AO77)</f>
        <v/>
      </c>
      <c r="AO76" s="223" t="str">
        <f>IF(SAM_2017_user_USD!AP77="","",SAM_2017_user_USD!AP77)</f>
        <v/>
      </c>
      <c r="AP76" s="223" t="str">
        <f>IF(SAM_2017_user_USD!AQ77="","",SAM_2017_user_USD!AQ77)</f>
        <v/>
      </c>
      <c r="AQ76" s="223" t="str">
        <f>IF(SAM_2017_user_USD!AR77="","",SAM_2017_user_USD!AR77)</f>
        <v/>
      </c>
      <c r="AR76" s="223" t="str">
        <f>IF(SAM_2017_user_USD!AS77="","",SAM_2017_user_USD!AS77)</f>
        <v/>
      </c>
      <c r="AS76" s="223" t="str">
        <f>IF(SAM_2017_user_USD!AT77="","",SAM_2017_user_USD!AT77)</f>
        <v/>
      </c>
      <c r="AT76" s="223" t="str">
        <f>IF(SAM_2017_user_USD!AU77="","",SAM_2017_user_USD!AU77)</f>
        <v/>
      </c>
      <c r="AU76" s="223" t="str">
        <f>IF(SAM_2017_user_USD!AV77="","",SAM_2017_user_USD!AV77)</f>
        <v/>
      </c>
      <c r="AV76" s="223" t="str">
        <f>IF(SAM_2017_user_USD!AW77="","",SAM_2017_user_USD!AW77)</f>
        <v/>
      </c>
      <c r="AW76" s="223" t="str">
        <f>IF(SAM_2017_user_USD!AX77="","",SAM_2017_user_USD!AX77)</f>
        <v/>
      </c>
      <c r="AX76" s="223" t="str">
        <f>IF(SAM_2017_user_USD!AY77="","",SAM_2017_user_USD!AY77)</f>
        <v/>
      </c>
      <c r="AY76" s="223" t="str">
        <f>IF(SAM_2017_user_USD!AZ77="","",SAM_2017_user_USD!AZ77)</f>
        <v/>
      </c>
      <c r="AZ76" s="223" t="str">
        <f>IF(SAM_2017_user_USD!BA77="","",SAM_2017_user_USD!BA77)</f>
        <v/>
      </c>
      <c r="BA76" s="223" t="str">
        <f>IF(SAM_2017_user_USD!BB77="","",SAM_2017_user_USD!BB77)</f>
        <v/>
      </c>
      <c r="BB76" s="223" t="str">
        <f>IF(SAM_2017_user_USD!BC77="","",SAM_2017_user_USD!BC77)</f>
        <v/>
      </c>
      <c r="BC76" s="223" t="str">
        <f>IF(SAM_2017_user_USD!BD77="","",SAM_2017_user_USD!BD77)</f>
        <v/>
      </c>
      <c r="BD76" s="223" t="str">
        <f>IF(SAM_2017_user_USD!BE77="","",SAM_2017_user_USD!BE77)</f>
        <v/>
      </c>
      <c r="BE76" s="223" t="str">
        <f>IF(SAM_2017_user_USD!BF77="","",SAM_2017_user_USD!BF77)</f>
        <v/>
      </c>
      <c r="BF76" s="223" t="str">
        <f>IF(SAM_2017_user_USD!BG77="","",SAM_2017_user_USD!BG77)</f>
        <v/>
      </c>
      <c r="BG76" s="223" t="str">
        <f>IF(SAM_2017_user_USD!BH77="","",SAM_2017_user_USD!BH77)</f>
        <v/>
      </c>
      <c r="BH76" s="223" t="str">
        <f>IF(SAM_2017_user_USD!BI77="","",SAM_2017_user_USD!BI77)</f>
        <v/>
      </c>
      <c r="BI76" s="223" t="str">
        <f>IF(SAM_2017_user_USD!BJ77="","",SAM_2017_user_USD!BJ77)</f>
        <v/>
      </c>
      <c r="BJ76" s="223" t="str">
        <f>IF(SAM_2017_user_USD!BK77="","",SAM_2017_user_USD!BK77)</f>
        <v/>
      </c>
      <c r="BK76" s="223" t="str">
        <f>IF(SAM_2017_user_USD!BL77="","",SAM_2017_user_USD!BL77)</f>
        <v/>
      </c>
      <c r="BL76" s="223" t="str">
        <f>IF(SAM_2017_user_USD!BM77="","",SAM_2017_user_USD!BM77)</f>
        <v/>
      </c>
      <c r="BM76" s="223" t="str">
        <f>IF(SAM_2017_user_USD!BN77="","",SAM_2017_user_USD!BN77)</f>
        <v/>
      </c>
      <c r="BN76" s="223" t="str">
        <f>IF(SAM_2017_user_USD!BO77="","",SAM_2017_user_USD!BO77)</f>
        <v/>
      </c>
      <c r="BO76" s="223" t="str">
        <f>IF(SAM_2017_user_USD!BP77="","",SAM_2017_user_USD!BP77)</f>
        <v/>
      </c>
      <c r="BP76" s="223" t="str">
        <f>IF(SAM_2017_user_USD!BQ77="","",SAM_2017_user_USD!BQ77)</f>
        <v/>
      </c>
      <c r="BQ76" s="223" t="str">
        <f>IF(SAM_2017_user_USD!BR77="","",SAM_2017_user_USD!BR77)</f>
        <v/>
      </c>
      <c r="BR76" s="223">
        <f>IF(SAM_2017_user_USD!BS77="","",SAM_2017_user_USD!BS77)</f>
        <v>1337.2360582941226</v>
      </c>
      <c r="BS76" s="223" t="str">
        <f>IF(SAM_2017_user_USD!BT77="","",SAM_2017_user_USD!BT77)</f>
        <v/>
      </c>
      <c r="BT76" s="94" t="str">
        <f>IF(SAM_2017_user_USD!BU77="","",SAM_2017_user_USD!BU77)</f>
        <v/>
      </c>
      <c r="BU76" s="223">
        <f>IF(SAM_2017_user_USD!BV77="","",SAM_2017_user_USD!BV77)</f>
        <v>8166.728478621063</v>
      </c>
      <c r="BV76" s="94" t="str">
        <f>IF(SAM_2017_user_USD!BW77="","",SAM_2017_user_USD!BW77)</f>
        <v/>
      </c>
      <c r="BW76" s="223">
        <f>IF(SAM_2017_user_USD!BX77="","",SAM_2017_user_USD!BX77)</f>
        <v>14022.452201806049</v>
      </c>
      <c r="BX76" s="223" t="str">
        <f>IF(SAM_2017_user_USD!BY77="","",SAM_2017_user_USD!BY77)</f>
        <v/>
      </c>
      <c r="BY76" s="223">
        <f>IF(SAM_2017_user_USD!BZ77="","",SAM_2017_user_USD!BZ77)</f>
        <v>6493.8098619505035</v>
      </c>
      <c r="BZ76" s="223">
        <f>IF(SAM_2017_user_USD!CA77="","",SAM_2017_user_USD!CA77)</f>
        <v>3686.9705990993489</v>
      </c>
      <c r="CA76" s="223">
        <f>IF(SAM_2017_user_USD!CB77="","",SAM_2017_user_USD!CB77)</f>
        <v>1844.96472392638</v>
      </c>
      <c r="CB76" s="223">
        <f>IF(SAM_2017_user_USD!CC77="","",SAM_2017_user_USD!CC77)</f>
        <v>9786.7840869108222</v>
      </c>
      <c r="CC76" s="223" t="str">
        <f>IF(SAM_2017_user_USD!CD77="","",SAM_2017_user_USD!CD77)</f>
        <v/>
      </c>
      <c r="CD76" s="223">
        <f>IF(SAM_2017_user_USD!CE77="","",SAM_2017_user_USD!CE77)</f>
        <v>1151.9023564844899</v>
      </c>
      <c r="CE76" s="107">
        <f t="shared" si="2"/>
        <v>46490.848367092774</v>
      </c>
    </row>
    <row r="77" spans="1:83" x14ac:dyDescent="0.25">
      <c r="A77" s="225">
        <v>76</v>
      </c>
      <c r="B77" s="223" t="str">
        <f>IF(SAM_2017_user_USD!C78="","",SAM_2017_user_USD!C78)</f>
        <v/>
      </c>
      <c r="C77" s="223" t="str">
        <f>IF(SAM_2017_user_USD!D78="","",SAM_2017_user_USD!D78)</f>
        <v/>
      </c>
      <c r="D77" s="223" t="str">
        <f>IF(SAM_2017_user_USD!E78="","",SAM_2017_user_USD!E78)</f>
        <v/>
      </c>
      <c r="E77" s="223" t="str">
        <f>IF(SAM_2017_user_USD!F78="","",SAM_2017_user_USD!F78)</f>
        <v/>
      </c>
      <c r="F77" s="223" t="str">
        <f>IF(SAM_2017_user_USD!G78="","",SAM_2017_user_USD!G78)</f>
        <v/>
      </c>
      <c r="G77" s="223" t="str">
        <f>IF(SAM_2017_user_USD!H78="","",SAM_2017_user_USD!H78)</f>
        <v/>
      </c>
      <c r="H77" s="223" t="str">
        <f>IF(SAM_2017_user_USD!I78="","",SAM_2017_user_USD!I78)</f>
        <v/>
      </c>
      <c r="I77" s="223" t="str">
        <f>IF(SAM_2017_user_USD!J78="","",SAM_2017_user_USD!J78)</f>
        <v/>
      </c>
      <c r="J77" s="223" t="str">
        <f>IF(SAM_2017_user_USD!K78="","",SAM_2017_user_USD!K78)</f>
        <v/>
      </c>
      <c r="K77" s="223" t="str">
        <f>IF(SAM_2017_user_USD!L78="","",SAM_2017_user_USD!L78)</f>
        <v/>
      </c>
      <c r="L77" s="223" t="str">
        <f>IF(SAM_2017_user_USD!M78="","",SAM_2017_user_USD!M78)</f>
        <v/>
      </c>
      <c r="M77" s="223" t="str">
        <f>IF(SAM_2017_user_USD!N78="","",SAM_2017_user_USD!N78)</f>
        <v/>
      </c>
      <c r="N77" s="223" t="str">
        <f>IF(SAM_2017_user_USD!O78="","",SAM_2017_user_USD!O78)</f>
        <v/>
      </c>
      <c r="O77" s="223" t="str">
        <f>IF(SAM_2017_user_USD!P78="","",SAM_2017_user_USD!P78)</f>
        <v/>
      </c>
      <c r="P77" s="223" t="str">
        <f>IF(SAM_2017_user_USD!Q78="","",SAM_2017_user_USD!Q78)</f>
        <v/>
      </c>
      <c r="Q77" s="223" t="str">
        <f>IF(SAM_2017_user_USD!R78="","",SAM_2017_user_USD!R78)</f>
        <v/>
      </c>
      <c r="R77" s="223" t="str">
        <f>IF(SAM_2017_user_USD!S78="","",SAM_2017_user_USD!S78)</f>
        <v/>
      </c>
      <c r="S77" s="223" t="str">
        <f>IF(SAM_2017_user_USD!T78="","",SAM_2017_user_USD!T78)</f>
        <v/>
      </c>
      <c r="T77" s="223" t="str">
        <f>IF(SAM_2017_user_USD!U78="","",SAM_2017_user_USD!U78)</f>
        <v/>
      </c>
      <c r="U77" s="223" t="str">
        <f>IF(SAM_2017_user_USD!V78="","",SAM_2017_user_USD!V78)</f>
        <v/>
      </c>
      <c r="V77" s="223" t="str">
        <f>IF(SAM_2017_user_USD!W78="","",SAM_2017_user_USD!W78)</f>
        <v/>
      </c>
      <c r="W77" s="223" t="str">
        <f>IF(SAM_2017_user_USD!X78="","",SAM_2017_user_USD!X78)</f>
        <v/>
      </c>
      <c r="X77" s="223" t="str">
        <f>IF(SAM_2017_user_USD!Y78="","",SAM_2017_user_USD!Y78)</f>
        <v/>
      </c>
      <c r="Y77" s="223" t="str">
        <f>IF(SAM_2017_user_USD!Z78="","",SAM_2017_user_USD!Z78)</f>
        <v/>
      </c>
      <c r="Z77" s="223" t="str">
        <f>IF(SAM_2017_user_USD!AA78="","",SAM_2017_user_USD!AA78)</f>
        <v/>
      </c>
      <c r="AA77" s="223" t="str">
        <f>IF(SAM_2017_user_USD!AB78="","",SAM_2017_user_USD!AB78)</f>
        <v/>
      </c>
      <c r="AB77" s="223" t="str">
        <f>IF(SAM_2017_user_USD!AC78="","",SAM_2017_user_USD!AC78)</f>
        <v/>
      </c>
      <c r="AC77" s="223" t="str">
        <f>IF(SAM_2017_user_USD!AD78="","",SAM_2017_user_USD!AD78)</f>
        <v/>
      </c>
      <c r="AD77" s="223" t="str">
        <f>IF(SAM_2017_user_USD!AE78="","",SAM_2017_user_USD!AE78)</f>
        <v/>
      </c>
      <c r="AE77" s="223" t="str">
        <f>IF(SAM_2017_user_USD!AF78="","",SAM_2017_user_USD!AF78)</f>
        <v/>
      </c>
      <c r="AF77" s="223" t="str">
        <f>IF(SAM_2017_user_USD!AG78="","",SAM_2017_user_USD!AG78)</f>
        <v/>
      </c>
      <c r="AG77" s="223" t="str">
        <f>IF(SAM_2017_user_USD!AH78="","",SAM_2017_user_USD!AH78)</f>
        <v/>
      </c>
      <c r="AH77" s="223" t="str">
        <f>IF(SAM_2017_user_USD!AI78="","",SAM_2017_user_USD!AI78)</f>
        <v/>
      </c>
      <c r="AI77" s="223" t="str">
        <f>IF(SAM_2017_user_USD!AJ78="","",SAM_2017_user_USD!AJ78)</f>
        <v/>
      </c>
      <c r="AJ77" s="223">
        <f>IF(SAM_2017_user_USD!AK78="","",SAM_2017_user_USD!AK78)</f>
        <v>189.24604251292962</v>
      </c>
      <c r="AK77" s="223">
        <f>IF(SAM_2017_user_USD!AL78="","",SAM_2017_user_USD!AL78)</f>
        <v>75.67076057864773</v>
      </c>
      <c r="AL77" s="223">
        <f>IF(SAM_2017_user_USD!AM78="","",SAM_2017_user_USD!AM78)</f>
        <v>171.96444327691444</v>
      </c>
      <c r="AM77" s="223">
        <f>IF(SAM_2017_user_USD!AN78="","",SAM_2017_user_USD!AN78)</f>
        <v>10.361506168935222</v>
      </c>
      <c r="AN77" s="223">
        <f>IF(SAM_2017_user_USD!AO78="","",SAM_2017_user_USD!AO78)</f>
        <v>4.7773044203047084</v>
      </c>
      <c r="AO77" s="223">
        <f>IF(SAM_2017_user_USD!AP78="","",SAM_2017_user_USD!AP78)</f>
        <v>42.313029939934282</v>
      </c>
      <c r="AP77" s="223">
        <f>IF(SAM_2017_user_USD!AQ78="","",SAM_2017_user_USD!AQ78)</f>
        <v>13.830748829007403</v>
      </c>
      <c r="AQ77" s="223">
        <f>IF(SAM_2017_user_USD!AR78="","",SAM_2017_user_USD!AR78)</f>
        <v>1281.5673615944577</v>
      </c>
      <c r="AR77" s="223">
        <f>IF(SAM_2017_user_USD!AS78="","",SAM_2017_user_USD!AS78)</f>
        <v>33.035887338162318</v>
      </c>
      <c r="AS77" s="223">
        <f>IF(SAM_2017_user_USD!AT78="","",SAM_2017_user_USD!AT78)</f>
        <v>282.9152203315698</v>
      </c>
      <c r="AT77" s="223">
        <f>IF(SAM_2017_user_USD!AU78="","",SAM_2017_user_USD!AU78)</f>
        <v>22.488254393346455</v>
      </c>
      <c r="AU77" s="223">
        <f>IF(SAM_2017_user_USD!AV78="","",SAM_2017_user_USD!AV78)</f>
        <v>22.849768738168923</v>
      </c>
      <c r="AV77" s="223">
        <f>IF(SAM_2017_user_USD!AW78="","",SAM_2017_user_USD!AW78)</f>
        <v>116.75037557911132</v>
      </c>
      <c r="AW77" s="223">
        <f>IF(SAM_2017_user_USD!AX78="","",SAM_2017_user_USD!AX78)</f>
        <v>246.8021534922857</v>
      </c>
      <c r="AX77" s="223">
        <f>IF(SAM_2017_user_USD!AY78="","",SAM_2017_user_USD!AY78)</f>
        <v>198.05408231367781</v>
      </c>
      <c r="AY77" s="223">
        <f>IF(SAM_2017_user_USD!AZ78="","",SAM_2017_user_USD!AZ78)</f>
        <v>42.975764767368013</v>
      </c>
      <c r="AZ77" s="223">
        <f>IF(SAM_2017_user_USD!BA78="","",SAM_2017_user_USD!BA78)</f>
        <v>1126.5608168410477</v>
      </c>
      <c r="BA77" s="223">
        <f>IF(SAM_2017_user_USD!BB78="","",SAM_2017_user_USD!BB78)</f>
        <v>58.589225400343537</v>
      </c>
      <c r="BB77" s="223">
        <f>IF(SAM_2017_user_USD!BC78="","",SAM_2017_user_USD!BC78)</f>
        <v>157.02413816474998</v>
      </c>
      <c r="BC77" s="223">
        <f>IF(SAM_2017_user_USD!BD78="","",SAM_2017_user_USD!BD78)</f>
        <v>33.255843713210055</v>
      </c>
      <c r="BD77" s="223">
        <f>IF(SAM_2017_user_USD!BE78="","",SAM_2017_user_USD!BE78)</f>
        <v>22.276416580235001</v>
      </c>
      <c r="BE77" s="223">
        <f>IF(SAM_2017_user_USD!BF78="","",SAM_2017_user_USD!BF78)</f>
        <v>22.721515869112537</v>
      </c>
      <c r="BF77" s="223">
        <f>IF(SAM_2017_user_USD!BG78="","",SAM_2017_user_USD!BG78)</f>
        <v>456.43254736488342</v>
      </c>
      <c r="BG77" s="223">
        <f>IF(SAM_2017_user_USD!BH78="","",SAM_2017_user_USD!BH78)</f>
        <v>1.6318311776699381</v>
      </c>
      <c r="BH77" s="223">
        <f>IF(SAM_2017_user_USD!BI78="","",SAM_2017_user_USD!BI78)</f>
        <v>36.408064279839699</v>
      </c>
      <c r="BI77" s="223">
        <f>IF(SAM_2017_user_USD!BJ78="","",SAM_2017_user_USD!BJ78)</f>
        <v>626.05945454023424</v>
      </c>
      <c r="BJ77" s="223">
        <f>IF(SAM_2017_user_USD!BK78="","",SAM_2017_user_USD!BK78)</f>
        <v>69.55911572801071</v>
      </c>
      <c r="BK77" s="223">
        <f>IF(SAM_2017_user_USD!BL78="","",SAM_2017_user_USD!BL78)</f>
        <v>174.06248936002925</v>
      </c>
      <c r="BL77" s="223">
        <f>IF(SAM_2017_user_USD!BM78="","",SAM_2017_user_USD!BM78)</f>
        <v>215.77881922598675</v>
      </c>
      <c r="BM77" s="223">
        <f>IF(SAM_2017_user_USD!BN78="","",SAM_2017_user_USD!BN78)</f>
        <v>55.138475591218715</v>
      </c>
      <c r="BN77" s="223">
        <f>IF(SAM_2017_user_USD!BO78="","",SAM_2017_user_USD!BO78)</f>
        <v>197.30962301892075</v>
      </c>
      <c r="BO77" s="223">
        <f>IF(SAM_2017_user_USD!BP78="","",SAM_2017_user_USD!BP78)</f>
        <v>26.22245235309726</v>
      </c>
      <c r="BP77" s="223">
        <f>IF(SAM_2017_user_USD!BQ78="","",SAM_2017_user_USD!BQ78)</f>
        <v>20.711630723346772</v>
      </c>
      <c r="BQ77" s="223">
        <f>IF(SAM_2017_user_USD!BR78="","",SAM_2017_user_USD!BR78)</f>
        <v>438.46469774374066</v>
      </c>
      <c r="BR77" s="223" t="str">
        <f>IF(SAM_2017_user_USD!BS78="","",SAM_2017_user_USD!BS78)</f>
        <v/>
      </c>
      <c r="BS77" s="223" t="str">
        <f>IF(SAM_2017_user_USD!BT78="","",SAM_2017_user_USD!BT78)</f>
        <v/>
      </c>
      <c r="BT77" s="223" t="str">
        <f>IF(SAM_2017_user_USD!BU78="","",SAM_2017_user_USD!BU78)</f>
        <v/>
      </c>
      <c r="BU77" s="223" t="str">
        <f>IF(SAM_2017_user_USD!BV78="","",SAM_2017_user_USD!BV78)</f>
        <v/>
      </c>
      <c r="BV77" s="223" t="str">
        <f>IF(SAM_2017_user_USD!BW78="","",SAM_2017_user_USD!BW78)</f>
        <v/>
      </c>
      <c r="BW77" s="223" t="str">
        <f>IF(SAM_2017_user_USD!BX78="","",SAM_2017_user_USD!BX78)</f>
        <v/>
      </c>
      <c r="BX77" s="223" t="str">
        <f>IF(SAM_2017_user_USD!BY78="","",SAM_2017_user_USD!BY78)</f>
        <v/>
      </c>
      <c r="BY77" s="223" t="str">
        <f>IF(SAM_2017_user_USD!BZ78="","",SAM_2017_user_USD!BZ78)</f>
        <v/>
      </c>
      <c r="BZ77" s="223" t="str">
        <f>IF(SAM_2017_user_USD!CA78="","",SAM_2017_user_USD!CA78)</f>
        <v/>
      </c>
      <c r="CA77" s="223" t="str">
        <f>IF(SAM_2017_user_USD!CB78="","",SAM_2017_user_USD!CB78)</f>
        <v/>
      </c>
      <c r="CB77" s="223" t="str">
        <f>IF(SAM_2017_user_USD!CC78="","",SAM_2017_user_USD!CC78)</f>
        <v/>
      </c>
      <c r="CC77" s="223" t="str">
        <f>IF(SAM_2017_user_USD!CD78="","",SAM_2017_user_USD!CD78)</f>
        <v/>
      </c>
      <c r="CD77" s="223" t="str">
        <f>IF(SAM_2017_user_USD!CE78="","",SAM_2017_user_USD!CE78)</f>
        <v/>
      </c>
      <c r="CE77" s="107">
        <f t="shared" si="2"/>
        <v>6493.8098619504981</v>
      </c>
    </row>
    <row r="78" spans="1:83" x14ac:dyDescent="0.25">
      <c r="A78" s="225">
        <v>77</v>
      </c>
      <c r="B78" s="223" t="str">
        <f>IF(SAM_2017_user_USD!C79="","",SAM_2017_user_USD!C79)</f>
        <v/>
      </c>
      <c r="C78" s="223" t="str">
        <f>IF(SAM_2017_user_USD!D79="","",SAM_2017_user_USD!D79)</f>
        <v/>
      </c>
      <c r="D78" s="223" t="str">
        <f>IF(SAM_2017_user_USD!E79="","",SAM_2017_user_USD!E79)</f>
        <v/>
      </c>
      <c r="E78" s="223" t="str">
        <f>IF(SAM_2017_user_USD!F79="","",SAM_2017_user_USD!F79)</f>
        <v/>
      </c>
      <c r="F78" s="223" t="str">
        <f>IF(SAM_2017_user_USD!G79="","",SAM_2017_user_USD!G79)</f>
        <v/>
      </c>
      <c r="G78" s="223" t="str">
        <f>IF(SAM_2017_user_USD!H79="","",SAM_2017_user_USD!H79)</f>
        <v/>
      </c>
      <c r="H78" s="223" t="str">
        <f>IF(SAM_2017_user_USD!I79="","",SAM_2017_user_USD!I79)</f>
        <v/>
      </c>
      <c r="I78" s="223" t="str">
        <f>IF(SAM_2017_user_USD!J79="","",SAM_2017_user_USD!J79)</f>
        <v/>
      </c>
      <c r="J78" s="223" t="str">
        <f>IF(SAM_2017_user_USD!K79="","",SAM_2017_user_USD!K79)</f>
        <v/>
      </c>
      <c r="K78" s="223" t="str">
        <f>IF(SAM_2017_user_USD!L79="","",SAM_2017_user_USD!L79)</f>
        <v/>
      </c>
      <c r="L78" s="223" t="str">
        <f>IF(SAM_2017_user_USD!M79="","",SAM_2017_user_USD!M79)</f>
        <v/>
      </c>
      <c r="M78" s="223" t="str">
        <f>IF(SAM_2017_user_USD!N79="","",SAM_2017_user_USD!N79)</f>
        <v/>
      </c>
      <c r="N78" s="223" t="str">
        <f>IF(SAM_2017_user_USD!O79="","",SAM_2017_user_USD!O79)</f>
        <v/>
      </c>
      <c r="O78" s="223" t="str">
        <f>IF(SAM_2017_user_USD!P79="","",SAM_2017_user_USD!P79)</f>
        <v/>
      </c>
      <c r="P78" s="223" t="str">
        <f>IF(SAM_2017_user_USD!Q79="","",SAM_2017_user_USD!Q79)</f>
        <v/>
      </c>
      <c r="Q78" s="223" t="str">
        <f>IF(SAM_2017_user_USD!R79="","",SAM_2017_user_USD!R79)</f>
        <v/>
      </c>
      <c r="R78" s="223" t="str">
        <f>IF(SAM_2017_user_USD!S79="","",SAM_2017_user_USD!S79)</f>
        <v/>
      </c>
      <c r="S78" s="223" t="str">
        <f>IF(SAM_2017_user_USD!T79="","",SAM_2017_user_USD!T79)</f>
        <v/>
      </c>
      <c r="T78" s="223" t="str">
        <f>IF(SAM_2017_user_USD!U79="","",SAM_2017_user_USD!U79)</f>
        <v/>
      </c>
      <c r="U78" s="223" t="str">
        <f>IF(SAM_2017_user_USD!V79="","",SAM_2017_user_USD!V79)</f>
        <v/>
      </c>
      <c r="V78" s="223" t="str">
        <f>IF(SAM_2017_user_USD!W79="","",SAM_2017_user_USD!W79)</f>
        <v/>
      </c>
      <c r="W78" s="223" t="str">
        <f>IF(SAM_2017_user_USD!X79="","",SAM_2017_user_USD!X79)</f>
        <v/>
      </c>
      <c r="X78" s="223" t="str">
        <f>IF(SAM_2017_user_USD!Y79="","",SAM_2017_user_USD!Y79)</f>
        <v/>
      </c>
      <c r="Y78" s="223" t="str">
        <f>IF(SAM_2017_user_USD!Z79="","",SAM_2017_user_USD!Z79)</f>
        <v/>
      </c>
      <c r="Z78" s="223" t="str">
        <f>IF(SAM_2017_user_USD!AA79="","",SAM_2017_user_USD!AA79)</f>
        <v/>
      </c>
      <c r="AA78" s="223" t="str">
        <f>IF(SAM_2017_user_USD!AB79="","",SAM_2017_user_USD!AB79)</f>
        <v/>
      </c>
      <c r="AB78" s="223" t="str">
        <f>IF(SAM_2017_user_USD!AC79="","",SAM_2017_user_USD!AC79)</f>
        <v/>
      </c>
      <c r="AC78" s="223" t="str">
        <f>IF(SAM_2017_user_USD!AD79="","",SAM_2017_user_USD!AD79)</f>
        <v/>
      </c>
      <c r="AD78" s="223" t="str">
        <f>IF(SAM_2017_user_USD!AE79="","",SAM_2017_user_USD!AE79)</f>
        <v/>
      </c>
      <c r="AE78" s="223" t="str">
        <f>IF(SAM_2017_user_USD!AF79="","",SAM_2017_user_USD!AF79)</f>
        <v/>
      </c>
      <c r="AF78" s="223" t="str">
        <f>IF(SAM_2017_user_USD!AG79="","",SAM_2017_user_USD!AG79)</f>
        <v/>
      </c>
      <c r="AG78" s="223" t="str">
        <f>IF(SAM_2017_user_USD!AH79="","",SAM_2017_user_USD!AH79)</f>
        <v/>
      </c>
      <c r="AH78" s="223" t="str">
        <f>IF(SAM_2017_user_USD!AI79="","",SAM_2017_user_USD!AI79)</f>
        <v/>
      </c>
      <c r="AI78" s="223" t="str">
        <f>IF(SAM_2017_user_USD!AJ79="","",SAM_2017_user_USD!AJ79)</f>
        <v/>
      </c>
      <c r="AJ78" s="223" t="str">
        <f>IF(SAM_2017_user_USD!AK79="","",SAM_2017_user_USD!AK79)</f>
        <v/>
      </c>
      <c r="AK78" s="223" t="str">
        <f>IF(SAM_2017_user_USD!AL79="","",SAM_2017_user_USD!AL79)</f>
        <v/>
      </c>
      <c r="AL78" s="223" t="str">
        <f>IF(SAM_2017_user_USD!AM79="","",SAM_2017_user_USD!AM79)</f>
        <v/>
      </c>
      <c r="AM78" s="223" t="str">
        <f>IF(SAM_2017_user_USD!AN79="","",SAM_2017_user_USD!AN79)</f>
        <v/>
      </c>
      <c r="AN78" s="223" t="str">
        <f>IF(SAM_2017_user_USD!AO79="","",SAM_2017_user_USD!AO79)</f>
        <v/>
      </c>
      <c r="AO78" s="223" t="str">
        <f>IF(SAM_2017_user_USD!AP79="","",SAM_2017_user_USD!AP79)</f>
        <v/>
      </c>
      <c r="AP78" s="223" t="str">
        <f>IF(SAM_2017_user_USD!AQ79="","",SAM_2017_user_USD!AQ79)</f>
        <v/>
      </c>
      <c r="AQ78" s="223" t="str">
        <f>IF(SAM_2017_user_USD!AR79="","",SAM_2017_user_USD!AR79)</f>
        <v/>
      </c>
      <c r="AR78" s="223" t="str">
        <f>IF(SAM_2017_user_USD!AS79="","",SAM_2017_user_USD!AS79)</f>
        <v/>
      </c>
      <c r="AS78" s="223" t="str">
        <f>IF(SAM_2017_user_USD!AT79="","",SAM_2017_user_USD!AT79)</f>
        <v/>
      </c>
      <c r="AT78" s="223" t="str">
        <f>IF(SAM_2017_user_USD!AU79="","",SAM_2017_user_USD!AU79)</f>
        <v/>
      </c>
      <c r="AU78" s="223" t="str">
        <f>IF(SAM_2017_user_USD!AV79="","",SAM_2017_user_USD!AV79)</f>
        <v/>
      </c>
      <c r="AV78" s="223" t="str">
        <f>IF(SAM_2017_user_USD!AW79="","",SAM_2017_user_USD!AW79)</f>
        <v/>
      </c>
      <c r="AW78" s="223" t="str">
        <f>IF(SAM_2017_user_USD!AX79="","",SAM_2017_user_USD!AX79)</f>
        <v/>
      </c>
      <c r="AX78" s="223" t="str">
        <f>IF(SAM_2017_user_USD!AY79="","",SAM_2017_user_USD!AY79)</f>
        <v/>
      </c>
      <c r="AY78" s="223" t="str">
        <f>IF(SAM_2017_user_USD!AZ79="","",SAM_2017_user_USD!AZ79)</f>
        <v/>
      </c>
      <c r="AZ78" s="223" t="str">
        <f>IF(SAM_2017_user_USD!BA79="","",SAM_2017_user_USD!BA79)</f>
        <v/>
      </c>
      <c r="BA78" s="223" t="str">
        <f>IF(SAM_2017_user_USD!BB79="","",SAM_2017_user_USD!BB79)</f>
        <v/>
      </c>
      <c r="BB78" s="223" t="str">
        <f>IF(SAM_2017_user_USD!BC79="","",SAM_2017_user_USD!BC79)</f>
        <v/>
      </c>
      <c r="BC78" s="223" t="str">
        <f>IF(SAM_2017_user_USD!BD79="","",SAM_2017_user_USD!BD79)</f>
        <v/>
      </c>
      <c r="BD78" s="223" t="str">
        <f>IF(SAM_2017_user_USD!BE79="","",SAM_2017_user_USD!BE79)</f>
        <v/>
      </c>
      <c r="BE78" s="223" t="str">
        <f>IF(SAM_2017_user_USD!BF79="","",SAM_2017_user_USD!BF79)</f>
        <v/>
      </c>
      <c r="BF78" s="223" t="str">
        <f>IF(SAM_2017_user_USD!BG79="","",SAM_2017_user_USD!BG79)</f>
        <v/>
      </c>
      <c r="BG78" s="223" t="str">
        <f>IF(SAM_2017_user_USD!BH79="","",SAM_2017_user_USD!BH79)</f>
        <v/>
      </c>
      <c r="BH78" s="223" t="str">
        <f>IF(SAM_2017_user_USD!BI79="","",SAM_2017_user_USD!BI79)</f>
        <v/>
      </c>
      <c r="BI78" s="223" t="str">
        <f>IF(SAM_2017_user_USD!BJ79="","",SAM_2017_user_USD!BJ79)</f>
        <v/>
      </c>
      <c r="BJ78" s="223" t="str">
        <f>IF(SAM_2017_user_USD!BK79="","",SAM_2017_user_USD!BK79)</f>
        <v/>
      </c>
      <c r="BK78" s="223" t="str">
        <f>IF(SAM_2017_user_USD!BL79="","",SAM_2017_user_USD!BL79)</f>
        <v/>
      </c>
      <c r="BL78" s="223" t="str">
        <f>IF(SAM_2017_user_USD!BM79="","",SAM_2017_user_USD!BM79)</f>
        <v/>
      </c>
      <c r="BM78" s="223" t="str">
        <f>IF(SAM_2017_user_USD!BN79="","",SAM_2017_user_USD!BN79)</f>
        <v/>
      </c>
      <c r="BN78" s="223" t="str">
        <f>IF(SAM_2017_user_USD!BO79="","",SAM_2017_user_USD!BO79)</f>
        <v/>
      </c>
      <c r="BO78" s="223" t="str">
        <f>IF(SAM_2017_user_USD!BP79="","",SAM_2017_user_USD!BP79)</f>
        <v/>
      </c>
      <c r="BP78" s="223" t="str">
        <f>IF(SAM_2017_user_USD!BQ79="","",SAM_2017_user_USD!BQ79)</f>
        <v/>
      </c>
      <c r="BQ78" s="223" t="str">
        <f>IF(SAM_2017_user_USD!BR79="","",SAM_2017_user_USD!BR79)</f>
        <v/>
      </c>
      <c r="BR78" s="223" t="str">
        <f>IF(SAM_2017_user_USD!BS79="","",SAM_2017_user_USD!BS79)</f>
        <v/>
      </c>
      <c r="BS78" s="223" t="str">
        <f>IF(SAM_2017_user_USD!BT79="","",SAM_2017_user_USD!BT79)</f>
        <v/>
      </c>
      <c r="BT78" s="223" t="str">
        <f>IF(SAM_2017_user_USD!BU79="","",SAM_2017_user_USD!BU79)</f>
        <v/>
      </c>
      <c r="BU78" s="223" t="str">
        <f>IF(SAM_2017_user_USD!BV79="","",SAM_2017_user_USD!BV79)</f>
        <v/>
      </c>
      <c r="BV78" s="223" t="str">
        <f>IF(SAM_2017_user_USD!BW79="","",SAM_2017_user_USD!BW79)</f>
        <v/>
      </c>
      <c r="BW78" s="223" t="str">
        <f>IF(SAM_2017_user_USD!BX79="","",SAM_2017_user_USD!BX79)</f>
        <v/>
      </c>
      <c r="BX78" s="223" t="str">
        <f>IF(SAM_2017_user_USD!BY79="","",SAM_2017_user_USD!BY79)</f>
        <v/>
      </c>
      <c r="BY78" s="223" t="str">
        <f>IF(SAM_2017_user_USD!BZ79="","",SAM_2017_user_USD!BZ79)</f>
        <v/>
      </c>
      <c r="BZ78" s="223" t="str">
        <f>IF(SAM_2017_user_USD!CA79="","",SAM_2017_user_USD!CA79)</f>
        <v/>
      </c>
      <c r="CA78" s="223" t="str">
        <f>IF(SAM_2017_user_USD!CB79="","",SAM_2017_user_USD!CB79)</f>
        <v/>
      </c>
      <c r="CB78" s="223" t="str">
        <f>IF(SAM_2017_user_USD!CC79="","",SAM_2017_user_USD!CC79)</f>
        <v/>
      </c>
      <c r="CC78" s="223" t="str">
        <f>IF(SAM_2017_user_USD!CD79="","",SAM_2017_user_USD!CD79)</f>
        <v/>
      </c>
      <c r="CD78" s="223">
        <f>IF(SAM_2017_user_USD!CE79="","",SAM_2017_user_USD!CE79)</f>
        <v>3686.9705990993557</v>
      </c>
      <c r="CE78" s="107">
        <f t="shared" si="2"/>
        <v>3686.9705990993557</v>
      </c>
    </row>
    <row r="79" spans="1:83" x14ac:dyDescent="0.25">
      <c r="A79" s="225">
        <v>78</v>
      </c>
      <c r="B79" s="223">
        <f>IF(SAM_2017_user_USD!C80="","",SAM_2017_user_USD!C80)</f>
        <v>7.1953987730061346</v>
      </c>
      <c r="C79" s="223">
        <f>IF(SAM_2017_user_USD!D80="","",SAM_2017_user_USD!D80)</f>
        <v>20.686421547430257</v>
      </c>
      <c r="D79" s="223">
        <f>IF(SAM_2017_user_USD!E80="","",SAM_2017_user_USD!E80)</f>
        <v>908.14446540159179</v>
      </c>
      <c r="E79" s="223">
        <f>IF(SAM_2017_user_USD!F80="","",SAM_2017_user_USD!F80)</f>
        <v>27.728661866370782</v>
      </c>
      <c r="F79" s="223">
        <f>IF(SAM_2017_user_USD!G80="","",SAM_2017_user_USD!G80)</f>
        <v>6.2605878463064739</v>
      </c>
      <c r="G79" s="223">
        <f>IF(SAM_2017_user_USD!H80="","",SAM_2017_user_USD!H80)</f>
        <v>38.64862092748038</v>
      </c>
      <c r="H79" s="223">
        <f>IF(SAM_2017_user_USD!I80="","",SAM_2017_user_USD!I80)</f>
        <v>28.593512349470458</v>
      </c>
      <c r="I79" s="223">
        <f>IF(SAM_2017_user_USD!J80="","",SAM_2017_user_USD!J80)</f>
        <v>25.420553909562987</v>
      </c>
      <c r="J79" s="223">
        <f>IF(SAM_2017_user_USD!K80="","",SAM_2017_user_USD!K80)</f>
        <v>0.97773495089271611</v>
      </c>
      <c r="K79" s="223">
        <f>IF(SAM_2017_user_USD!L80="","",SAM_2017_user_USD!L80)</f>
        <v>1.6995329060984263</v>
      </c>
      <c r="L79" s="223">
        <f>IF(SAM_2017_user_USD!M80="","",SAM_2017_user_USD!M80)</f>
        <v>66.689918127375449</v>
      </c>
      <c r="M79" s="223">
        <f>IF(SAM_2017_user_USD!N80="","",SAM_2017_user_USD!N80)</f>
        <v>99.574088031303546</v>
      </c>
      <c r="N79" s="223">
        <f>IF(SAM_2017_user_USD!O80="","",SAM_2017_user_USD!O80)</f>
        <v>1.7828790562954813</v>
      </c>
      <c r="O79" s="223">
        <f>IF(SAM_2017_user_USD!P80="","",SAM_2017_user_USD!P80)</f>
        <v>6.5853861411566328</v>
      </c>
      <c r="P79" s="223">
        <f>IF(SAM_2017_user_USD!Q80="","",SAM_2017_user_USD!Q80)</f>
        <v>1.9564298753994209</v>
      </c>
      <c r="Q79" s="223">
        <f>IF(SAM_2017_user_USD!R80="","",SAM_2017_user_USD!R80)</f>
        <v>9.4194472550394579</v>
      </c>
      <c r="R79" s="223">
        <f>IF(SAM_2017_user_USD!S80="","",SAM_2017_user_USD!S80)</f>
        <v>14.272646786862888</v>
      </c>
      <c r="S79" s="223">
        <f>IF(SAM_2017_user_USD!T80="","",SAM_2017_user_USD!T80)</f>
        <v>8.3346150197054797E-2</v>
      </c>
      <c r="T79" s="223">
        <f>IF(SAM_2017_user_USD!U80="","",SAM_2017_user_USD!U80)</f>
        <v>33.775160725603548</v>
      </c>
      <c r="U79" s="223">
        <f>IF(SAM_2017_user_USD!V80="","",SAM_2017_user_USD!V80)</f>
        <v>3.5260539477038462</v>
      </c>
      <c r="V79" s="223">
        <f>IF(SAM_2017_user_USD!W80="","",SAM_2017_user_USD!W80)</f>
        <v>10.261975510741697</v>
      </c>
      <c r="W79" s="223">
        <f>IF(SAM_2017_user_USD!X80="","",SAM_2017_user_USD!X80)</f>
        <v>9.4647239263803673</v>
      </c>
      <c r="X79" s="223">
        <f>IF(SAM_2017_user_USD!Y80="","",SAM_2017_user_USD!Y80)</f>
        <v>119.1177022869843</v>
      </c>
      <c r="Y79" s="223">
        <f>IF(SAM_2017_user_USD!Z80="","",SAM_2017_user_USD!Z80)</f>
        <v>8.4847356835504609E-2</v>
      </c>
      <c r="Z79" s="223">
        <f>IF(SAM_2017_user_USD!AA80="","",SAM_2017_user_USD!AA80)</f>
        <v>1.9309668916671159</v>
      </c>
      <c r="AA79" s="223">
        <f>IF(SAM_2017_user_USD!AB80="","",SAM_2017_user_USD!AB80)</f>
        <v>34.390184049079757</v>
      </c>
      <c r="AB79" s="223">
        <f>IF(SAM_2017_user_USD!AC80="","",SAM_2017_user_USD!AC80)</f>
        <v>63.743558282208596</v>
      </c>
      <c r="AC79" s="223">
        <f>IF(SAM_2017_user_USD!AD80="","",SAM_2017_user_USD!AD80)</f>
        <v>44.29754601226994</v>
      </c>
      <c r="AD79" s="223">
        <f>IF(SAM_2017_user_USD!AE80="","",SAM_2017_user_USD!AE80)</f>
        <v>52.839877300613495</v>
      </c>
      <c r="AE79" s="223">
        <f>IF(SAM_2017_user_USD!AF80="","",SAM_2017_user_USD!AF80)</f>
        <v>68.849693251533736</v>
      </c>
      <c r="AF79" s="223">
        <f>IF(SAM_2017_user_USD!AG80="","",SAM_2017_user_USD!AG80)</f>
        <v>47.065030674846625</v>
      </c>
      <c r="AG79" s="223">
        <f>IF(SAM_2017_user_USD!AH80="","",SAM_2017_user_USD!AH80)</f>
        <v>6.7239263803680984</v>
      </c>
      <c r="AH79" s="223">
        <f>IF(SAM_2017_user_USD!AI80="","",SAM_2017_user_USD!AI80)</f>
        <v>5.8266871165644174</v>
      </c>
      <c r="AI79" s="223">
        <f>IF(SAM_2017_user_USD!AJ80="","",SAM_2017_user_USD!AJ80)</f>
        <v>77.347158311138813</v>
      </c>
      <c r="AJ79" s="223" t="str">
        <f>IF(SAM_2017_user_USD!AK80="","",SAM_2017_user_USD!AK80)</f>
        <v/>
      </c>
      <c r="AK79" s="223" t="str">
        <f>IF(SAM_2017_user_USD!AL80="","",SAM_2017_user_USD!AL80)</f>
        <v/>
      </c>
      <c r="AL79" s="223" t="str">
        <f>IF(SAM_2017_user_USD!AM80="","",SAM_2017_user_USD!AM80)</f>
        <v/>
      </c>
      <c r="AM79" s="223" t="str">
        <f>IF(SAM_2017_user_USD!AN80="","",SAM_2017_user_USD!AN80)</f>
        <v/>
      </c>
      <c r="AN79" s="223" t="str">
        <f>IF(SAM_2017_user_USD!AO80="","",SAM_2017_user_USD!AO80)</f>
        <v/>
      </c>
      <c r="AO79" s="223" t="str">
        <f>IF(SAM_2017_user_USD!AP80="","",SAM_2017_user_USD!AP80)</f>
        <v/>
      </c>
      <c r="AP79" s="223" t="str">
        <f>IF(SAM_2017_user_USD!AQ80="","",SAM_2017_user_USD!AQ80)</f>
        <v/>
      </c>
      <c r="AQ79" s="223" t="str">
        <f>IF(SAM_2017_user_USD!AR80="","",SAM_2017_user_USD!AR80)</f>
        <v/>
      </c>
      <c r="AR79" s="223" t="str">
        <f>IF(SAM_2017_user_USD!AS80="","",SAM_2017_user_USD!AS80)</f>
        <v/>
      </c>
      <c r="AS79" s="223" t="str">
        <f>IF(SAM_2017_user_USD!AT80="","",SAM_2017_user_USD!AT80)</f>
        <v/>
      </c>
      <c r="AT79" s="223" t="str">
        <f>IF(SAM_2017_user_USD!AU80="","",SAM_2017_user_USD!AU80)</f>
        <v/>
      </c>
      <c r="AU79" s="223" t="str">
        <f>IF(SAM_2017_user_USD!AV80="","",SAM_2017_user_USD!AV80)</f>
        <v/>
      </c>
      <c r="AV79" s="223" t="str">
        <f>IF(SAM_2017_user_USD!AW80="","",SAM_2017_user_USD!AW80)</f>
        <v/>
      </c>
      <c r="AW79" s="223" t="str">
        <f>IF(SAM_2017_user_USD!AX80="","",SAM_2017_user_USD!AX80)</f>
        <v/>
      </c>
      <c r="AX79" s="223" t="str">
        <f>IF(SAM_2017_user_USD!AY80="","",SAM_2017_user_USD!AY80)</f>
        <v/>
      </c>
      <c r="AY79" s="223" t="str">
        <f>IF(SAM_2017_user_USD!AZ80="","",SAM_2017_user_USD!AZ80)</f>
        <v/>
      </c>
      <c r="AZ79" s="223" t="str">
        <f>IF(SAM_2017_user_USD!BA80="","",SAM_2017_user_USD!BA80)</f>
        <v/>
      </c>
      <c r="BA79" s="223" t="str">
        <f>IF(SAM_2017_user_USD!BB80="","",SAM_2017_user_USD!BB80)</f>
        <v/>
      </c>
      <c r="BB79" s="223" t="str">
        <f>IF(SAM_2017_user_USD!BC80="","",SAM_2017_user_USD!BC80)</f>
        <v/>
      </c>
      <c r="BC79" s="223" t="str">
        <f>IF(SAM_2017_user_USD!BD80="","",SAM_2017_user_USD!BD80)</f>
        <v/>
      </c>
      <c r="BD79" s="223" t="str">
        <f>IF(SAM_2017_user_USD!BE80="","",SAM_2017_user_USD!BE80)</f>
        <v/>
      </c>
      <c r="BE79" s="223" t="str">
        <f>IF(SAM_2017_user_USD!BF80="","",SAM_2017_user_USD!BF80)</f>
        <v/>
      </c>
      <c r="BF79" s="223" t="str">
        <f>IF(SAM_2017_user_USD!BG80="","",SAM_2017_user_USD!BG80)</f>
        <v/>
      </c>
      <c r="BG79" s="223" t="str">
        <f>IF(SAM_2017_user_USD!BH80="","",SAM_2017_user_USD!BH80)</f>
        <v/>
      </c>
      <c r="BH79" s="223" t="str">
        <f>IF(SAM_2017_user_USD!BI80="","",SAM_2017_user_USD!BI80)</f>
        <v/>
      </c>
      <c r="BI79" s="223" t="str">
        <f>IF(SAM_2017_user_USD!BJ80="","",SAM_2017_user_USD!BJ80)</f>
        <v/>
      </c>
      <c r="BJ79" s="223" t="str">
        <f>IF(SAM_2017_user_USD!BK80="","",SAM_2017_user_USD!BK80)</f>
        <v/>
      </c>
      <c r="BK79" s="223" t="str">
        <f>IF(SAM_2017_user_USD!BL80="","",SAM_2017_user_USD!BL80)</f>
        <v/>
      </c>
      <c r="BL79" s="223" t="str">
        <f>IF(SAM_2017_user_USD!BM80="","",SAM_2017_user_USD!BM80)</f>
        <v/>
      </c>
      <c r="BM79" s="223" t="str">
        <f>IF(SAM_2017_user_USD!BN80="","",SAM_2017_user_USD!BN80)</f>
        <v/>
      </c>
      <c r="BN79" s="223" t="str">
        <f>IF(SAM_2017_user_USD!BO80="","",SAM_2017_user_USD!BO80)</f>
        <v/>
      </c>
      <c r="BO79" s="223" t="str">
        <f>IF(SAM_2017_user_USD!BP80="","",SAM_2017_user_USD!BP80)</f>
        <v/>
      </c>
      <c r="BP79" s="223" t="str">
        <f>IF(SAM_2017_user_USD!BQ80="","",SAM_2017_user_USD!BQ80)</f>
        <v/>
      </c>
      <c r="BQ79" s="223" t="str">
        <f>IF(SAM_2017_user_USD!BR80="","",SAM_2017_user_USD!BR80)</f>
        <v/>
      </c>
      <c r="BR79" s="223" t="str">
        <f>IF(SAM_2017_user_USD!BS80="","",SAM_2017_user_USD!BS80)</f>
        <v/>
      </c>
      <c r="BS79" s="223" t="str">
        <f>IF(SAM_2017_user_USD!BT80="","",SAM_2017_user_USD!BT80)</f>
        <v/>
      </c>
      <c r="BT79" s="223" t="str">
        <f>IF(SAM_2017_user_USD!BU80="","",SAM_2017_user_USD!BU80)</f>
        <v/>
      </c>
      <c r="BU79" s="223" t="str">
        <f>IF(SAM_2017_user_USD!BV80="","",SAM_2017_user_USD!BV80)</f>
        <v/>
      </c>
      <c r="BV79" s="223" t="str">
        <f>IF(SAM_2017_user_USD!BW80="","",SAM_2017_user_USD!BW80)</f>
        <v/>
      </c>
      <c r="BW79" s="223" t="str">
        <f>IF(SAM_2017_user_USD!BX80="","",SAM_2017_user_USD!BX80)</f>
        <v/>
      </c>
      <c r="BX79" s="223" t="str">
        <f>IF(SAM_2017_user_USD!BY80="","",SAM_2017_user_USD!BY80)</f>
        <v/>
      </c>
      <c r="BY79" s="223" t="str">
        <f>IF(SAM_2017_user_USD!BZ80="","",SAM_2017_user_USD!BZ80)</f>
        <v/>
      </c>
      <c r="BZ79" s="223" t="str">
        <f>IF(SAM_2017_user_USD!CA80="","",SAM_2017_user_USD!CA80)</f>
        <v/>
      </c>
      <c r="CA79" s="223" t="str">
        <f>IF(SAM_2017_user_USD!CB80="","",SAM_2017_user_USD!CB80)</f>
        <v/>
      </c>
      <c r="CB79" s="223" t="str">
        <f>IF(SAM_2017_user_USD!CC80="","",SAM_2017_user_USD!CC80)</f>
        <v/>
      </c>
      <c r="CC79" s="223" t="str">
        <f>IF(SAM_2017_user_USD!CD80="","",SAM_2017_user_USD!CD80)</f>
        <v/>
      </c>
      <c r="CD79" s="223" t="str">
        <f>IF(SAM_2017_user_USD!CE80="","",SAM_2017_user_USD!CE80)</f>
        <v/>
      </c>
      <c r="CE79" s="107">
        <f t="shared" si="2"/>
        <v>1844.9647239263809</v>
      </c>
    </row>
    <row r="80" spans="1:83" x14ac:dyDescent="0.25">
      <c r="A80" s="225">
        <v>79</v>
      </c>
      <c r="B80" s="223" t="str">
        <f>IF(SAM_2017_user_USD!C81="","",SAM_2017_user_USD!C81)</f>
        <v/>
      </c>
      <c r="C80" s="223" t="str">
        <f>IF(SAM_2017_user_USD!D81="","",SAM_2017_user_USD!D81)</f>
        <v/>
      </c>
      <c r="D80" s="223" t="str">
        <f>IF(SAM_2017_user_USD!E81="","",SAM_2017_user_USD!E81)</f>
        <v/>
      </c>
      <c r="E80" s="223" t="str">
        <f>IF(SAM_2017_user_USD!F81="","",SAM_2017_user_USD!F81)</f>
        <v/>
      </c>
      <c r="F80" s="223" t="str">
        <f>IF(SAM_2017_user_USD!G81="","",SAM_2017_user_USD!G81)</f>
        <v/>
      </c>
      <c r="G80" s="223" t="str">
        <f>IF(SAM_2017_user_USD!H81="","",SAM_2017_user_USD!H81)</f>
        <v/>
      </c>
      <c r="H80" s="223" t="str">
        <f>IF(SAM_2017_user_USD!I81="","",SAM_2017_user_USD!I81)</f>
        <v/>
      </c>
      <c r="I80" s="223" t="str">
        <f>IF(SAM_2017_user_USD!J81="","",SAM_2017_user_USD!J81)</f>
        <v/>
      </c>
      <c r="J80" s="223" t="str">
        <f>IF(SAM_2017_user_USD!K81="","",SAM_2017_user_USD!K81)</f>
        <v/>
      </c>
      <c r="K80" s="223" t="str">
        <f>IF(SAM_2017_user_USD!L81="","",SAM_2017_user_USD!L81)</f>
        <v/>
      </c>
      <c r="L80" s="223" t="str">
        <f>IF(SAM_2017_user_USD!M81="","",SAM_2017_user_USD!M81)</f>
        <v/>
      </c>
      <c r="M80" s="223" t="str">
        <f>IF(SAM_2017_user_USD!N81="","",SAM_2017_user_USD!N81)</f>
        <v/>
      </c>
      <c r="N80" s="223" t="str">
        <f>IF(SAM_2017_user_USD!O81="","",SAM_2017_user_USD!O81)</f>
        <v/>
      </c>
      <c r="O80" s="223" t="str">
        <f>IF(SAM_2017_user_USD!P81="","",SAM_2017_user_USD!P81)</f>
        <v/>
      </c>
      <c r="P80" s="223" t="str">
        <f>IF(SAM_2017_user_USD!Q81="","",SAM_2017_user_USD!Q81)</f>
        <v/>
      </c>
      <c r="Q80" s="223" t="str">
        <f>IF(SAM_2017_user_USD!R81="","",SAM_2017_user_USD!R81)</f>
        <v/>
      </c>
      <c r="R80" s="223" t="str">
        <f>IF(SAM_2017_user_USD!S81="","",SAM_2017_user_USD!S81)</f>
        <v/>
      </c>
      <c r="S80" s="223" t="str">
        <f>IF(SAM_2017_user_USD!T81="","",SAM_2017_user_USD!T81)</f>
        <v/>
      </c>
      <c r="T80" s="223" t="str">
        <f>IF(SAM_2017_user_USD!U81="","",SAM_2017_user_USD!U81)</f>
        <v/>
      </c>
      <c r="U80" s="223" t="str">
        <f>IF(SAM_2017_user_USD!V81="","",SAM_2017_user_USD!V81)</f>
        <v/>
      </c>
      <c r="V80" s="223" t="str">
        <f>IF(SAM_2017_user_USD!W81="","",SAM_2017_user_USD!W81)</f>
        <v/>
      </c>
      <c r="W80" s="223" t="str">
        <f>IF(SAM_2017_user_USD!X81="","",SAM_2017_user_USD!X81)</f>
        <v/>
      </c>
      <c r="X80" s="223" t="str">
        <f>IF(SAM_2017_user_USD!Y81="","",SAM_2017_user_USD!Y81)</f>
        <v/>
      </c>
      <c r="Y80" s="223" t="str">
        <f>IF(SAM_2017_user_USD!Z81="","",SAM_2017_user_USD!Z81)</f>
        <v/>
      </c>
      <c r="Z80" s="223" t="str">
        <f>IF(SAM_2017_user_USD!AA81="","",SAM_2017_user_USD!AA81)</f>
        <v/>
      </c>
      <c r="AA80" s="223" t="str">
        <f>IF(SAM_2017_user_USD!AB81="","",SAM_2017_user_USD!AB81)</f>
        <v/>
      </c>
      <c r="AB80" s="223" t="str">
        <f>IF(SAM_2017_user_USD!AC81="","",SAM_2017_user_USD!AC81)</f>
        <v/>
      </c>
      <c r="AC80" s="223" t="str">
        <f>IF(SAM_2017_user_USD!AD81="","",SAM_2017_user_USD!AD81)</f>
        <v/>
      </c>
      <c r="AD80" s="223" t="str">
        <f>IF(SAM_2017_user_USD!AE81="","",SAM_2017_user_USD!AE81)</f>
        <v/>
      </c>
      <c r="AE80" s="223" t="str">
        <f>IF(SAM_2017_user_USD!AF81="","",SAM_2017_user_USD!AF81)</f>
        <v/>
      </c>
      <c r="AF80" s="223" t="str">
        <f>IF(SAM_2017_user_USD!AG81="","",SAM_2017_user_USD!AG81)</f>
        <v/>
      </c>
      <c r="AG80" s="223" t="str">
        <f>IF(SAM_2017_user_USD!AH81="","",SAM_2017_user_USD!AH81)</f>
        <v/>
      </c>
      <c r="AH80" s="223" t="str">
        <f>IF(SAM_2017_user_USD!AI81="","",SAM_2017_user_USD!AI81)</f>
        <v/>
      </c>
      <c r="AI80" s="223" t="str">
        <f>IF(SAM_2017_user_USD!AJ81="","",SAM_2017_user_USD!AJ81)</f>
        <v/>
      </c>
      <c r="AJ80" s="223" t="str">
        <f>IF(SAM_2017_user_USD!AK81="","",SAM_2017_user_USD!AK81)</f>
        <v/>
      </c>
      <c r="AK80" s="223" t="str">
        <f>IF(SAM_2017_user_USD!AL81="","",SAM_2017_user_USD!AL81)</f>
        <v/>
      </c>
      <c r="AL80" s="223" t="str">
        <f>IF(SAM_2017_user_USD!AM81="","",SAM_2017_user_USD!AM81)</f>
        <v/>
      </c>
      <c r="AM80" s="223" t="str">
        <f>IF(SAM_2017_user_USD!AN81="","",SAM_2017_user_USD!AN81)</f>
        <v/>
      </c>
      <c r="AN80" s="223" t="str">
        <f>IF(SAM_2017_user_USD!AO81="","",SAM_2017_user_USD!AO81)</f>
        <v/>
      </c>
      <c r="AO80" s="223" t="str">
        <f>IF(SAM_2017_user_USD!AP81="","",SAM_2017_user_USD!AP81)</f>
        <v/>
      </c>
      <c r="AP80" s="223" t="str">
        <f>IF(SAM_2017_user_USD!AQ81="","",SAM_2017_user_USD!AQ81)</f>
        <v/>
      </c>
      <c r="AQ80" s="223" t="str">
        <f>IF(SAM_2017_user_USD!AR81="","",SAM_2017_user_USD!AR81)</f>
        <v/>
      </c>
      <c r="AR80" s="223" t="str">
        <f>IF(SAM_2017_user_USD!AS81="","",SAM_2017_user_USD!AS81)</f>
        <v/>
      </c>
      <c r="AS80" s="223" t="str">
        <f>IF(SAM_2017_user_USD!AT81="","",SAM_2017_user_USD!AT81)</f>
        <v/>
      </c>
      <c r="AT80" s="223" t="str">
        <f>IF(SAM_2017_user_USD!AU81="","",SAM_2017_user_USD!AU81)</f>
        <v/>
      </c>
      <c r="AU80" s="223" t="str">
        <f>IF(SAM_2017_user_USD!AV81="","",SAM_2017_user_USD!AV81)</f>
        <v/>
      </c>
      <c r="AV80" s="223" t="str">
        <f>IF(SAM_2017_user_USD!AW81="","",SAM_2017_user_USD!AW81)</f>
        <v/>
      </c>
      <c r="AW80" s="223" t="str">
        <f>IF(SAM_2017_user_USD!AX81="","",SAM_2017_user_USD!AX81)</f>
        <v/>
      </c>
      <c r="AX80" s="223" t="str">
        <f>IF(SAM_2017_user_USD!AY81="","",SAM_2017_user_USD!AY81)</f>
        <v/>
      </c>
      <c r="AY80" s="223" t="str">
        <f>IF(SAM_2017_user_USD!AZ81="","",SAM_2017_user_USD!AZ81)</f>
        <v/>
      </c>
      <c r="AZ80" s="223" t="str">
        <f>IF(SAM_2017_user_USD!BA81="","",SAM_2017_user_USD!BA81)</f>
        <v/>
      </c>
      <c r="BA80" s="223" t="str">
        <f>IF(SAM_2017_user_USD!BB81="","",SAM_2017_user_USD!BB81)</f>
        <v/>
      </c>
      <c r="BB80" s="223" t="str">
        <f>IF(SAM_2017_user_USD!BC81="","",SAM_2017_user_USD!BC81)</f>
        <v/>
      </c>
      <c r="BC80" s="223" t="str">
        <f>IF(SAM_2017_user_USD!BD81="","",SAM_2017_user_USD!BD81)</f>
        <v/>
      </c>
      <c r="BD80" s="223" t="str">
        <f>IF(SAM_2017_user_USD!BE81="","",SAM_2017_user_USD!BE81)</f>
        <v/>
      </c>
      <c r="BE80" s="223" t="str">
        <f>IF(SAM_2017_user_USD!BF81="","",SAM_2017_user_USD!BF81)</f>
        <v/>
      </c>
      <c r="BF80" s="223" t="str">
        <f>IF(SAM_2017_user_USD!BG81="","",SAM_2017_user_USD!BG81)</f>
        <v/>
      </c>
      <c r="BG80" s="223" t="str">
        <f>IF(SAM_2017_user_USD!BH81="","",SAM_2017_user_USD!BH81)</f>
        <v/>
      </c>
      <c r="BH80" s="223" t="str">
        <f>IF(SAM_2017_user_USD!BI81="","",SAM_2017_user_USD!BI81)</f>
        <v/>
      </c>
      <c r="BI80" s="223" t="str">
        <f>IF(SAM_2017_user_USD!BJ81="","",SAM_2017_user_USD!BJ81)</f>
        <v/>
      </c>
      <c r="BJ80" s="223" t="str">
        <f>IF(SAM_2017_user_USD!BK81="","",SAM_2017_user_USD!BK81)</f>
        <v/>
      </c>
      <c r="BK80" s="223" t="str">
        <f>IF(SAM_2017_user_USD!BL81="","",SAM_2017_user_USD!BL81)</f>
        <v/>
      </c>
      <c r="BL80" s="223" t="str">
        <f>IF(SAM_2017_user_USD!BM81="","",SAM_2017_user_USD!BM81)</f>
        <v/>
      </c>
      <c r="BM80" s="223" t="str">
        <f>IF(SAM_2017_user_USD!BN81="","",SAM_2017_user_USD!BN81)</f>
        <v/>
      </c>
      <c r="BN80" s="223" t="str">
        <f>IF(SAM_2017_user_USD!BO81="","",SAM_2017_user_USD!BO81)</f>
        <v/>
      </c>
      <c r="BO80" s="223" t="str">
        <f>IF(SAM_2017_user_USD!BP81="","",SAM_2017_user_USD!BP81)</f>
        <v/>
      </c>
      <c r="BP80" s="223" t="str">
        <f>IF(SAM_2017_user_USD!BQ81="","",SAM_2017_user_USD!BQ81)</f>
        <v/>
      </c>
      <c r="BQ80" s="223" t="str">
        <f>IF(SAM_2017_user_USD!BR81="","",SAM_2017_user_USD!BR81)</f>
        <v/>
      </c>
      <c r="BR80" s="223" t="str">
        <f>IF(SAM_2017_user_USD!BS81="","",SAM_2017_user_USD!BS81)</f>
        <v/>
      </c>
      <c r="BS80" s="223" t="str">
        <f>IF(SAM_2017_user_USD!BT81="","",SAM_2017_user_USD!BT81)</f>
        <v/>
      </c>
      <c r="BT80" s="223">
        <f>IF(SAM_2017_user_USD!BU81="","",SAM_2017_user_USD!BU81)</f>
        <v>201.89188222975346</v>
      </c>
      <c r="BU80" s="223">
        <f>IF(SAM_2017_user_USD!BV81="","",SAM_2017_user_USD!BV81)</f>
        <v>3478.1347943014071</v>
      </c>
      <c r="BV80" s="223">
        <f>IF(SAM_2017_user_USD!BW81="","",SAM_2017_user_USD!BW81)</f>
        <v>134.72356203931696</v>
      </c>
      <c r="BW80" s="223">
        <f>IF(SAM_2017_user_USD!BX81="","",SAM_2017_user_USD!BX81)</f>
        <v>5972.0338483403384</v>
      </c>
      <c r="BX80" s="223" t="str">
        <f>IF(SAM_2017_user_USD!BY81="","",SAM_2017_user_USD!BY81)</f>
        <v/>
      </c>
      <c r="BY80" s="223" t="str">
        <f>IF(SAM_2017_user_USD!BZ81="","",SAM_2017_user_USD!BZ81)</f>
        <v/>
      </c>
      <c r="BZ80" s="223" t="str">
        <f>IF(SAM_2017_user_USD!CA81="","",SAM_2017_user_USD!CA81)</f>
        <v/>
      </c>
      <c r="CA80" s="223" t="str">
        <f>IF(SAM_2017_user_USD!CB81="","",SAM_2017_user_USD!CB81)</f>
        <v/>
      </c>
      <c r="CB80" s="223" t="str">
        <f>IF(SAM_2017_user_USD!CC81="","",SAM_2017_user_USD!CC81)</f>
        <v/>
      </c>
      <c r="CC80" s="223" t="str">
        <f>IF(SAM_2017_user_USD!CD81="","",SAM_2017_user_USD!CD81)</f>
        <v/>
      </c>
      <c r="CD80" s="223" t="str">
        <f>IF(SAM_2017_user_USD!CE81="","",SAM_2017_user_USD!CE81)</f>
        <v/>
      </c>
      <c r="CE80" s="107">
        <f t="shared" si="2"/>
        <v>9786.7840869108149</v>
      </c>
    </row>
    <row r="81" spans="1:83" x14ac:dyDescent="0.25">
      <c r="A81" s="225">
        <v>80</v>
      </c>
      <c r="B81" s="223" t="str">
        <f>IF(SAM_2017_user_USD!C82="","",SAM_2017_user_USD!C82)</f>
        <v/>
      </c>
      <c r="C81" s="223" t="str">
        <f>IF(SAM_2017_user_USD!D82="","",SAM_2017_user_USD!D82)</f>
        <v/>
      </c>
      <c r="D81" s="223" t="str">
        <f>IF(SAM_2017_user_USD!E82="","",SAM_2017_user_USD!E82)</f>
        <v/>
      </c>
      <c r="E81" s="223" t="str">
        <f>IF(SAM_2017_user_USD!F82="","",SAM_2017_user_USD!F82)</f>
        <v/>
      </c>
      <c r="F81" s="223" t="str">
        <f>IF(SAM_2017_user_USD!G82="","",SAM_2017_user_USD!G82)</f>
        <v/>
      </c>
      <c r="G81" s="223" t="str">
        <f>IF(SAM_2017_user_USD!H82="","",SAM_2017_user_USD!H82)</f>
        <v/>
      </c>
      <c r="H81" s="223" t="str">
        <f>IF(SAM_2017_user_USD!I82="","",SAM_2017_user_USD!I82)</f>
        <v/>
      </c>
      <c r="I81" s="223" t="str">
        <f>IF(SAM_2017_user_USD!J82="","",SAM_2017_user_USD!J82)</f>
        <v/>
      </c>
      <c r="J81" s="223" t="str">
        <f>IF(SAM_2017_user_USD!K82="","",SAM_2017_user_USD!K82)</f>
        <v/>
      </c>
      <c r="K81" s="223" t="str">
        <f>IF(SAM_2017_user_USD!L82="","",SAM_2017_user_USD!L82)</f>
        <v/>
      </c>
      <c r="L81" s="223" t="str">
        <f>IF(SAM_2017_user_USD!M82="","",SAM_2017_user_USD!M82)</f>
        <v/>
      </c>
      <c r="M81" s="223" t="str">
        <f>IF(SAM_2017_user_USD!N82="","",SAM_2017_user_USD!N82)</f>
        <v/>
      </c>
      <c r="N81" s="223" t="str">
        <f>IF(SAM_2017_user_USD!O82="","",SAM_2017_user_USD!O82)</f>
        <v/>
      </c>
      <c r="O81" s="223" t="str">
        <f>IF(SAM_2017_user_USD!P82="","",SAM_2017_user_USD!P82)</f>
        <v/>
      </c>
      <c r="P81" s="223" t="str">
        <f>IF(SAM_2017_user_USD!Q82="","",SAM_2017_user_USD!Q82)</f>
        <v/>
      </c>
      <c r="Q81" s="223" t="str">
        <f>IF(SAM_2017_user_USD!R82="","",SAM_2017_user_USD!R82)</f>
        <v/>
      </c>
      <c r="R81" s="223" t="str">
        <f>IF(SAM_2017_user_USD!S82="","",SAM_2017_user_USD!S82)</f>
        <v/>
      </c>
      <c r="S81" s="223" t="str">
        <f>IF(SAM_2017_user_USD!T82="","",SAM_2017_user_USD!T82)</f>
        <v/>
      </c>
      <c r="T81" s="223" t="str">
        <f>IF(SAM_2017_user_USD!U82="","",SAM_2017_user_USD!U82)</f>
        <v/>
      </c>
      <c r="U81" s="223" t="str">
        <f>IF(SAM_2017_user_USD!V82="","",SAM_2017_user_USD!V82)</f>
        <v/>
      </c>
      <c r="V81" s="223" t="str">
        <f>IF(SAM_2017_user_USD!W82="","",SAM_2017_user_USD!W82)</f>
        <v/>
      </c>
      <c r="W81" s="223" t="str">
        <f>IF(SAM_2017_user_USD!X82="","",SAM_2017_user_USD!X82)</f>
        <v/>
      </c>
      <c r="X81" s="223" t="str">
        <f>IF(SAM_2017_user_USD!Y82="","",SAM_2017_user_USD!Y82)</f>
        <v/>
      </c>
      <c r="Y81" s="223" t="str">
        <f>IF(SAM_2017_user_USD!Z82="","",SAM_2017_user_USD!Z82)</f>
        <v/>
      </c>
      <c r="Z81" s="223" t="str">
        <f>IF(SAM_2017_user_USD!AA82="","",SAM_2017_user_USD!AA82)</f>
        <v/>
      </c>
      <c r="AA81" s="223" t="str">
        <f>IF(SAM_2017_user_USD!AB82="","",SAM_2017_user_USD!AB82)</f>
        <v/>
      </c>
      <c r="AB81" s="223" t="str">
        <f>IF(SAM_2017_user_USD!AC82="","",SAM_2017_user_USD!AC82)</f>
        <v/>
      </c>
      <c r="AC81" s="223" t="str">
        <f>IF(SAM_2017_user_USD!AD82="","",SAM_2017_user_USD!AD82)</f>
        <v/>
      </c>
      <c r="AD81" s="223" t="str">
        <f>IF(SAM_2017_user_USD!AE82="","",SAM_2017_user_USD!AE82)</f>
        <v/>
      </c>
      <c r="AE81" s="223" t="str">
        <f>IF(SAM_2017_user_USD!AF82="","",SAM_2017_user_USD!AF82)</f>
        <v/>
      </c>
      <c r="AF81" s="223" t="str">
        <f>IF(SAM_2017_user_USD!AG82="","",SAM_2017_user_USD!AG82)</f>
        <v/>
      </c>
      <c r="AG81" s="223" t="str">
        <f>IF(SAM_2017_user_USD!AH82="","",SAM_2017_user_USD!AH82)</f>
        <v/>
      </c>
      <c r="AH81" s="223" t="str">
        <f>IF(SAM_2017_user_USD!AI82="","",SAM_2017_user_USD!AI82)</f>
        <v/>
      </c>
      <c r="AI81" s="223" t="str">
        <f>IF(SAM_2017_user_USD!AJ82="","",SAM_2017_user_USD!AJ82)</f>
        <v/>
      </c>
      <c r="AJ81" s="223" t="str">
        <f>IF(SAM_2017_user_USD!AK82="","",SAM_2017_user_USD!AK82)</f>
        <v/>
      </c>
      <c r="AK81" s="223" t="str">
        <f>IF(SAM_2017_user_USD!AL82="","",SAM_2017_user_USD!AL82)</f>
        <v/>
      </c>
      <c r="AL81" s="223" t="str">
        <f>IF(SAM_2017_user_USD!AM82="","",SAM_2017_user_USD!AM82)</f>
        <v/>
      </c>
      <c r="AM81" s="223" t="str">
        <f>IF(SAM_2017_user_USD!AN82="","",SAM_2017_user_USD!AN82)</f>
        <v/>
      </c>
      <c r="AN81" s="223" t="str">
        <f>IF(SAM_2017_user_USD!AO82="","",SAM_2017_user_USD!AO82)</f>
        <v/>
      </c>
      <c r="AO81" s="223" t="str">
        <f>IF(SAM_2017_user_USD!AP82="","",SAM_2017_user_USD!AP82)</f>
        <v/>
      </c>
      <c r="AP81" s="223" t="str">
        <f>IF(SAM_2017_user_USD!AQ82="","",SAM_2017_user_USD!AQ82)</f>
        <v/>
      </c>
      <c r="AQ81" s="223" t="str">
        <f>IF(SAM_2017_user_USD!AR82="","",SAM_2017_user_USD!AR82)</f>
        <v/>
      </c>
      <c r="AR81" s="223" t="str">
        <f>IF(SAM_2017_user_USD!AS82="","",SAM_2017_user_USD!AS82)</f>
        <v/>
      </c>
      <c r="AS81" s="223" t="str">
        <f>IF(SAM_2017_user_USD!AT82="","",SAM_2017_user_USD!AT82)</f>
        <v/>
      </c>
      <c r="AT81" s="223" t="str">
        <f>IF(SAM_2017_user_USD!AU82="","",SAM_2017_user_USD!AU82)</f>
        <v/>
      </c>
      <c r="AU81" s="223" t="str">
        <f>IF(SAM_2017_user_USD!AV82="","",SAM_2017_user_USD!AV82)</f>
        <v/>
      </c>
      <c r="AV81" s="223" t="str">
        <f>IF(SAM_2017_user_USD!AW82="","",SAM_2017_user_USD!AW82)</f>
        <v/>
      </c>
      <c r="AW81" s="223" t="str">
        <f>IF(SAM_2017_user_USD!AX82="","",SAM_2017_user_USD!AX82)</f>
        <v/>
      </c>
      <c r="AX81" s="223" t="str">
        <f>IF(SAM_2017_user_USD!AY82="","",SAM_2017_user_USD!AY82)</f>
        <v/>
      </c>
      <c r="AY81" s="223" t="str">
        <f>IF(SAM_2017_user_USD!AZ82="","",SAM_2017_user_USD!AZ82)</f>
        <v/>
      </c>
      <c r="AZ81" s="223" t="str">
        <f>IF(SAM_2017_user_USD!BA82="","",SAM_2017_user_USD!BA82)</f>
        <v/>
      </c>
      <c r="BA81" s="223" t="str">
        <f>IF(SAM_2017_user_USD!BB82="","",SAM_2017_user_USD!BB82)</f>
        <v/>
      </c>
      <c r="BB81" s="223" t="str">
        <f>IF(SAM_2017_user_USD!BC82="","",SAM_2017_user_USD!BC82)</f>
        <v/>
      </c>
      <c r="BC81" s="223" t="str">
        <f>IF(SAM_2017_user_USD!BD82="","",SAM_2017_user_USD!BD82)</f>
        <v/>
      </c>
      <c r="BD81" s="223" t="str">
        <f>IF(SAM_2017_user_USD!BE82="","",SAM_2017_user_USD!BE82)</f>
        <v/>
      </c>
      <c r="BE81" s="223" t="str">
        <f>IF(SAM_2017_user_USD!BF82="","",SAM_2017_user_USD!BF82)</f>
        <v/>
      </c>
      <c r="BF81" s="223" t="str">
        <f>IF(SAM_2017_user_USD!BG82="","",SAM_2017_user_USD!BG82)</f>
        <v/>
      </c>
      <c r="BG81" s="223" t="str">
        <f>IF(SAM_2017_user_USD!BH82="","",SAM_2017_user_USD!BH82)</f>
        <v/>
      </c>
      <c r="BH81" s="223" t="str">
        <f>IF(SAM_2017_user_USD!BI82="","",SAM_2017_user_USD!BI82)</f>
        <v/>
      </c>
      <c r="BI81" s="223" t="str">
        <f>IF(SAM_2017_user_USD!BJ82="","",SAM_2017_user_USD!BJ82)</f>
        <v/>
      </c>
      <c r="BJ81" s="223" t="str">
        <f>IF(SAM_2017_user_USD!BK82="","",SAM_2017_user_USD!BK82)</f>
        <v/>
      </c>
      <c r="BK81" s="223" t="str">
        <f>IF(SAM_2017_user_USD!BL82="","",SAM_2017_user_USD!BL82)</f>
        <v/>
      </c>
      <c r="BL81" s="223" t="str">
        <f>IF(SAM_2017_user_USD!BM82="","",SAM_2017_user_USD!BM82)</f>
        <v/>
      </c>
      <c r="BM81" s="223" t="str">
        <f>IF(SAM_2017_user_USD!BN82="","",SAM_2017_user_USD!BN82)</f>
        <v/>
      </c>
      <c r="BN81" s="223" t="str">
        <f>IF(SAM_2017_user_USD!BO82="","",SAM_2017_user_USD!BO82)</f>
        <v/>
      </c>
      <c r="BO81" s="223" t="str">
        <f>IF(SAM_2017_user_USD!BP82="","",SAM_2017_user_USD!BP82)</f>
        <v/>
      </c>
      <c r="BP81" s="223" t="str">
        <f>IF(SAM_2017_user_USD!BQ82="","",SAM_2017_user_USD!BQ82)</f>
        <v/>
      </c>
      <c r="BQ81" s="223" t="str">
        <f>IF(SAM_2017_user_USD!BR82="","",SAM_2017_user_USD!BR82)</f>
        <v/>
      </c>
      <c r="BR81" s="223" t="str">
        <f>IF(SAM_2017_user_USD!BS82="","",SAM_2017_user_USD!BS82)</f>
        <v/>
      </c>
      <c r="BS81" s="223" t="str">
        <f>IF(SAM_2017_user_USD!BT82="","",SAM_2017_user_USD!BT82)</f>
        <v/>
      </c>
      <c r="BT81" s="94" t="str">
        <f>IF(SAM_2017_user_USD!BU82="","",SAM_2017_user_USD!BU82)</f>
        <v/>
      </c>
      <c r="BU81" s="223">
        <f>IF(SAM_2017_user_USD!BV82="","",SAM_2017_user_USD!BV82)</f>
        <v>13359.089651557693</v>
      </c>
      <c r="BV81" s="94" t="str">
        <f>IF(SAM_2017_user_USD!BW82="","",SAM_2017_user_USD!BW82)</f>
        <v/>
      </c>
      <c r="BW81" s="223">
        <f>IF(SAM_2017_user_USD!BX82="","",SAM_2017_user_USD!BX82)</f>
        <v>25420.700497314912</v>
      </c>
      <c r="BX81" s="223">
        <f>IF(SAM_2017_user_USD!BY82="","",SAM_2017_user_USD!BY82)</f>
        <v>3515.2119988367544</v>
      </c>
      <c r="BY81" s="223" t="str">
        <f>IF(SAM_2017_user_USD!BZ82="","",SAM_2017_user_USD!BZ82)</f>
        <v/>
      </c>
      <c r="BZ81" s="223" t="str">
        <f>IF(SAM_2017_user_USD!CA82="","",SAM_2017_user_USD!CA82)</f>
        <v/>
      </c>
      <c r="CA81" s="223" t="str">
        <f>IF(SAM_2017_user_USD!CB82="","",SAM_2017_user_USD!CB82)</f>
        <v/>
      </c>
      <c r="CB81" s="223" t="str">
        <f>IF(SAM_2017_user_USD!CC82="","",SAM_2017_user_USD!CC82)</f>
        <v/>
      </c>
      <c r="CC81" s="223" t="str">
        <f>IF(SAM_2017_user_USD!CD82="","",SAM_2017_user_USD!CD82)</f>
        <v/>
      </c>
      <c r="CD81" s="223">
        <f>IF(SAM_2017_user_USD!CE82="","",SAM_2017_user_USD!CE82)</f>
        <v>5310.290945160541</v>
      </c>
      <c r="CE81" s="107">
        <f t="shared" si="2"/>
        <v>47605.293092869906</v>
      </c>
    </row>
    <row r="82" spans="1:83" x14ac:dyDescent="0.25">
      <c r="A82" s="225">
        <v>81</v>
      </c>
      <c r="B82" s="223" t="str">
        <f>IF(SAM_2017_user_USD!C83="","",SAM_2017_user_USD!C83)</f>
        <v/>
      </c>
      <c r="C82" s="223" t="str">
        <f>IF(SAM_2017_user_USD!D83="","",SAM_2017_user_USD!D83)</f>
        <v/>
      </c>
      <c r="D82" s="223" t="str">
        <f>IF(SAM_2017_user_USD!E83="","",SAM_2017_user_USD!E83)</f>
        <v/>
      </c>
      <c r="E82" s="223" t="str">
        <f>IF(SAM_2017_user_USD!F83="","",SAM_2017_user_USD!F83)</f>
        <v/>
      </c>
      <c r="F82" s="223" t="str">
        <f>IF(SAM_2017_user_USD!G83="","",SAM_2017_user_USD!G83)</f>
        <v/>
      </c>
      <c r="G82" s="223" t="str">
        <f>IF(SAM_2017_user_USD!H83="","",SAM_2017_user_USD!H83)</f>
        <v/>
      </c>
      <c r="H82" s="223" t="str">
        <f>IF(SAM_2017_user_USD!I83="","",SAM_2017_user_USD!I83)</f>
        <v/>
      </c>
      <c r="I82" s="223" t="str">
        <f>IF(SAM_2017_user_USD!J83="","",SAM_2017_user_USD!J83)</f>
        <v/>
      </c>
      <c r="J82" s="223" t="str">
        <f>IF(SAM_2017_user_USD!K83="","",SAM_2017_user_USD!K83)</f>
        <v/>
      </c>
      <c r="K82" s="223" t="str">
        <f>IF(SAM_2017_user_USD!L83="","",SAM_2017_user_USD!L83)</f>
        <v/>
      </c>
      <c r="L82" s="223" t="str">
        <f>IF(SAM_2017_user_USD!M83="","",SAM_2017_user_USD!M83)</f>
        <v/>
      </c>
      <c r="M82" s="223" t="str">
        <f>IF(SAM_2017_user_USD!N83="","",SAM_2017_user_USD!N83)</f>
        <v/>
      </c>
      <c r="N82" s="223" t="str">
        <f>IF(SAM_2017_user_USD!O83="","",SAM_2017_user_USD!O83)</f>
        <v/>
      </c>
      <c r="O82" s="223" t="str">
        <f>IF(SAM_2017_user_USD!P83="","",SAM_2017_user_USD!P83)</f>
        <v/>
      </c>
      <c r="P82" s="223" t="str">
        <f>IF(SAM_2017_user_USD!Q83="","",SAM_2017_user_USD!Q83)</f>
        <v/>
      </c>
      <c r="Q82" s="223" t="str">
        <f>IF(SAM_2017_user_USD!R83="","",SAM_2017_user_USD!R83)</f>
        <v/>
      </c>
      <c r="R82" s="223" t="str">
        <f>IF(SAM_2017_user_USD!S83="","",SAM_2017_user_USD!S83)</f>
        <v/>
      </c>
      <c r="S82" s="223" t="str">
        <f>IF(SAM_2017_user_USD!T83="","",SAM_2017_user_USD!T83)</f>
        <v/>
      </c>
      <c r="T82" s="223" t="str">
        <f>IF(SAM_2017_user_USD!U83="","",SAM_2017_user_USD!U83)</f>
        <v/>
      </c>
      <c r="U82" s="223" t="str">
        <f>IF(SAM_2017_user_USD!V83="","",SAM_2017_user_USD!V83)</f>
        <v/>
      </c>
      <c r="V82" s="223" t="str">
        <f>IF(SAM_2017_user_USD!W83="","",SAM_2017_user_USD!W83)</f>
        <v/>
      </c>
      <c r="W82" s="223" t="str">
        <f>IF(SAM_2017_user_USD!X83="","",SAM_2017_user_USD!X83)</f>
        <v/>
      </c>
      <c r="X82" s="223" t="str">
        <f>IF(SAM_2017_user_USD!Y83="","",SAM_2017_user_USD!Y83)</f>
        <v/>
      </c>
      <c r="Y82" s="223" t="str">
        <f>IF(SAM_2017_user_USD!Z83="","",SAM_2017_user_USD!Z83)</f>
        <v/>
      </c>
      <c r="Z82" s="223" t="str">
        <f>IF(SAM_2017_user_USD!AA83="","",SAM_2017_user_USD!AA83)</f>
        <v/>
      </c>
      <c r="AA82" s="223" t="str">
        <f>IF(SAM_2017_user_USD!AB83="","",SAM_2017_user_USD!AB83)</f>
        <v/>
      </c>
      <c r="AB82" s="223" t="str">
        <f>IF(SAM_2017_user_USD!AC83="","",SAM_2017_user_USD!AC83)</f>
        <v/>
      </c>
      <c r="AC82" s="223" t="str">
        <f>IF(SAM_2017_user_USD!AD83="","",SAM_2017_user_USD!AD83)</f>
        <v/>
      </c>
      <c r="AD82" s="223" t="str">
        <f>IF(SAM_2017_user_USD!AE83="","",SAM_2017_user_USD!AE83)</f>
        <v/>
      </c>
      <c r="AE82" s="223" t="str">
        <f>IF(SAM_2017_user_USD!AF83="","",SAM_2017_user_USD!AF83)</f>
        <v/>
      </c>
      <c r="AF82" s="223" t="str">
        <f>IF(SAM_2017_user_USD!AG83="","",SAM_2017_user_USD!AG83)</f>
        <v/>
      </c>
      <c r="AG82" s="223" t="str">
        <f>IF(SAM_2017_user_USD!AH83="","",SAM_2017_user_USD!AH83)</f>
        <v/>
      </c>
      <c r="AH82" s="223" t="str">
        <f>IF(SAM_2017_user_USD!AI83="","",SAM_2017_user_USD!AI83)</f>
        <v/>
      </c>
      <c r="AI82" s="223" t="str">
        <f>IF(SAM_2017_user_USD!AJ83="","",SAM_2017_user_USD!AJ83)</f>
        <v/>
      </c>
      <c r="AJ82" s="223">
        <f>IF(SAM_2017_user_USD!AK83="","",SAM_2017_user_USD!AK83)</f>
        <v>1159.1698679921897</v>
      </c>
      <c r="AK82" s="223">
        <f>IF(SAM_2017_user_USD!AL83="","",SAM_2017_user_USD!AL83)</f>
        <v>27.543116934233002</v>
      </c>
      <c r="AL82" s="223">
        <f>IF(SAM_2017_user_USD!AM83="","",SAM_2017_user_USD!AM83)</f>
        <v>15.487213858893497</v>
      </c>
      <c r="AM82" s="223">
        <f>IF(SAM_2017_user_USD!AN83="","",SAM_2017_user_USD!AN83)</f>
        <v>0</v>
      </c>
      <c r="AN82" s="223">
        <f>IF(SAM_2017_user_USD!AO83="","",SAM_2017_user_USD!AO83)</f>
        <v>38.031812153547619</v>
      </c>
      <c r="AO82" s="223">
        <f>IF(SAM_2017_user_USD!AP83="","",SAM_2017_user_USD!AP83)</f>
        <v>811.25257568388918</v>
      </c>
      <c r="AP82" s="223">
        <f>IF(SAM_2017_user_USD!AQ83="","",SAM_2017_user_USD!AQ83)</f>
        <v>64.379825321186772</v>
      </c>
      <c r="AQ82" s="223">
        <f>IF(SAM_2017_user_USD!AR83="","",SAM_2017_user_USD!AR83)</f>
        <v>2813.9130343432698</v>
      </c>
      <c r="AR82" s="223">
        <f>IF(SAM_2017_user_USD!AS83="","",SAM_2017_user_USD!AS83)</f>
        <v>727.07994120250351</v>
      </c>
      <c r="AS82" s="223">
        <f>IF(SAM_2017_user_USD!AT83="","",SAM_2017_user_USD!AT83)</f>
        <v>3637.1067018328204</v>
      </c>
      <c r="AT82" s="223">
        <f>IF(SAM_2017_user_USD!AU83="","",SAM_2017_user_USD!AU83)</f>
        <v>2512.8624987473572</v>
      </c>
      <c r="AU82" s="223">
        <f>IF(SAM_2017_user_USD!AV83="","",SAM_2017_user_USD!AV83)</f>
        <v>312.08134496659187</v>
      </c>
      <c r="AV82" s="223">
        <f>IF(SAM_2017_user_USD!AW83="","",SAM_2017_user_USD!AW83)</f>
        <v>1727.8190185814385</v>
      </c>
      <c r="AW82" s="223">
        <f>IF(SAM_2017_user_USD!AX83="","",SAM_2017_user_USD!AX83)</f>
        <v>1238.5735971990798</v>
      </c>
      <c r="AX82" s="223">
        <f>IF(SAM_2017_user_USD!AY83="","",SAM_2017_user_USD!AY83)</f>
        <v>4327.6933673620442</v>
      </c>
      <c r="AY82" s="223">
        <f>IF(SAM_2017_user_USD!AZ83="","",SAM_2017_user_USD!AZ83)</f>
        <v>1144.3829480623133</v>
      </c>
      <c r="AZ82" s="223">
        <f>IF(SAM_2017_user_USD!BA83="","",SAM_2017_user_USD!BA83)</f>
        <v>13348.658408707328</v>
      </c>
      <c r="BA82" s="223">
        <f>IF(SAM_2017_user_USD!BB83="","",SAM_2017_user_USD!BB83)</f>
        <v>669.41816698596585</v>
      </c>
      <c r="BB82" s="223">
        <f>IF(SAM_2017_user_USD!BC83="","",SAM_2017_user_USD!BC83)</f>
        <v>194.70837034612074</v>
      </c>
      <c r="BC82" s="223">
        <f>IF(SAM_2017_user_USD!BD83="","",SAM_2017_user_USD!BD83)</f>
        <v>22.486776597023674</v>
      </c>
      <c r="BD82" s="223">
        <f>IF(SAM_2017_user_USD!BE83="","",SAM_2017_user_USD!BE83)</f>
        <v>15.279357734638451</v>
      </c>
      <c r="BE82" s="223">
        <f>IF(SAM_2017_user_USD!BF83="","",SAM_2017_user_USD!BF83)</f>
        <v>52.722688386094092</v>
      </c>
      <c r="BF82" s="223">
        <f>IF(SAM_2017_user_USD!BG83="","",SAM_2017_user_USD!BG83)</f>
        <v>91.206549353995683</v>
      </c>
      <c r="BG82" s="223">
        <f>IF(SAM_2017_user_USD!BH83="","",SAM_2017_user_USD!BH83)</f>
        <v>12.481149578709578</v>
      </c>
      <c r="BH82" s="223">
        <f>IF(SAM_2017_user_USD!BI83="","",SAM_2017_user_USD!BI83)</f>
        <v>87.850439069015223</v>
      </c>
      <c r="BI82" s="223">
        <f>IF(SAM_2017_user_USD!BJ83="","",SAM_2017_user_USD!BJ83)</f>
        <v>1720.9450660257041</v>
      </c>
      <c r="BJ82" s="223">
        <f>IF(SAM_2017_user_USD!BK83="","",SAM_2017_user_USD!BK83)</f>
        <v>14.362888506396986</v>
      </c>
      <c r="BK82" s="223">
        <f>IF(SAM_2017_user_USD!BL83="","",SAM_2017_user_USD!BL83)</f>
        <v>474.21429620325421</v>
      </c>
      <c r="BL82" s="223">
        <f>IF(SAM_2017_user_USD!BM83="","",SAM_2017_user_USD!BM83)</f>
        <v>226.81462289363304</v>
      </c>
      <c r="BM82" s="223">
        <f>IF(SAM_2017_user_USD!BN83="","",SAM_2017_user_USD!BN83)</f>
        <v>33.446542718179501</v>
      </c>
      <c r="BN82" s="223">
        <f>IF(SAM_2017_user_USD!BO83="","",SAM_2017_user_USD!BO83)</f>
        <v>3311.1198488489981</v>
      </c>
      <c r="BO82" s="223" t="str">
        <f>IF(SAM_2017_user_USD!BP83="","",SAM_2017_user_USD!BP83)</f>
        <v/>
      </c>
      <c r="BP82" s="223" t="str">
        <f>IF(SAM_2017_user_USD!BQ83="","",SAM_2017_user_USD!BQ83)</f>
        <v/>
      </c>
      <c r="BQ82" s="223">
        <f>IF(SAM_2017_user_USD!BR83="","",SAM_2017_user_USD!BR83)</f>
        <v>598.44301736130046</v>
      </c>
      <c r="BR82" s="223" t="str">
        <f>IF(SAM_2017_user_USD!BS83="","",SAM_2017_user_USD!BS83)</f>
        <v/>
      </c>
      <c r="BS82" s="223" t="str">
        <f>IF(SAM_2017_user_USD!BT83="","",SAM_2017_user_USD!BT83)</f>
        <v/>
      </c>
      <c r="BT82" s="94" t="str">
        <f>IF(SAM_2017_user_USD!BU83="","",SAM_2017_user_USD!BU83)</f>
        <v/>
      </c>
      <c r="BU82" s="223">
        <f>IF(SAM_2017_user_USD!BV83="","",SAM_2017_user_USD!BV83)</f>
        <v>7839.0335330374801</v>
      </c>
      <c r="BV82" s="94" t="str">
        <f>IF(SAM_2017_user_USD!BW83="","",SAM_2017_user_USD!BW83)</f>
        <v/>
      </c>
      <c r="BW82" s="223">
        <f>IF(SAM_2017_user_USD!BX83="","",SAM_2017_user_USD!BX83)</f>
        <v>13459.792781543909</v>
      </c>
      <c r="BX82" s="223">
        <f>IF(SAM_2017_user_USD!BY83="","",SAM_2017_user_USD!BY83)</f>
        <v>605.94309858640418</v>
      </c>
      <c r="BY82" s="223" t="str">
        <f>IF(SAM_2017_user_USD!BZ83="","",SAM_2017_user_USD!BZ83)</f>
        <v/>
      </c>
      <c r="BZ82" s="223" t="str">
        <f>IF(SAM_2017_user_USD!CA83="","",SAM_2017_user_USD!CA83)</f>
        <v/>
      </c>
      <c r="CA82" s="223" t="str">
        <f>IF(SAM_2017_user_USD!CB83="","",SAM_2017_user_USD!CB83)</f>
        <v/>
      </c>
      <c r="CB82" s="223" t="str">
        <f>IF(SAM_2017_user_USD!CC83="","",SAM_2017_user_USD!CC83)</f>
        <v/>
      </c>
      <c r="CC82" s="223" t="str">
        <f>IF(SAM_2017_user_USD!CD83="","",SAM_2017_user_USD!CD83)</f>
        <v/>
      </c>
      <c r="CD82" s="223" t="str">
        <f>IF(SAM_2017_user_USD!CE83="","",SAM_2017_user_USD!CE83)</f>
        <v/>
      </c>
      <c r="CE82" s="107">
        <f t="shared" si="2"/>
        <v>63336.304466725502</v>
      </c>
    </row>
    <row r="83" spans="1:83" x14ac:dyDescent="0.25">
      <c r="A83" s="75"/>
      <c r="B83" s="107">
        <f t="shared" ref="B83:AI83" si="3">SUM(B36:B82)</f>
        <v>14798.074746586066</v>
      </c>
      <c r="C83" s="107">
        <f t="shared" si="3"/>
        <v>1564.9923453202732</v>
      </c>
      <c r="D83" s="107">
        <f t="shared" si="3"/>
        <v>30169.723520073421</v>
      </c>
      <c r="E83" s="107">
        <f t="shared" si="3"/>
        <v>925.9296752933908</v>
      </c>
      <c r="F83" s="107">
        <f t="shared" si="3"/>
        <v>1425.9656180074371</v>
      </c>
      <c r="G83" s="107">
        <f t="shared" si="3"/>
        <v>7952.2981549667038</v>
      </c>
      <c r="H83" s="107">
        <f t="shared" si="3"/>
        <v>2977.2850828044006</v>
      </c>
      <c r="I83" s="107">
        <f t="shared" si="3"/>
        <v>8606.0845482370278</v>
      </c>
      <c r="J83" s="107">
        <f t="shared" si="3"/>
        <v>416.92643975369367</v>
      </c>
      <c r="K83" s="107">
        <f t="shared" si="3"/>
        <v>1392.8442068686554</v>
      </c>
      <c r="L83" s="107">
        <f t="shared" si="3"/>
        <v>7758.0171543924134</v>
      </c>
      <c r="M83" s="107">
        <f t="shared" si="3"/>
        <v>9910.8424811423756</v>
      </c>
      <c r="N83" s="107">
        <f t="shared" si="3"/>
        <v>882.4000354391568</v>
      </c>
      <c r="O83" s="107">
        <f t="shared" si="3"/>
        <v>4923.2973076574881</v>
      </c>
      <c r="P83" s="107">
        <f t="shared" si="3"/>
        <v>1933.8091742477745</v>
      </c>
      <c r="Q83" s="107">
        <f t="shared" si="3"/>
        <v>1969.2390354415859</v>
      </c>
      <c r="R83" s="107">
        <f t="shared" si="3"/>
        <v>3275.6876444084119</v>
      </c>
      <c r="S83" s="107">
        <f t="shared" si="3"/>
        <v>53.846421475040188</v>
      </c>
      <c r="T83" s="107">
        <f t="shared" si="3"/>
        <v>4060.722745047442</v>
      </c>
      <c r="U83" s="107">
        <f t="shared" si="3"/>
        <v>748.19889928565749</v>
      </c>
      <c r="V83" s="107">
        <f t="shared" si="3"/>
        <v>950.97915411131214</v>
      </c>
      <c r="W83" s="107">
        <f t="shared" si="3"/>
        <v>1172.7137325923095</v>
      </c>
      <c r="X83" s="107">
        <f t="shared" si="3"/>
        <v>20171.702015171966</v>
      </c>
      <c r="Y83" s="107">
        <f t="shared" si="3"/>
        <v>242.7447308522365</v>
      </c>
      <c r="Z83" s="107">
        <f t="shared" si="3"/>
        <v>1425.9949749263221</v>
      </c>
      <c r="AA83" s="107">
        <f t="shared" si="3"/>
        <v>18902.329943349567</v>
      </c>
      <c r="AB83" s="107">
        <f t="shared" si="3"/>
        <v>53456.492617226198</v>
      </c>
      <c r="AC83" s="107">
        <f t="shared" si="3"/>
        <v>5214.5726272110378</v>
      </c>
      <c r="AD83" s="107">
        <f t="shared" si="3"/>
        <v>9739.704435574602</v>
      </c>
      <c r="AE83" s="107">
        <f t="shared" si="3"/>
        <v>20074.299972799708</v>
      </c>
      <c r="AF83" s="107">
        <f t="shared" si="3"/>
        <v>12746.054315892387</v>
      </c>
      <c r="AG83" s="107">
        <f t="shared" si="3"/>
        <v>7747.0935461385307</v>
      </c>
      <c r="AH83" s="107">
        <f t="shared" si="3"/>
        <v>6021.2866198461479</v>
      </c>
      <c r="AI83" s="107">
        <f t="shared" si="3"/>
        <v>29064.413288792417</v>
      </c>
      <c r="AJ83" s="107">
        <f t="shared" ref="AJ83:BQ83" si="4">SUM(AJ2:AJ82)</f>
        <v>15043.750285845257</v>
      </c>
      <c r="AK83" s="107">
        <f t="shared" si="4"/>
        <v>1290.6262151440044</v>
      </c>
      <c r="AL83" s="107">
        <f t="shared" si="4"/>
        <v>6726.3790691304648</v>
      </c>
      <c r="AM83" s="107">
        <f t="shared" si="4"/>
        <v>130.05790737332322</v>
      </c>
      <c r="AN83" s="107">
        <f t="shared" si="4"/>
        <v>1004.3182823536127</v>
      </c>
      <c r="AO83" s="107">
        <f t="shared" si="4"/>
        <v>7289.7231943452343</v>
      </c>
      <c r="AP83" s="107">
        <f t="shared" si="4"/>
        <v>2864.7304380140263</v>
      </c>
      <c r="AQ83" s="107">
        <f t="shared" si="4"/>
        <v>11722.056149240516</v>
      </c>
      <c r="AR83" s="107">
        <f t="shared" si="4"/>
        <v>1151.9827987267604</v>
      </c>
      <c r="AS83" s="107">
        <f t="shared" si="4"/>
        <v>5122.5214684239672</v>
      </c>
      <c r="AT83" s="107">
        <f t="shared" si="4"/>
        <v>6896.8581034069794</v>
      </c>
      <c r="AU83" s="107">
        <f t="shared" si="4"/>
        <v>6047.3648775099209</v>
      </c>
      <c r="AV83" s="107">
        <f t="shared" si="4"/>
        <v>2667.2284828775123</v>
      </c>
      <c r="AW83" s="107">
        <f t="shared" si="4"/>
        <v>5205.6505206976835</v>
      </c>
      <c r="AX83" s="107">
        <f t="shared" si="4"/>
        <v>5849.678376208808</v>
      </c>
      <c r="AY83" s="107">
        <f t="shared" si="4"/>
        <v>3091.3399437259573</v>
      </c>
      <c r="AZ83" s="107">
        <f t="shared" si="4"/>
        <v>17189.676423634097</v>
      </c>
      <c r="BA83" s="107">
        <f t="shared" si="4"/>
        <v>739.82561078513618</v>
      </c>
      <c r="BB83" s="107">
        <f t="shared" si="4"/>
        <v>3348.0312408866785</v>
      </c>
      <c r="BC83" s="107">
        <f t="shared" si="4"/>
        <v>792.87233578490088</v>
      </c>
      <c r="BD83" s="107">
        <f t="shared" si="4"/>
        <v>962.15324530144358</v>
      </c>
      <c r="BE83" s="107">
        <f t="shared" si="4"/>
        <v>1093.1220153914483</v>
      </c>
      <c r="BF83" s="107">
        <f t="shared" si="4"/>
        <v>17770.54066158491</v>
      </c>
      <c r="BG83" s="107">
        <f t="shared" si="4"/>
        <v>244.89125759943559</v>
      </c>
      <c r="BH83" s="107">
        <f t="shared" si="4"/>
        <v>1332.1639623620972</v>
      </c>
      <c r="BI83" s="107">
        <f t="shared" si="4"/>
        <v>20988.181435875642</v>
      </c>
      <c r="BJ83" s="107">
        <f t="shared" si="4"/>
        <v>47861.688566024044</v>
      </c>
      <c r="BK83" s="107">
        <f t="shared" si="4"/>
        <v>5708.8517386660842</v>
      </c>
      <c r="BL83" s="107">
        <f t="shared" si="4"/>
        <v>10092.729749193977</v>
      </c>
      <c r="BM83" s="107">
        <f t="shared" si="4"/>
        <v>20097.657237620842</v>
      </c>
      <c r="BN83" s="107">
        <f t="shared" si="4"/>
        <v>16015.913163061585</v>
      </c>
      <c r="BO83" s="107">
        <f t="shared" si="4"/>
        <v>7773.3159984916538</v>
      </c>
      <c r="BP83" s="107">
        <f t="shared" si="4"/>
        <v>6041.9982505694898</v>
      </c>
      <c r="BQ83" s="107">
        <f t="shared" si="4"/>
        <v>29431.973538280916</v>
      </c>
      <c r="BR83" s="107">
        <f t="shared" ref="BR83:CD83" si="5">SUM(BR36:BR82)</f>
        <v>104245.26840490797</v>
      </c>
      <c r="BS83" s="107">
        <f t="shared" si="5"/>
        <v>50952.28006134968</v>
      </c>
      <c r="BT83" s="107">
        <f t="shared" si="5"/>
        <v>12253.560645549756</v>
      </c>
      <c r="BU83" s="107">
        <f t="shared" si="5"/>
        <v>57618.132409005571</v>
      </c>
      <c r="BV83" s="107">
        <f t="shared" si="5"/>
        <v>8176.8683297260632</v>
      </c>
      <c r="BW83" s="107">
        <f t="shared" si="5"/>
        <v>101414.44917999349</v>
      </c>
      <c r="BX83" s="107">
        <f t="shared" si="5"/>
        <v>46490.848367092782</v>
      </c>
      <c r="BY83" s="107">
        <f t="shared" si="5"/>
        <v>6493.8098619505035</v>
      </c>
      <c r="BZ83" s="107">
        <f t="shared" si="5"/>
        <v>3686.9705990993489</v>
      </c>
      <c r="CA83" s="107">
        <f t="shared" si="5"/>
        <v>1844.96472392638</v>
      </c>
      <c r="CB83" s="107">
        <f t="shared" si="5"/>
        <v>9786.7840869108222</v>
      </c>
      <c r="CC83" s="107">
        <f t="shared" si="5"/>
        <v>47605.293092869731</v>
      </c>
      <c r="CD83" s="107">
        <f t="shared" si="5"/>
        <v>13210.106352907858</v>
      </c>
      <c r="CE83" s="222"/>
    </row>
    <row r="85" spans="1:83" x14ac:dyDescent="0.25">
      <c r="A85" s="221"/>
      <c r="B85" s="221"/>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c r="AH85" s="221"/>
      <c r="AI85" s="221"/>
      <c r="AJ85" s="221"/>
      <c r="AK85" s="221"/>
      <c r="AL85" s="119">
        <f>AL83-CE38</f>
        <v>0</v>
      </c>
      <c r="AM85" s="221"/>
      <c r="AN85" s="221"/>
      <c r="AO85" s="221"/>
      <c r="AP85" s="221"/>
      <c r="AQ85" s="221"/>
      <c r="AR85" s="221"/>
      <c r="AS85" s="221"/>
      <c r="AT85" s="221"/>
      <c r="AU85" s="221"/>
      <c r="AV85" s="221"/>
      <c r="AW85" s="221"/>
      <c r="AX85" s="221"/>
      <c r="AY85" s="221"/>
      <c r="AZ85" s="221"/>
      <c r="BA85" s="221"/>
      <c r="BB85" s="221"/>
      <c r="BC85" s="221"/>
      <c r="BD85" s="221"/>
      <c r="BE85" s="221"/>
      <c r="BF85" s="221"/>
      <c r="BG85" s="221"/>
      <c r="BH85" s="221"/>
      <c r="BI85" s="221"/>
      <c r="BJ85" s="221"/>
      <c r="BK85" s="221"/>
      <c r="BL85" s="221"/>
      <c r="BM85" s="221"/>
      <c r="BN85" s="221"/>
      <c r="BO85" s="221"/>
      <c r="BP85" s="221"/>
      <c r="BQ85" s="221"/>
      <c r="BR85" s="221"/>
      <c r="BS85" s="221"/>
      <c r="BT85" s="221"/>
      <c r="BU85" s="221"/>
      <c r="BV85" s="221"/>
      <c r="BW85" s="221"/>
      <c r="BX85" s="221"/>
      <c r="BY85" s="221"/>
      <c r="BZ85" s="221"/>
      <c r="CA85" s="221"/>
      <c r="CB85" s="221"/>
      <c r="CC85" s="221"/>
      <c r="CD85" s="221"/>
      <c r="CE85" s="221"/>
    </row>
    <row r="92" spans="1:83" x14ac:dyDescent="0.25">
      <c r="A92" s="221"/>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c r="AH92" s="221"/>
      <c r="AI92" s="221"/>
      <c r="AJ92" s="221"/>
      <c r="AK92" s="221"/>
      <c r="AL92" s="221"/>
      <c r="AM92" s="221"/>
      <c r="AN92" s="221"/>
      <c r="AO92" s="221"/>
      <c r="AP92" s="221"/>
      <c r="AQ92" s="221"/>
      <c r="AR92" s="221"/>
      <c r="AS92" s="221"/>
      <c r="AT92" s="221"/>
      <c r="AU92" s="221"/>
      <c r="AV92" s="221"/>
      <c r="AW92" s="221"/>
      <c r="AX92" s="221"/>
      <c r="AY92" s="221"/>
      <c r="AZ92" s="221"/>
      <c r="BA92" s="221"/>
      <c r="BB92" s="221"/>
      <c r="BC92" s="221"/>
      <c r="BD92" s="221"/>
      <c r="BE92" s="221"/>
      <c r="BF92" s="221"/>
      <c r="BG92" s="221"/>
      <c r="BH92" s="221"/>
      <c r="BI92" s="221"/>
      <c r="BJ92" s="221"/>
      <c r="BK92" s="221"/>
      <c r="BL92" s="221"/>
      <c r="BM92" s="221"/>
      <c r="BN92" s="221"/>
      <c r="BO92" s="221"/>
      <c r="BP92" s="221"/>
      <c r="BQ92" s="221"/>
      <c r="BR92" s="221"/>
      <c r="BS92" s="221"/>
      <c r="BT92" s="60"/>
      <c r="BU92" s="60"/>
      <c r="BV92" s="60"/>
      <c r="BW92" s="221"/>
      <c r="BX92" s="221"/>
      <c r="BY92" s="221"/>
      <c r="BZ92" s="221"/>
      <c r="CA92" s="221"/>
      <c r="CB92" s="221"/>
      <c r="CC92" s="221"/>
      <c r="CD92" s="221"/>
      <c r="CE92" s="221"/>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F144"/>
  <sheetViews>
    <sheetView tabSelected="1" zoomScale="70" zoomScaleNormal="70" workbookViewId="0">
      <pane xSplit="2" ySplit="2" topLeftCell="AS3" activePane="bottomRight" state="frozen"/>
      <selection pane="topRight" activeCell="C1" sqref="C1"/>
      <selection pane="bottomLeft" activeCell="A3" sqref="A3"/>
      <selection pane="bottomRight" activeCell="BF30" sqref="BF30"/>
    </sheetView>
  </sheetViews>
  <sheetFormatPr defaultColWidth="11.42578125" defaultRowHeight="15" x14ac:dyDescent="0.25"/>
  <cols>
    <col min="1" max="1" width="16.85546875" style="74" customWidth="1"/>
    <col min="2" max="2" width="13.5703125" style="74" customWidth="1"/>
    <col min="3" max="3" width="14.85546875" style="74" bestFit="1" customWidth="1"/>
    <col min="4" max="5" width="10.5703125" style="74" customWidth="1"/>
    <col min="6" max="6" width="11.140625" style="74" customWidth="1"/>
    <col min="7" max="11" width="10.5703125" style="74" customWidth="1"/>
    <col min="12" max="12" width="11.140625" style="74" customWidth="1"/>
    <col min="13" max="36" width="10.5703125" style="74" customWidth="1"/>
    <col min="37" max="37" width="15.28515625" style="74" bestFit="1" customWidth="1"/>
    <col min="38" max="61" width="10.5703125" style="74" customWidth="1"/>
    <col min="62" max="62" width="10.7109375" style="74" customWidth="1"/>
    <col min="63" max="70" width="10.5703125" style="74" customWidth="1"/>
    <col min="71" max="71" width="12" style="74" customWidth="1"/>
    <col min="72" max="72" width="10.28515625" style="74" customWidth="1"/>
    <col min="73" max="76" width="14.7109375" style="74" customWidth="1"/>
    <col min="77" max="77" width="11" style="74" customWidth="1"/>
    <col min="78" max="78" width="10.5703125" style="74" customWidth="1"/>
    <col min="79" max="81" width="9.28515625" style="74" customWidth="1"/>
    <col min="82" max="82" width="13.5703125" style="74" customWidth="1"/>
    <col min="83" max="83" width="17.140625" style="74" bestFit="1" customWidth="1"/>
    <col min="84" max="84" width="15.140625" style="74" customWidth="1"/>
    <col min="85" max="16384" width="11.42578125" style="74"/>
  </cols>
  <sheetData>
    <row r="1" spans="1:84" x14ac:dyDescent="0.25">
      <c r="A1" s="1" t="s">
        <v>0</v>
      </c>
      <c r="B1" s="87"/>
      <c r="C1" s="88" t="s">
        <v>1</v>
      </c>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98"/>
      <c r="AK1" s="227" t="s">
        <v>2</v>
      </c>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c r="BM1" s="227"/>
      <c r="BN1" s="227"/>
      <c r="BO1" s="227"/>
      <c r="BP1" s="227"/>
      <c r="BQ1" s="227"/>
      <c r="BR1" s="227"/>
      <c r="BS1" s="227" t="s">
        <v>3</v>
      </c>
      <c r="BT1" s="227" t="s">
        <v>4</v>
      </c>
      <c r="BU1" s="89" t="s">
        <v>5</v>
      </c>
      <c r="BV1" s="89" t="s">
        <v>6</v>
      </c>
      <c r="BW1" s="89" t="s">
        <v>7</v>
      </c>
      <c r="BX1" s="89" t="s">
        <v>8</v>
      </c>
      <c r="BY1" s="227" t="s">
        <v>9</v>
      </c>
      <c r="BZ1" s="227" t="s">
        <v>10</v>
      </c>
      <c r="CA1" s="227" t="s">
        <v>11</v>
      </c>
      <c r="CB1" s="227" t="s">
        <v>12</v>
      </c>
      <c r="CC1" s="227" t="s">
        <v>13</v>
      </c>
      <c r="CD1" s="108" t="s">
        <v>14</v>
      </c>
      <c r="CE1" s="90" t="s">
        <v>15</v>
      </c>
      <c r="CF1" s="75" t="s">
        <v>16</v>
      </c>
    </row>
    <row r="2" spans="1:84" x14ac:dyDescent="0.25">
      <c r="A2" s="87"/>
      <c r="B2" s="87"/>
      <c r="C2" s="225">
        <v>1</v>
      </c>
      <c r="D2" s="225">
        <v>2</v>
      </c>
      <c r="E2" s="225">
        <v>3</v>
      </c>
      <c r="F2" s="225">
        <v>4</v>
      </c>
      <c r="G2" s="225">
        <v>5</v>
      </c>
      <c r="H2" s="225">
        <v>6</v>
      </c>
      <c r="I2" s="225">
        <v>7</v>
      </c>
      <c r="J2" s="225">
        <v>8</v>
      </c>
      <c r="K2" s="225">
        <v>9</v>
      </c>
      <c r="L2" s="225">
        <v>10</v>
      </c>
      <c r="M2" s="225">
        <v>11</v>
      </c>
      <c r="N2" s="225">
        <v>12</v>
      </c>
      <c r="O2" s="225">
        <v>13</v>
      </c>
      <c r="P2" s="225">
        <v>14</v>
      </c>
      <c r="Q2" s="225">
        <v>15</v>
      </c>
      <c r="R2" s="225">
        <v>16</v>
      </c>
      <c r="S2" s="225">
        <v>17</v>
      </c>
      <c r="T2" s="225">
        <v>18</v>
      </c>
      <c r="U2" s="225">
        <v>19</v>
      </c>
      <c r="V2" s="225">
        <v>20</v>
      </c>
      <c r="W2" s="225">
        <v>21</v>
      </c>
      <c r="X2" s="225">
        <v>22</v>
      </c>
      <c r="Y2" s="225">
        <v>23</v>
      </c>
      <c r="Z2" s="225">
        <v>24</v>
      </c>
      <c r="AA2" s="225">
        <v>25</v>
      </c>
      <c r="AB2" s="225">
        <v>26</v>
      </c>
      <c r="AC2" s="225">
        <v>27</v>
      </c>
      <c r="AD2" s="225">
        <v>28</v>
      </c>
      <c r="AE2" s="225">
        <v>29</v>
      </c>
      <c r="AF2" s="225">
        <v>30</v>
      </c>
      <c r="AG2" s="225">
        <v>31</v>
      </c>
      <c r="AH2" s="225">
        <v>32</v>
      </c>
      <c r="AI2" s="225">
        <v>33</v>
      </c>
      <c r="AJ2" s="225">
        <v>34</v>
      </c>
      <c r="AK2" s="225">
        <v>35</v>
      </c>
      <c r="AL2" s="225">
        <v>36</v>
      </c>
      <c r="AM2" s="225">
        <v>37</v>
      </c>
      <c r="AN2" s="225">
        <v>38</v>
      </c>
      <c r="AO2" s="225">
        <v>39</v>
      </c>
      <c r="AP2" s="225">
        <v>40</v>
      </c>
      <c r="AQ2" s="225">
        <v>41</v>
      </c>
      <c r="AR2" s="225">
        <v>42</v>
      </c>
      <c r="AS2" s="225">
        <v>43</v>
      </c>
      <c r="AT2" s="225">
        <v>44</v>
      </c>
      <c r="AU2" s="225">
        <v>45</v>
      </c>
      <c r="AV2" s="225">
        <v>46</v>
      </c>
      <c r="AW2" s="225">
        <v>47</v>
      </c>
      <c r="AX2" s="225">
        <v>48</v>
      </c>
      <c r="AY2" s="225">
        <v>49</v>
      </c>
      <c r="AZ2" s="225">
        <v>50</v>
      </c>
      <c r="BA2" s="225">
        <v>51</v>
      </c>
      <c r="BB2" s="225">
        <v>52</v>
      </c>
      <c r="BC2" s="225">
        <v>53</v>
      </c>
      <c r="BD2" s="225">
        <v>54</v>
      </c>
      <c r="BE2" s="225">
        <v>55</v>
      </c>
      <c r="BF2" s="225">
        <v>56</v>
      </c>
      <c r="BG2" s="225">
        <v>57</v>
      </c>
      <c r="BH2" s="225">
        <v>58</v>
      </c>
      <c r="BI2" s="225">
        <v>59</v>
      </c>
      <c r="BJ2" s="225">
        <v>60</v>
      </c>
      <c r="BK2" s="225">
        <v>61</v>
      </c>
      <c r="BL2" s="225">
        <v>62</v>
      </c>
      <c r="BM2" s="225">
        <v>63</v>
      </c>
      <c r="BN2" s="225">
        <v>64</v>
      </c>
      <c r="BO2" s="225">
        <v>65</v>
      </c>
      <c r="BP2" s="225">
        <v>66</v>
      </c>
      <c r="BQ2" s="225">
        <v>67</v>
      </c>
      <c r="BR2" s="225">
        <v>68</v>
      </c>
      <c r="BS2" s="225">
        <v>69</v>
      </c>
      <c r="BT2" s="225">
        <v>70</v>
      </c>
      <c r="BU2" s="99">
        <v>71</v>
      </c>
      <c r="BV2" s="99">
        <v>72</v>
      </c>
      <c r="BW2" s="99">
        <v>73</v>
      </c>
      <c r="BX2" s="99">
        <v>74</v>
      </c>
      <c r="BY2" s="225">
        <v>75</v>
      </c>
      <c r="BZ2" s="225">
        <v>76</v>
      </c>
      <c r="CA2" s="225">
        <v>77</v>
      </c>
      <c r="CB2" s="225">
        <v>78</v>
      </c>
      <c r="CC2" s="225">
        <v>79</v>
      </c>
      <c r="CD2" s="225">
        <v>80</v>
      </c>
      <c r="CE2" s="225">
        <v>81</v>
      </c>
      <c r="CF2" s="97"/>
    </row>
    <row r="3" spans="1:84" x14ac:dyDescent="0.25">
      <c r="A3" s="227" t="str">
        <f>C1</f>
        <v>Activities</v>
      </c>
      <c r="B3" s="225">
        <v>1</v>
      </c>
      <c r="C3" s="223" t="str">
        <f>IF(SAM_2017_user_KZT!C3="","",SAM_2017_user_KZT!C3/326)</f>
        <v/>
      </c>
      <c r="D3" s="223" t="str">
        <f>IF(SAM_2017_user_KZT!D3="","",SAM_2017_user_KZT!D3/326)</f>
        <v/>
      </c>
      <c r="E3" s="223" t="str">
        <f>IF(SAM_2017_user_KZT!E3="","",SAM_2017_user_KZT!E3/326)</f>
        <v/>
      </c>
      <c r="F3" s="223" t="str">
        <f>IF(SAM_2017_user_KZT!F3="","",SAM_2017_user_KZT!F3/326)</f>
        <v/>
      </c>
      <c r="G3" s="223" t="str">
        <f>IF(SAM_2017_user_KZT!G3="","",SAM_2017_user_KZT!G3/326)</f>
        <v/>
      </c>
      <c r="H3" s="223" t="str">
        <f>IF(SAM_2017_user_KZT!H3="","",SAM_2017_user_KZT!H3/326)</f>
        <v/>
      </c>
      <c r="I3" s="223" t="str">
        <f>IF(SAM_2017_user_KZT!I3="","",SAM_2017_user_KZT!I3/326)</f>
        <v/>
      </c>
      <c r="J3" s="223" t="str">
        <f>IF(SAM_2017_user_KZT!J3="","",SAM_2017_user_KZT!J3/326)</f>
        <v/>
      </c>
      <c r="K3" s="223" t="str">
        <f>IF(SAM_2017_user_KZT!K3="","",SAM_2017_user_KZT!K3/326)</f>
        <v/>
      </c>
      <c r="L3" s="223" t="str">
        <f>IF(SAM_2017_user_KZT!L3="","",SAM_2017_user_KZT!L3/326)</f>
        <v/>
      </c>
      <c r="M3" s="223" t="str">
        <f>IF(SAM_2017_user_KZT!M3="","",SAM_2017_user_KZT!M3/326)</f>
        <v/>
      </c>
      <c r="N3" s="223" t="str">
        <f>IF(SAM_2017_user_KZT!N3="","",SAM_2017_user_KZT!N3/326)</f>
        <v/>
      </c>
      <c r="O3" s="223" t="str">
        <f>IF(SAM_2017_user_KZT!O3="","",SAM_2017_user_KZT!O3/326)</f>
        <v/>
      </c>
      <c r="P3" s="223" t="str">
        <f>IF(SAM_2017_user_KZT!P3="","",SAM_2017_user_KZT!P3/326)</f>
        <v/>
      </c>
      <c r="Q3" s="223" t="str">
        <f>IF(SAM_2017_user_KZT!Q3="","",SAM_2017_user_KZT!Q3/326)</f>
        <v/>
      </c>
      <c r="R3" s="223" t="str">
        <f>IF(SAM_2017_user_KZT!R3="","",SAM_2017_user_KZT!R3/326)</f>
        <v/>
      </c>
      <c r="S3" s="223" t="str">
        <f>IF(SAM_2017_user_KZT!S3="","",SAM_2017_user_KZT!S3/326)</f>
        <v/>
      </c>
      <c r="T3" s="223" t="str">
        <f>IF(SAM_2017_user_KZT!T3="","",SAM_2017_user_KZT!T3/326)</f>
        <v/>
      </c>
      <c r="U3" s="223" t="str">
        <f>IF(SAM_2017_user_KZT!U3="","",SAM_2017_user_KZT!U3/326)</f>
        <v/>
      </c>
      <c r="V3" s="223" t="str">
        <f>IF(SAM_2017_user_KZT!V3="","",SAM_2017_user_KZT!V3/326)</f>
        <v/>
      </c>
      <c r="W3" s="223" t="str">
        <f>IF(SAM_2017_user_KZT!W3="","",SAM_2017_user_KZT!W3/326)</f>
        <v/>
      </c>
      <c r="X3" s="223" t="str">
        <f>IF(SAM_2017_user_KZT!X3="","",SAM_2017_user_KZT!X3/326)</f>
        <v/>
      </c>
      <c r="Y3" s="223" t="str">
        <f>IF(SAM_2017_user_KZT!Y3="","",SAM_2017_user_KZT!Y3/326)</f>
        <v/>
      </c>
      <c r="Z3" s="223" t="str">
        <f>IF(SAM_2017_user_KZT!Z3="","",SAM_2017_user_KZT!Z3/326)</f>
        <v/>
      </c>
      <c r="AA3" s="223" t="str">
        <f>IF(SAM_2017_user_KZT!AA3="","",SAM_2017_user_KZT!AA3/326)</f>
        <v/>
      </c>
      <c r="AB3" s="223" t="str">
        <f>IF(SAM_2017_user_KZT!AB3="","",SAM_2017_user_KZT!AB3/326)</f>
        <v/>
      </c>
      <c r="AC3" s="223" t="str">
        <f>IF(SAM_2017_user_KZT!AC3="","",SAM_2017_user_KZT!AC3/326)</f>
        <v/>
      </c>
      <c r="AD3" s="223" t="str">
        <f>IF(SAM_2017_user_KZT!AD3="","",SAM_2017_user_KZT!AD3/326)</f>
        <v/>
      </c>
      <c r="AE3" s="223" t="str">
        <f>IF(SAM_2017_user_KZT!AE3="","",SAM_2017_user_KZT!AE3/326)</f>
        <v/>
      </c>
      <c r="AF3" s="223" t="str">
        <f>IF(SAM_2017_user_KZT!AF3="","",SAM_2017_user_KZT!AF3/326)</f>
        <v/>
      </c>
      <c r="AG3" s="223" t="str">
        <f>IF(SAM_2017_user_KZT!AG3="","",SAM_2017_user_KZT!AG3/326)</f>
        <v/>
      </c>
      <c r="AH3" s="223" t="str">
        <f>IF(SAM_2017_user_KZT!AH3="","",SAM_2017_user_KZT!AH3/326)</f>
        <v/>
      </c>
      <c r="AI3" s="223" t="str">
        <f>IF(SAM_2017_user_KZT!AI3="","",SAM_2017_user_KZT!AI3/326)</f>
        <v/>
      </c>
      <c r="AJ3" s="120" t="str">
        <f>IF(SAM_2017_user_KZT!AJ3="","",SAM_2017_user_KZT!AJ3/326)</f>
        <v/>
      </c>
      <c r="AK3" s="214">
        <f>IF(SAM_2017_user_KZT!AK3="","",SAM_2017_user_KZT!AK3/326)</f>
        <v>13695.334375340137</v>
      </c>
      <c r="AL3" s="215" t="str">
        <f>IF(SAM_2017_user_KZT!AL3="","",SAM_2017_user_KZT!AL3/326)</f>
        <v/>
      </c>
      <c r="AM3" s="215" t="str">
        <f>IF(SAM_2017_user_KZT!AM3="","",SAM_2017_user_KZT!AM3/326)</f>
        <v/>
      </c>
      <c r="AN3" s="215" t="str">
        <f>IF(SAM_2017_user_KZT!AN3="","",SAM_2017_user_KZT!AN3/326)</f>
        <v/>
      </c>
      <c r="AO3" s="215" t="str">
        <f>IF(SAM_2017_user_KZT!AO3="","",SAM_2017_user_KZT!AO3/326)</f>
        <v/>
      </c>
      <c r="AP3" s="215" t="str">
        <f>IF(SAM_2017_user_KZT!AP3="","",SAM_2017_user_KZT!AP3/326)</f>
        <v/>
      </c>
      <c r="AQ3" s="215" t="str">
        <f>IF(SAM_2017_user_KZT!AQ3="","",SAM_2017_user_KZT!AQ3/326)</f>
        <v/>
      </c>
      <c r="AR3" s="215" t="str">
        <f>IF(SAM_2017_user_KZT!AR3="","",SAM_2017_user_KZT!AR3/326)</f>
        <v/>
      </c>
      <c r="AS3" s="215" t="str">
        <f>IF(SAM_2017_user_KZT!AS3="","",SAM_2017_user_KZT!AS3/326)</f>
        <v/>
      </c>
      <c r="AT3" s="215" t="str">
        <f>IF(SAM_2017_user_KZT!AT3="","",SAM_2017_user_KZT!AT3/326)</f>
        <v/>
      </c>
      <c r="AU3" s="215" t="str">
        <f>IF(SAM_2017_user_KZT!AU3="","",SAM_2017_user_KZT!AU3/326)</f>
        <v/>
      </c>
      <c r="AV3" s="215" t="str">
        <f>IF(SAM_2017_user_KZT!AV3="","",SAM_2017_user_KZT!AV3/326)</f>
        <v/>
      </c>
      <c r="AW3" s="215" t="str">
        <f>IF(SAM_2017_user_KZT!AW3="","",SAM_2017_user_KZT!AW3/326)</f>
        <v/>
      </c>
      <c r="AX3" s="215" t="str">
        <f>IF(SAM_2017_user_KZT!AX3="","",SAM_2017_user_KZT!AX3/326)</f>
        <v/>
      </c>
      <c r="AY3" s="215" t="str">
        <f>IF(SAM_2017_user_KZT!AY3="","",SAM_2017_user_KZT!AY3/326)</f>
        <v/>
      </c>
      <c r="AZ3" s="215" t="str">
        <f>IF(SAM_2017_user_KZT!AZ3="","",SAM_2017_user_KZT!AZ3/326)</f>
        <v/>
      </c>
      <c r="BA3" s="215" t="str">
        <f>IF(SAM_2017_user_KZT!BA3="","",SAM_2017_user_KZT!BA3/326)</f>
        <v/>
      </c>
      <c r="BB3" s="215" t="str">
        <f>IF(SAM_2017_user_KZT!BB3="","",SAM_2017_user_KZT!BB3/326)</f>
        <v/>
      </c>
      <c r="BC3" s="215" t="str">
        <f>IF(SAM_2017_user_KZT!BC3="","",SAM_2017_user_KZT!BC3/326)</f>
        <v/>
      </c>
      <c r="BD3" s="215" t="str">
        <f>IF(SAM_2017_user_KZT!BD3="","",SAM_2017_user_KZT!BD3/326)</f>
        <v/>
      </c>
      <c r="BE3" s="215" t="str">
        <f>IF(SAM_2017_user_KZT!BE3="","",SAM_2017_user_KZT!BE3/326)</f>
        <v/>
      </c>
      <c r="BF3" s="215" t="str">
        <f>IF(SAM_2017_user_KZT!BF3="","",SAM_2017_user_KZT!BF3/326)</f>
        <v/>
      </c>
      <c r="BG3" s="215" t="str">
        <f>IF(SAM_2017_user_KZT!BG3="","",SAM_2017_user_KZT!BG3/326)</f>
        <v/>
      </c>
      <c r="BH3" s="215" t="str">
        <f>IF(SAM_2017_user_KZT!BH3="","",SAM_2017_user_KZT!BH3/326)</f>
        <v/>
      </c>
      <c r="BI3" s="215" t="str">
        <f>IF(SAM_2017_user_KZT!BI3="","",SAM_2017_user_KZT!BI3/326)</f>
        <v/>
      </c>
      <c r="BJ3" s="215" t="str">
        <f>IF(SAM_2017_user_KZT!BJ3="","",SAM_2017_user_KZT!BJ3/326)</f>
        <v/>
      </c>
      <c r="BK3" s="215" t="str">
        <f>IF(SAM_2017_user_KZT!BK3="","",SAM_2017_user_KZT!BK3/326)</f>
        <v/>
      </c>
      <c r="BL3" s="215" t="str">
        <f>IF(SAM_2017_user_KZT!BL3="","",SAM_2017_user_KZT!BL3/326)</f>
        <v/>
      </c>
      <c r="BM3" s="215" t="str">
        <f>IF(SAM_2017_user_KZT!BM3="","",SAM_2017_user_KZT!BM3/326)</f>
        <v/>
      </c>
      <c r="BN3" s="215" t="str">
        <f>IF(SAM_2017_user_KZT!BN3="","",SAM_2017_user_KZT!BN3/326)</f>
        <v/>
      </c>
      <c r="BO3" s="215" t="str">
        <f>IF(SAM_2017_user_KZT!BO3="","",SAM_2017_user_KZT!BO3/326)</f>
        <v/>
      </c>
      <c r="BP3" s="215" t="str">
        <f>IF(SAM_2017_user_KZT!BP3="","",SAM_2017_user_KZT!BP3/326)</f>
        <v/>
      </c>
      <c r="BQ3" s="215" t="str">
        <f>IF(SAM_2017_user_KZT!BQ3="","",SAM_2017_user_KZT!BQ3/326)</f>
        <v/>
      </c>
      <c r="BR3" s="210" t="str">
        <f>IF(SAM_2017_user_KZT!BR3="","",SAM_2017_user_KZT!BR3/326)</f>
        <v/>
      </c>
      <c r="BS3" s="223" t="str">
        <f>IF(SAM_2017_user_KZT!BS3="","",SAM_2017_user_KZT!BS3/326)</f>
        <v/>
      </c>
      <c r="BT3" s="223" t="str">
        <f>IF(SAM_2017_user_KZT!BT3="","",SAM_2017_user_KZT!BT3/326)</f>
        <v/>
      </c>
      <c r="BU3" s="223" t="str">
        <f>IF(SAM_2017_user_KZT!BU3="","",SAM_2017_user_KZT!BU3/326)</f>
        <v/>
      </c>
      <c r="BV3" s="223" t="str">
        <f>IF(SAM_2017_user_KZT!BV3="","",SAM_2017_user_KZT!BV3/326)</f>
        <v/>
      </c>
      <c r="BW3" s="223" t="str">
        <f>IF(SAM_2017_user_KZT!BW3="","",SAM_2017_user_KZT!BW3/326)</f>
        <v/>
      </c>
      <c r="BX3" s="223" t="str">
        <f>IF(SAM_2017_user_KZT!BX3="","",SAM_2017_user_KZT!BX3/326)</f>
        <v/>
      </c>
      <c r="BY3" s="223" t="str">
        <f>IF(SAM_2017_user_KZT!BY3="","",SAM_2017_user_KZT!BY3/326)</f>
        <v/>
      </c>
      <c r="BZ3" s="223" t="str">
        <f>IF(SAM_2017_user_KZT!BZ3="","",SAM_2017_user_KZT!BZ3/326)</f>
        <v/>
      </c>
      <c r="CA3" s="223" t="str">
        <f>IF(SAM_2017_user_KZT!CA3="","",SAM_2017_user_KZT!CA3/326)</f>
        <v/>
      </c>
      <c r="CB3" s="223" t="str">
        <f>IF(SAM_2017_user_KZT!CB3="","",SAM_2017_user_KZT!CB3/326)</f>
        <v/>
      </c>
      <c r="CC3" s="223" t="str">
        <f>IF(SAM_2017_user_KZT!CD3="","",SAM_2017_user_KZT!CD3/326)</f>
        <v/>
      </c>
      <c r="CD3" s="223" t="str">
        <f>IF(SAM_2017_user_KZT!CE3="","",SAM_2017_user_KZT!CE3/326)</f>
        <v/>
      </c>
      <c r="CE3" s="140">
        <f>IF(SAM_2017_user_KZT!CF3="","",SAM_2017_user_KZT!CF3/326)</f>
        <v>1102.7403712459209</v>
      </c>
      <c r="CF3" s="107">
        <f t="shared" ref="CF3:CF34" si="0">SUM(C3:CE3)</f>
        <v>14798.074746586059</v>
      </c>
    </row>
    <row r="4" spans="1:84" x14ac:dyDescent="0.25">
      <c r="A4" s="227"/>
      <c r="B4" s="225">
        <v>2</v>
      </c>
      <c r="C4" s="223" t="str">
        <f>IF(SAM_2017_user_KZT!C4="","",SAM_2017_user_KZT!C4/326)</f>
        <v/>
      </c>
      <c r="D4" s="223" t="str">
        <f>IF(SAM_2017_user_KZT!D4="","",SAM_2017_user_KZT!D4/326)</f>
        <v/>
      </c>
      <c r="E4" s="223" t="str">
        <f>IF(SAM_2017_user_KZT!E4="","",SAM_2017_user_KZT!E4/326)</f>
        <v/>
      </c>
      <c r="F4" s="223" t="str">
        <f>IF(SAM_2017_user_KZT!F4="","",SAM_2017_user_KZT!F4/326)</f>
        <v/>
      </c>
      <c r="G4" s="223" t="str">
        <f>IF(SAM_2017_user_KZT!G4="","",SAM_2017_user_KZT!G4/326)</f>
        <v/>
      </c>
      <c r="H4" s="223" t="str">
        <f>IF(SAM_2017_user_KZT!H4="","",SAM_2017_user_KZT!H4/326)</f>
        <v/>
      </c>
      <c r="I4" s="223" t="str">
        <f>IF(SAM_2017_user_KZT!I4="","",SAM_2017_user_KZT!I4/326)</f>
        <v/>
      </c>
      <c r="J4" s="223" t="str">
        <f>IF(SAM_2017_user_KZT!J4="","",SAM_2017_user_KZT!J4/326)</f>
        <v/>
      </c>
      <c r="K4" s="223" t="str">
        <f>IF(SAM_2017_user_KZT!K4="","",SAM_2017_user_KZT!K4/326)</f>
        <v/>
      </c>
      <c r="L4" s="223" t="str">
        <f>IF(SAM_2017_user_KZT!L4="","",SAM_2017_user_KZT!L4/326)</f>
        <v/>
      </c>
      <c r="M4" s="223" t="str">
        <f>IF(SAM_2017_user_KZT!M4="","",SAM_2017_user_KZT!M4/326)</f>
        <v/>
      </c>
      <c r="N4" s="223" t="str">
        <f>IF(SAM_2017_user_KZT!N4="","",SAM_2017_user_KZT!N4/326)</f>
        <v/>
      </c>
      <c r="O4" s="223" t="str">
        <f>IF(SAM_2017_user_KZT!O4="","",SAM_2017_user_KZT!O4/326)</f>
        <v/>
      </c>
      <c r="P4" s="223" t="str">
        <f>IF(SAM_2017_user_KZT!P4="","",SAM_2017_user_KZT!P4/326)</f>
        <v/>
      </c>
      <c r="Q4" s="223" t="str">
        <f>IF(SAM_2017_user_KZT!Q4="","",SAM_2017_user_KZT!Q4/326)</f>
        <v/>
      </c>
      <c r="R4" s="223" t="str">
        <f>IF(SAM_2017_user_KZT!R4="","",SAM_2017_user_KZT!R4/326)</f>
        <v/>
      </c>
      <c r="S4" s="223" t="str">
        <f>IF(SAM_2017_user_KZT!S4="","",SAM_2017_user_KZT!S4/326)</f>
        <v/>
      </c>
      <c r="T4" s="223" t="str">
        <f>IF(SAM_2017_user_KZT!T4="","",SAM_2017_user_KZT!T4/326)</f>
        <v/>
      </c>
      <c r="U4" s="223" t="str">
        <f>IF(SAM_2017_user_KZT!U4="","",SAM_2017_user_KZT!U4/326)</f>
        <v/>
      </c>
      <c r="V4" s="223" t="str">
        <f>IF(SAM_2017_user_KZT!V4="","",SAM_2017_user_KZT!V4/326)</f>
        <v/>
      </c>
      <c r="W4" s="223" t="str">
        <f>IF(SAM_2017_user_KZT!W4="","",SAM_2017_user_KZT!W4/326)</f>
        <v/>
      </c>
      <c r="X4" s="223" t="str">
        <f>IF(SAM_2017_user_KZT!X4="","",SAM_2017_user_KZT!X4/326)</f>
        <v/>
      </c>
      <c r="Y4" s="223" t="str">
        <f>IF(SAM_2017_user_KZT!Y4="","",SAM_2017_user_KZT!Y4/326)</f>
        <v/>
      </c>
      <c r="Z4" s="223" t="str">
        <f>IF(SAM_2017_user_KZT!Z4="","",SAM_2017_user_KZT!Z4/326)</f>
        <v/>
      </c>
      <c r="AA4" s="223" t="str">
        <f>IF(SAM_2017_user_KZT!AA4="","",SAM_2017_user_KZT!AA4/326)</f>
        <v/>
      </c>
      <c r="AB4" s="223" t="str">
        <f>IF(SAM_2017_user_KZT!AB4="","",SAM_2017_user_KZT!AB4/326)</f>
        <v/>
      </c>
      <c r="AC4" s="223" t="str">
        <f>IF(SAM_2017_user_KZT!AC4="","",SAM_2017_user_KZT!AC4/326)</f>
        <v/>
      </c>
      <c r="AD4" s="223" t="str">
        <f>IF(SAM_2017_user_KZT!AD4="","",SAM_2017_user_KZT!AD4/326)</f>
        <v/>
      </c>
      <c r="AE4" s="223" t="str">
        <f>IF(SAM_2017_user_KZT!AE4="","",SAM_2017_user_KZT!AE4/326)</f>
        <v/>
      </c>
      <c r="AF4" s="223" t="str">
        <f>IF(SAM_2017_user_KZT!AF4="","",SAM_2017_user_KZT!AF4/326)</f>
        <v/>
      </c>
      <c r="AG4" s="223" t="str">
        <f>IF(SAM_2017_user_KZT!AG4="","",SAM_2017_user_KZT!AG4/326)</f>
        <v/>
      </c>
      <c r="AH4" s="223" t="str">
        <f>IF(SAM_2017_user_KZT!AH4="","",SAM_2017_user_KZT!AH4/326)</f>
        <v/>
      </c>
      <c r="AI4" s="223" t="str">
        <f>IF(SAM_2017_user_KZT!AI4="","",SAM_2017_user_KZT!AI4/326)</f>
        <v/>
      </c>
      <c r="AJ4" s="223" t="str">
        <f>IF(SAM_2017_user_KZT!AJ4="","",SAM_2017_user_KZT!AJ4/326)</f>
        <v/>
      </c>
      <c r="AK4" s="211" t="str">
        <f>IF(SAM_2017_user_KZT!AK4="","",SAM_2017_user_KZT!AK4/326)</f>
        <v/>
      </c>
      <c r="AL4" s="220">
        <f>IF(SAM_2017_user_KZT!AL4="","",SAM_2017_user_KZT!AL4/326)</f>
        <v>1187.4123376311236</v>
      </c>
      <c r="AM4" s="220" t="str">
        <f>IF(SAM_2017_user_KZT!AM4="","",SAM_2017_user_KZT!AM4/326)</f>
        <v/>
      </c>
      <c r="AN4" s="220" t="str">
        <f>IF(SAM_2017_user_KZT!AN4="","",SAM_2017_user_KZT!AN4/326)</f>
        <v/>
      </c>
      <c r="AO4" s="220" t="str">
        <f>IF(SAM_2017_user_KZT!AO4="","",SAM_2017_user_KZT!AO4/326)</f>
        <v/>
      </c>
      <c r="AP4" s="220" t="str">
        <f>IF(SAM_2017_user_KZT!AP4="","",SAM_2017_user_KZT!AP4/326)</f>
        <v/>
      </c>
      <c r="AQ4" s="220" t="str">
        <f>IF(SAM_2017_user_KZT!AQ4="","",SAM_2017_user_KZT!AQ4/326)</f>
        <v/>
      </c>
      <c r="AR4" s="220" t="str">
        <f>IF(SAM_2017_user_KZT!AR4="","",SAM_2017_user_KZT!AR4/326)</f>
        <v/>
      </c>
      <c r="AS4" s="220" t="str">
        <f>IF(SAM_2017_user_KZT!AS4="","",SAM_2017_user_KZT!AS4/326)</f>
        <v/>
      </c>
      <c r="AT4" s="220" t="str">
        <f>IF(SAM_2017_user_KZT!AT4="","",SAM_2017_user_KZT!AT4/326)</f>
        <v/>
      </c>
      <c r="AU4" s="220" t="str">
        <f>IF(SAM_2017_user_KZT!AU4="","",SAM_2017_user_KZT!AU4/326)</f>
        <v/>
      </c>
      <c r="AV4" s="220" t="str">
        <f>IF(SAM_2017_user_KZT!AV4="","",SAM_2017_user_KZT!AV4/326)</f>
        <v/>
      </c>
      <c r="AW4" s="220" t="str">
        <f>IF(SAM_2017_user_KZT!AW4="","",SAM_2017_user_KZT!AW4/326)</f>
        <v/>
      </c>
      <c r="AX4" s="220" t="str">
        <f>IF(SAM_2017_user_KZT!AX4="","",SAM_2017_user_KZT!AX4/326)</f>
        <v/>
      </c>
      <c r="AY4" s="220" t="str">
        <f>IF(SAM_2017_user_KZT!AY4="","",SAM_2017_user_KZT!AY4/326)</f>
        <v/>
      </c>
      <c r="AZ4" s="220" t="str">
        <f>IF(SAM_2017_user_KZT!AZ4="","",SAM_2017_user_KZT!AZ4/326)</f>
        <v/>
      </c>
      <c r="BA4" s="220" t="str">
        <f>IF(SAM_2017_user_KZT!BA4="","",SAM_2017_user_KZT!BA4/326)</f>
        <v/>
      </c>
      <c r="BB4" s="220" t="str">
        <f>IF(SAM_2017_user_KZT!BB4="","",SAM_2017_user_KZT!BB4/326)</f>
        <v/>
      </c>
      <c r="BC4" s="220" t="str">
        <f>IF(SAM_2017_user_KZT!BC4="","",SAM_2017_user_KZT!BC4/326)</f>
        <v/>
      </c>
      <c r="BD4" s="220" t="str">
        <f>IF(SAM_2017_user_KZT!BD4="","",SAM_2017_user_KZT!BD4/326)</f>
        <v/>
      </c>
      <c r="BE4" s="220" t="str">
        <f>IF(SAM_2017_user_KZT!BE4="","",SAM_2017_user_KZT!BE4/326)</f>
        <v/>
      </c>
      <c r="BF4" s="220" t="str">
        <f>IF(SAM_2017_user_KZT!BF4="","",SAM_2017_user_KZT!BF4/326)</f>
        <v/>
      </c>
      <c r="BG4" s="220" t="str">
        <f>IF(SAM_2017_user_KZT!BG4="","",SAM_2017_user_KZT!BG4/326)</f>
        <v/>
      </c>
      <c r="BH4" s="220" t="str">
        <f>IF(SAM_2017_user_KZT!BH4="","",SAM_2017_user_KZT!BH4/326)</f>
        <v/>
      </c>
      <c r="BI4" s="220" t="str">
        <f>IF(SAM_2017_user_KZT!BI4="","",SAM_2017_user_KZT!BI4/326)</f>
        <v/>
      </c>
      <c r="BJ4" s="220" t="str">
        <f>IF(SAM_2017_user_KZT!BJ4="","",SAM_2017_user_KZT!BJ4/326)</f>
        <v/>
      </c>
      <c r="BK4" s="220" t="str">
        <f>IF(SAM_2017_user_KZT!BK4="","",SAM_2017_user_KZT!BK4/326)</f>
        <v/>
      </c>
      <c r="BL4" s="220" t="str">
        <f>IF(SAM_2017_user_KZT!BL4="","",SAM_2017_user_KZT!BL4/326)</f>
        <v/>
      </c>
      <c r="BM4" s="220" t="str">
        <f>IF(SAM_2017_user_KZT!BM4="","",SAM_2017_user_KZT!BM4/326)</f>
        <v/>
      </c>
      <c r="BN4" s="220" t="str">
        <f>IF(SAM_2017_user_KZT!BN4="","",SAM_2017_user_KZT!BN4/326)</f>
        <v/>
      </c>
      <c r="BO4" s="220" t="str">
        <f>IF(SAM_2017_user_KZT!BO4="","",SAM_2017_user_KZT!BO4/326)</f>
        <v/>
      </c>
      <c r="BP4" s="220" t="str">
        <f>IF(SAM_2017_user_KZT!BP4="","",SAM_2017_user_KZT!BP4/326)</f>
        <v/>
      </c>
      <c r="BQ4" s="220" t="str">
        <f>IF(SAM_2017_user_KZT!BQ4="","",SAM_2017_user_KZT!BQ4/326)</f>
        <v/>
      </c>
      <c r="BR4" s="219" t="str">
        <f>IF(SAM_2017_user_KZT!BR4="","",SAM_2017_user_KZT!BR4/326)</f>
        <v/>
      </c>
      <c r="BS4" s="223" t="str">
        <f>IF(SAM_2017_user_KZT!BS4="","",SAM_2017_user_KZT!BS4/326)</f>
        <v/>
      </c>
      <c r="BT4" s="223" t="str">
        <f>IF(SAM_2017_user_KZT!BT4="","",SAM_2017_user_KZT!BT4/326)</f>
        <v/>
      </c>
      <c r="BU4" s="223" t="str">
        <f>IF(SAM_2017_user_KZT!BU4="","",SAM_2017_user_KZT!BU4/326)</f>
        <v/>
      </c>
      <c r="BV4" s="223" t="str">
        <f>IF(SAM_2017_user_KZT!BV4="","",SAM_2017_user_KZT!BV4/326)</f>
        <v/>
      </c>
      <c r="BW4" s="223" t="str">
        <f>IF(SAM_2017_user_KZT!BW4="","",SAM_2017_user_KZT!BW4/326)</f>
        <v/>
      </c>
      <c r="BX4" s="223" t="str">
        <f>IF(SAM_2017_user_KZT!BX4="","",SAM_2017_user_KZT!BX4/326)</f>
        <v/>
      </c>
      <c r="BY4" s="223" t="str">
        <f>IF(SAM_2017_user_KZT!BY4="","",SAM_2017_user_KZT!BY4/326)</f>
        <v/>
      </c>
      <c r="BZ4" s="223" t="str">
        <f>IF(SAM_2017_user_KZT!BZ4="","",SAM_2017_user_KZT!BZ4/326)</f>
        <v/>
      </c>
      <c r="CA4" s="223" t="str">
        <f>IF(SAM_2017_user_KZT!CA4="","",SAM_2017_user_KZT!CA4/326)</f>
        <v/>
      </c>
      <c r="CB4" s="223" t="str">
        <f>IF(SAM_2017_user_KZT!CB4="","",SAM_2017_user_KZT!CB4/326)</f>
        <v/>
      </c>
      <c r="CC4" s="223" t="str">
        <f>IF(SAM_2017_user_KZT!CD4="","",SAM_2017_user_KZT!CD4/326)</f>
        <v/>
      </c>
      <c r="CD4" s="223" t="str">
        <f>IF(SAM_2017_user_KZT!CE4="","",SAM_2017_user_KZT!CE4/326)</f>
        <v/>
      </c>
      <c r="CE4" s="141">
        <f>IF(SAM_2017_user_KZT!CF4="","",SAM_2017_user_KZT!CF4/326)</f>
        <v>377.58000768914485</v>
      </c>
      <c r="CF4" s="107">
        <f t="shared" si="0"/>
        <v>1564.9923453202684</v>
      </c>
    </row>
    <row r="5" spans="1:84" x14ac:dyDescent="0.25">
      <c r="A5" s="227"/>
      <c r="B5" s="225">
        <v>3</v>
      </c>
      <c r="C5" s="223" t="str">
        <f>IF(SAM_2017_user_KZT!C5="","",SAM_2017_user_KZT!C5/326)</f>
        <v/>
      </c>
      <c r="D5" s="223" t="str">
        <f>IF(SAM_2017_user_KZT!D5="","",SAM_2017_user_KZT!D5/326)</f>
        <v/>
      </c>
      <c r="E5" s="223" t="str">
        <f>IF(SAM_2017_user_KZT!E5="","",SAM_2017_user_KZT!E5/326)</f>
        <v/>
      </c>
      <c r="F5" s="223" t="str">
        <f>IF(SAM_2017_user_KZT!F5="","",SAM_2017_user_KZT!F5/326)</f>
        <v/>
      </c>
      <c r="G5" s="223" t="str">
        <f>IF(SAM_2017_user_KZT!G5="","",SAM_2017_user_KZT!G5/326)</f>
        <v/>
      </c>
      <c r="H5" s="223" t="str">
        <f>IF(SAM_2017_user_KZT!H5="","",SAM_2017_user_KZT!H5/326)</f>
        <v/>
      </c>
      <c r="I5" s="223" t="str">
        <f>IF(SAM_2017_user_KZT!I5="","",SAM_2017_user_KZT!I5/326)</f>
        <v/>
      </c>
      <c r="J5" s="223" t="str">
        <f>IF(SAM_2017_user_KZT!J5="","",SAM_2017_user_KZT!J5/326)</f>
        <v/>
      </c>
      <c r="K5" s="223" t="str">
        <f>IF(SAM_2017_user_KZT!K5="","",SAM_2017_user_KZT!K5/326)</f>
        <v/>
      </c>
      <c r="L5" s="223" t="str">
        <f>IF(SAM_2017_user_KZT!L5="","",SAM_2017_user_KZT!L5/326)</f>
        <v/>
      </c>
      <c r="M5" s="223" t="str">
        <f>IF(SAM_2017_user_KZT!M5="","",SAM_2017_user_KZT!M5/326)</f>
        <v/>
      </c>
      <c r="N5" s="223" t="str">
        <f>IF(SAM_2017_user_KZT!N5="","",SAM_2017_user_KZT!N5/326)</f>
        <v/>
      </c>
      <c r="O5" s="223" t="str">
        <f>IF(SAM_2017_user_KZT!O5="","",SAM_2017_user_KZT!O5/326)</f>
        <v/>
      </c>
      <c r="P5" s="223" t="str">
        <f>IF(SAM_2017_user_KZT!P5="","",SAM_2017_user_KZT!P5/326)</f>
        <v/>
      </c>
      <c r="Q5" s="223" t="str">
        <f>IF(SAM_2017_user_KZT!Q5="","",SAM_2017_user_KZT!Q5/326)</f>
        <v/>
      </c>
      <c r="R5" s="223" t="str">
        <f>IF(SAM_2017_user_KZT!R5="","",SAM_2017_user_KZT!R5/326)</f>
        <v/>
      </c>
      <c r="S5" s="223" t="str">
        <f>IF(SAM_2017_user_KZT!S5="","",SAM_2017_user_KZT!S5/326)</f>
        <v/>
      </c>
      <c r="T5" s="223" t="str">
        <f>IF(SAM_2017_user_KZT!T5="","",SAM_2017_user_KZT!T5/326)</f>
        <v/>
      </c>
      <c r="U5" s="223" t="str">
        <f>IF(SAM_2017_user_KZT!U5="","",SAM_2017_user_KZT!U5/326)</f>
        <v/>
      </c>
      <c r="V5" s="223" t="str">
        <f>IF(SAM_2017_user_KZT!V5="","",SAM_2017_user_KZT!V5/326)</f>
        <v/>
      </c>
      <c r="W5" s="223" t="str">
        <f>IF(SAM_2017_user_KZT!W5="","",SAM_2017_user_KZT!W5/326)</f>
        <v/>
      </c>
      <c r="X5" s="223" t="str">
        <f>IF(SAM_2017_user_KZT!X5="","",SAM_2017_user_KZT!X5/326)</f>
        <v/>
      </c>
      <c r="Y5" s="223" t="str">
        <f>IF(SAM_2017_user_KZT!Y5="","",SAM_2017_user_KZT!Y5/326)</f>
        <v/>
      </c>
      <c r="Z5" s="223" t="str">
        <f>IF(SAM_2017_user_KZT!Z5="","",SAM_2017_user_KZT!Z5/326)</f>
        <v/>
      </c>
      <c r="AA5" s="223" t="str">
        <f>IF(SAM_2017_user_KZT!AA5="","",SAM_2017_user_KZT!AA5/326)</f>
        <v/>
      </c>
      <c r="AB5" s="223" t="str">
        <f>IF(SAM_2017_user_KZT!AB5="","",SAM_2017_user_KZT!AB5/326)</f>
        <v/>
      </c>
      <c r="AC5" s="223" t="str">
        <f>IF(SAM_2017_user_KZT!AC5="","",SAM_2017_user_KZT!AC5/326)</f>
        <v/>
      </c>
      <c r="AD5" s="223" t="str">
        <f>IF(SAM_2017_user_KZT!AD5="","",SAM_2017_user_KZT!AD5/326)</f>
        <v/>
      </c>
      <c r="AE5" s="223" t="str">
        <f>IF(SAM_2017_user_KZT!AE5="","",SAM_2017_user_KZT!AE5/326)</f>
        <v/>
      </c>
      <c r="AF5" s="223" t="str">
        <f>IF(SAM_2017_user_KZT!AF5="","",SAM_2017_user_KZT!AF5/326)</f>
        <v/>
      </c>
      <c r="AG5" s="223" t="str">
        <f>IF(SAM_2017_user_KZT!AG5="","",SAM_2017_user_KZT!AG5/326)</f>
        <v/>
      </c>
      <c r="AH5" s="223" t="str">
        <f>IF(SAM_2017_user_KZT!AH5="","",SAM_2017_user_KZT!AH5/326)</f>
        <v/>
      </c>
      <c r="AI5" s="223" t="str">
        <f>IF(SAM_2017_user_KZT!AI5="","",SAM_2017_user_KZT!AI5/326)</f>
        <v/>
      </c>
      <c r="AJ5" s="223" t="str">
        <f>IF(SAM_2017_user_KZT!AJ5="","",SAM_2017_user_KZT!AJ5/326)</f>
        <v/>
      </c>
      <c r="AK5" s="211" t="str">
        <f>IF(SAM_2017_user_KZT!AK5="","",SAM_2017_user_KZT!AK5/326)</f>
        <v/>
      </c>
      <c r="AL5" s="220" t="str">
        <f>IF(SAM_2017_user_KZT!AL5="","",SAM_2017_user_KZT!AL5/326)</f>
        <v/>
      </c>
      <c r="AM5" s="220">
        <f>IF(SAM_2017_user_KZT!AM5="","",SAM_2017_user_KZT!AM5/326)</f>
        <v>6538.9274119946567</v>
      </c>
      <c r="AN5" s="220" t="str">
        <f>IF(SAM_2017_user_KZT!AN5="","",SAM_2017_user_KZT!AN5/326)</f>
        <v/>
      </c>
      <c r="AO5" s="220" t="str">
        <f>IF(SAM_2017_user_KZT!AO5="","",SAM_2017_user_KZT!AO5/326)</f>
        <v/>
      </c>
      <c r="AP5" s="220" t="str">
        <f>IF(SAM_2017_user_KZT!AP5="","",SAM_2017_user_KZT!AP5/326)</f>
        <v/>
      </c>
      <c r="AQ5" s="220" t="str">
        <f>IF(SAM_2017_user_KZT!AQ5="","",SAM_2017_user_KZT!AQ5/326)</f>
        <v/>
      </c>
      <c r="AR5" s="220" t="str">
        <f>IF(SAM_2017_user_KZT!AR5="","",SAM_2017_user_KZT!AR5/326)</f>
        <v/>
      </c>
      <c r="AS5" s="220" t="str">
        <f>IF(SAM_2017_user_KZT!AS5="","",SAM_2017_user_KZT!AS5/326)</f>
        <v/>
      </c>
      <c r="AT5" s="220" t="str">
        <f>IF(SAM_2017_user_KZT!AT5="","",SAM_2017_user_KZT!AT5/326)</f>
        <v/>
      </c>
      <c r="AU5" s="220" t="str">
        <f>IF(SAM_2017_user_KZT!AU5="","",SAM_2017_user_KZT!AU5/326)</f>
        <v/>
      </c>
      <c r="AV5" s="220" t="str">
        <f>IF(SAM_2017_user_KZT!AV5="","",SAM_2017_user_KZT!AV5/326)</f>
        <v/>
      </c>
      <c r="AW5" s="220" t="str">
        <f>IF(SAM_2017_user_KZT!AW5="","",SAM_2017_user_KZT!AW5/326)</f>
        <v/>
      </c>
      <c r="AX5" s="220" t="str">
        <f>IF(SAM_2017_user_KZT!AX5="","",SAM_2017_user_KZT!AX5/326)</f>
        <v/>
      </c>
      <c r="AY5" s="220" t="str">
        <f>IF(SAM_2017_user_KZT!AY5="","",SAM_2017_user_KZT!AY5/326)</f>
        <v/>
      </c>
      <c r="AZ5" s="220" t="str">
        <f>IF(SAM_2017_user_KZT!AZ5="","",SAM_2017_user_KZT!AZ5/326)</f>
        <v/>
      </c>
      <c r="BA5" s="220" t="str">
        <f>IF(SAM_2017_user_KZT!BA5="","",SAM_2017_user_KZT!BA5/326)</f>
        <v/>
      </c>
      <c r="BB5" s="220" t="str">
        <f>IF(SAM_2017_user_KZT!BB5="","",SAM_2017_user_KZT!BB5/326)</f>
        <v/>
      </c>
      <c r="BC5" s="220" t="str">
        <f>IF(SAM_2017_user_KZT!BC5="","",SAM_2017_user_KZT!BC5/326)</f>
        <v/>
      </c>
      <c r="BD5" s="220" t="str">
        <f>IF(SAM_2017_user_KZT!BD5="","",SAM_2017_user_KZT!BD5/326)</f>
        <v/>
      </c>
      <c r="BE5" s="220" t="str">
        <f>IF(SAM_2017_user_KZT!BE5="","",SAM_2017_user_KZT!BE5/326)</f>
        <v/>
      </c>
      <c r="BF5" s="220" t="str">
        <f>IF(SAM_2017_user_KZT!BF5="","",SAM_2017_user_KZT!BF5/326)</f>
        <v/>
      </c>
      <c r="BG5" s="220" t="str">
        <f>IF(SAM_2017_user_KZT!BG5="","",SAM_2017_user_KZT!BG5/326)</f>
        <v/>
      </c>
      <c r="BH5" s="220" t="str">
        <f>IF(SAM_2017_user_KZT!BH5="","",SAM_2017_user_KZT!BH5/326)</f>
        <v/>
      </c>
      <c r="BI5" s="220" t="str">
        <f>IF(SAM_2017_user_KZT!BI5="","",SAM_2017_user_KZT!BI5/326)</f>
        <v/>
      </c>
      <c r="BJ5" s="220" t="str">
        <f>IF(SAM_2017_user_KZT!BJ5="","",SAM_2017_user_KZT!BJ5/326)</f>
        <v/>
      </c>
      <c r="BK5" s="220" t="str">
        <f>IF(SAM_2017_user_KZT!BK5="","",SAM_2017_user_KZT!BK5/326)</f>
        <v/>
      </c>
      <c r="BL5" s="220" t="str">
        <f>IF(SAM_2017_user_KZT!BL5="","",SAM_2017_user_KZT!BL5/326)</f>
        <v/>
      </c>
      <c r="BM5" s="220" t="str">
        <f>IF(SAM_2017_user_KZT!BM5="","",SAM_2017_user_KZT!BM5/326)</f>
        <v/>
      </c>
      <c r="BN5" s="220" t="str">
        <f>IF(SAM_2017_user_KZT!BN5="","",SAM_2017_user_KZT!BN5/326)</f>
        <v/>
      </c>
      <c r="BO5" s="220" t="str">
        <f>IF(SAM_2017_user_KZT!BO5="","",SAM_2017_user_KZT!BO5/326)</f>
        <v/>
      </c>
      <c r="BP5" s="220" t="str">
        <f>IF(SAM_2017_user_KZT!BP5="","",SAM_2017_user_KZT!BP5/326)</f>
        <v/>
      </c>
      <c r="BQ5" s="220" t="str">
        <f>IF(SAM_2017_user_KZT!BQ5="","",SAM_2017_user_KZT!BQ5/326)</f>
        <v/>
      </c>
      <c r="BR5" s="219" t="str">
        <f>IF(SAM_2017_user_KZT!BR5="","",SAM_2017_user_KZT!BR5/326)</f>
        <v/>
      </c>
      <c r="BS5" s="223" t="str">
        <f>IF(SAM_2017_user_KZT!BS5="","",SAM_2017_user_KZT!BS5/326)</f>
        <v/>
      </c>
      <c r="BT5" s="223" t="str">
        <f>IF(SAM_2017_user_KZT!BT5="","",SAM_2017_user_KZT!BT5/326)</f>
        <v/>
      </c>
      <c r="BU5" s="223" t="str">
        <f>IF(SAM_2017_user_KZT!BU5="","",SAM_2017_user_KZT!BU5/326)</f>
        <v/>
      </c>
      <c r="BV5" s="223" t="str">
        <f>IF(SAM_2017_user_KZT!BV5="","",SAM_2017_user_KZT!BV5/326)</f>
        <v/>
      </c>
      <c r="BW5" s="223" t="str">
        <f>IF(SAM_2017_user_KZT!BW5="","",SAM_2017_user_KZT!BW5/326)</f>
        <v/>
      </c>
      <c r="BX5" s="223" t="str">
        <f>IF(SAM_2017_user_KZT!BX5="","",SAM_2017_user_KZT!BX5/326)</f>
        <v/>
      </c>
      <c r="BY5" s="223" t="str">
        <f>IF(SAM_2017_user_KZT!BY5="","",SAM_2017_user_KZT!BY5/326)</f>
        <v/>
      </c>
      <c r="BZ5" s="223" t="str">
        <f>IF(SAM_2017_user_KZT!BZ5="","",SAM_2017_user_KZT!BZ5/326)</f>
        <v/>
      </c>
      <c r="CA5" s="223" t="str">
        <f>IF(SAM_2017_user_KZT!CA5="","",SAM_2017_user_KZT!CA5/326)</f>
        <v/>
      </c>
      <c r="CB5" s="223" t="str">
        <f>IF(SAM_2017_user_KZT!CB5="","",SAM_2017_user_KZT!CB5/326)</f>
        <v/>
      </c>
      <c r="CC5" s="223" t="str">
        <f>IF(SAM_2017_user_KZT!CD5="","",SAM_2017_user_KZT!CD5/326)</f>
        <v/>
      </c>
      <c r="CD5" s="223" t="str">
        <f>IF(SAM_2017_user_KZT!CE5="","",SAM_2017_user_KZT!CE5/326)</f>
        <v/>
      </c>
      <c r="CE5" s="141">
        <f>IF(SAM_2017_user_KZT!CF5="","",SAM_2017_user_KZT!CF5/326)</f>
        <v>23630.796108078765</v>
      </c>
      <c r="CF5" s="107">
        <f t="shared" si="0"/>
        <v>30169.723520073421</v>
      </c>
    </row>
    <row r="6" spans="1:84" x14ac:dyDescent="0.25">
      <c r="A6" s="227"/>
      <c r="B6" s="225">
        <v>4</v>
      </c>
      <c r="C6" s="223" t="str">
        <f>IF(SAM_2017_user_KZT!C6="","",SAM_2017_user_KZT!C6/326)</f>
        <v/>
      </c>
      <c r="D6" s="223" t="str">
        <f>IF(SAM_2017_user_KZT!D6="","",SAM_2017_user_KZT!D6/326)</f>
        <v/>
      </c>
      <c r="E6" s="223" t="str">
        <f>IF(SAM_2017_user_KZT!E6="","",SAM_2017_user_KZT!E6/326)</f>
        <v/>
      </c>
      <c r="F6" s="223" t="str">
        <f>IF(SAM_2017_user_KZT!F6="","",SAM_2017_user_KZT!F6/326)</f>
        <v/>
      </c>
      <c r="G6" s="223" t="str">
        <f>IF(SAM_2017_user_KZT!G6="","",SAM_2017_user_KZT!G6/326)</f>
        <v/>
      </c>
      <c r="H6" s="223" t="str">
        <f>IF(SAM_2017_user_KZT!H6="","",SAM_2017_user_KZT!H6/326)</f>
        <v/>
      </c>
      <c r="I6" s="223" t="str">
        <f>IF(SAM_2017_user_KZT!I6="","",SAM_2017_user_KZT!I6/326)</f>
        <v/>
      </c>
      <c r="J6" s="223" t="str">
        <f>IF(SAM_2017_user_KZT!J6="","",SAM_2017_user_KZT!J6/326)</f>
        <v/>
      </c>
      <c r="K6" s="223" t="str">
        <f>IF(SAM_2017_user_KZT!K6="","",SAM_2017_user_KZT!K6/326)</f>
        <v/>
      </c>
      <c r="L6" s="223" t="str">
        <f>IF(SAM_2017_user_KZT!L6="","",SAM_2017_user_KZT!L6/326)</f>
        <v/>
      </c>
      <c r="M6" s="223" t="str">
        <f>IF(SAM_2017_user_KZT!M6="","",SAM_2017_user_KZT!M6/326)</f>
        <v/>
      </c>
      <c r="N6" s="223" t="str">
        <f>IF(SAM_2017_user_KZT!N6="","",SAM_2017_user_KZT!N6/326)</f>
        <v/>
      </c>
      <c r="O6" s="223" t="str">
        <f>IF(SAM_2017_user_KZT!O6="","",SAM_2017_user_KZT!O6/326)</f>
        <v/>
      </c>
      <c r="P6" s="223" t="str">
        <f>IF(SAM_2017_user_KZT!P6="","",SAM_2017_user_KZT!P6/326)</f>
        <v/>
      </c>
      <c r="Q6" s="223" t="str">
        <f>IF(SAM_2017_user_KZT!Q6="","",SAM_2017_user_KZT!Q6/326)</f>
        <v/>
      </c>
      <c r="R6" s="223" t="str">
        <f>IF(SAM_2017_user_KZT!R6="","",SAM_2017_user_KZT!R6/326)</f>
        <v/>
      </c>
      <c r="S6" s="223" t="str">
        <f>IF(SAM_2017_user_KZT!S6="","",SAM_2017_user_KZT!S6/326)</f>
        <v/>
      </c>
      <c r="T6" s="223" t="str">
        <f>IF(SAM_2017_user_KZT!T6="","",SAM_2017_user_KZT!T6/326)</f>
        <v/>
      </c>
      <c r="U6" s="223" t="str">
        <f>IF(SAM_2017_user_KZT!U6="","",SAM_2017_user_KZT!U6/326)</f>
        <v/>
      </c>
      <c r="V6" s="223" t="str">
        <f>IF(SAM_2017_user_KZT!V6="","",SAM_2017_user_KZT!V6/326)</f>
        <v/>
      </c>
      <c r="W6" s="223" t="str">
        <f>IF(SAM_2017_user_KZT!W6="","",SAM_2017_user_KZT!W6/326)</f>
        <v/>
      </c>
      <c r="X6" s="223" t="str">
        <f>IF(SAM_2017_user_KZT!X6="","",SAM_2017_user_KZT!X6/326)</f>
        <v/>
      </c>
      <c r="Y6" s="223" t="str">
        <f>IF(SAM_2017_user_KZT!Y6="","",SAM_2017_user_KZT!Y6/326)</f>
        <v/>
      </c>
      <c r="Z6" s="223" t="str">
        <f>IF(SAM_2017_user_KZT!Z6="","",SAM_2017_user_KZT!Z6/326)</f>
        <v/>
      </c>
      <c r="AA6" s="223" t="str">
        <f>IF(SAM_2017_user_KZT!AA6="","",SAM_2017_user_KZT!AA6/326)</f>
        <v/>
      </c>
      <c r="AB6" s="223" t="str">
        <f>IF(SAM_2017_user_KZT!AB6="","",SAM_2017_user_KZT!AB6/326)</f>
        <v/>
      </c>
      <c r="AC6" s="223" t="str">
        <f>IF(SAM_2017_user_KZT!AC6="","",SAM_2017_user_KZT!AC6/326)</f>
        <v/>
      </c>
      <c r="AD6" s="223" t="str">
        <f>IF(SAM_2017_user_KZT!AD6="","",SAM_2017_user_KZT!AD6/326)</f>
        <v/>
      </c>
      <c r="AE6" s="223" t="str">
        <f>IF(SAM_2017_user_KZT!AE6="","",SAM_2017_user_KZT!AE6/326)</f>
        <v/>
      </c>
      <c r="AF6" s="223" t="str">
        <f>IF(SAM_2017_user_KZT!AF6="","",SAM_2017_user_KZT!AF6/326)</f>
        <v/>
      </c>
      <c r="AG6" s="223" t="str">
        <f>IF(SAM_2017_user_KZT!AG6="","",SAM_2017_user_KZT!AG6/326)</f>
        <v/>
      </c>
      <c r="AH6" s="223" t="str">
        <f>IF(SAM_2017_user_KZT!AH6="","",SAM_2017_user_KZT!AH6/326)</f>
        <v/>
      </c>
      <c r="AI6" s="223" t="str">
        <f>IF(SAM_2017_user_KZT!AI6="","",SAM_2017_user_KZT!AI6/326)</f>
        <v/>
      </c>
      <c r="AJ6" s="223" t="str">
        <f>IF(SAM_2017_user_KZT!AJ6="","",SAM_2017_user_KZT!AJ6/326)</f>
        <v/>
      </c>
      <c r="AK6" s="211" t="str">
        <f>IF(SAM_2017_user_KZT!AK6="","",SAM_2017_user_KZT!AK6/326)</f>
        <v/>
      </c>
      <c r="AL6" s="220" t="str">
        <f>IF(SAM_2017_user_KZT!AL6="","",SAM_2017_user_KZT!AL6/326)</f>
        <v/>
      </c>
      <c r="AM6" s="220" t="str">
        <f>IF(SAM_2017_user_KZT!AM6="","",SAM_2017_user_KZT!AM6/326)</f>
        <v/>
      </c>
      <c r="AN6" s="2">
        <v>119.696401204388</v>
      </c>
      <c r="AO6" s="220" t="str">
        <f>IF(SAM_2017_user_KZT!AO6="","",SAM_2017_user_KZT!AO6/326)</f>
        <v/>
      </c>
      <c r="AP6" s="220" t="str">
        <f>IF(SAM_2017_user_KZT!AP6="","",SAM_2017_user_KZT!AP6/326)</f>
        <v/>
      </c>
      <c r="AQ6" s="220" t="str">
        <f>IF(SAM_2017_user_KZT!AQ6="","",SAM_2017_user_KZT!AQ6/326)</f>
        <v/>
      </c>
      <c r="AR6" s="220" t="str">
        <f>IF(SAM_2017_user_KZT!AR6="","",SAM_2017_user_KZT!AR6/326)</f>
        <v/>
      </c>
      <c r="AS6" s="220" t="str">
        <f>IF(SAM_2017_user_KZT!AS6="","",SAM_2017_user_KZT!AS6/326)</f>
        <v/>
      </c>
      <c r="AT6" s="220" t="str">
        <f>IF(SAM_2017_user_KZT!AT6="","",SAM_2017_user_KZT!AT6/326)</f>
        <v/>
      </c>
      <c r="AU6" s="220" t="str">
        <f>IF(SAM_2017_user_KZT!AU6="","",SAM_2017_user_KZT!AU6/326)</f>
        <v/>
      </c>
      <c r="AV6" s="220" t="str">
        <f>IF(SAM_2017_user_KZT!AV6="","",SAM_2017_user_KZT!AV6/326)</f>
        <v/>
      </c>
      <c r="AW6" s="220" t="str">
        <f>IF(SAM_2017_user_KZT!AW6="","",SAM_2017_user_KZT!AW6/326)</f>
        <v/>
      </c>
      <c r="AX6" s="220" t="str">
        <f>IF(SAM_2017_user_KZT!AX6="","",SAM_2017_user_KZT!AX6/326)</f>
        <v/>
      </c>
      <c r="AY6" s="220" t="str">
        <f>IF(SAM_2017_user_KZT!AY6="","",SAM_2017_user_KZT!AY6/326)</f>
        <v/>
      </c>
      <c r="AZ6" s="220" t="str">
        <f>IF(SAM_2017_user_KZT!AZ6="","",SAM_2017_user_KZT!AZ6/326)</f>
        <v/>
      </c>
      <c r="BA6" s="220" t="str">
        <f>IF(SAM_2017_user_KZT!BA6="","",SAM_2017_user_KZT!BA6/326)</f>
        <v/>
      </c>
      <c r="BB6" s="220" t="str">
        <f>IF(SAM_2017_user_KZT!BB6="","",SAM_2017_user_KZT!BB6/326)</f>
        <v/>
      </c>
      <c r="BC6" s="220" t="str">
        <f>IF(SAM_2017_user_KZT!BC6="","",SAM_2017_user_KZT!BC6/326)</f>
        <v/>
      </c>
      <c r="BD6" s="220" t="str">
        <f>IF(SAM_2017_user_KZT!BD6="","",SAM_2017_user_KZT!BD6/326)</f>
        <v/>
      </c>
      <c r="BE6" s="220" t="str">
        <f>IF(SAM_2017_user_KZT!BE6="","",SAM_2017_user_KZT!BE6/326)</f>
        <v/>
      </c>
      <c r="BF6" s="220" t="str">
        <f>IF(SAM_2017_user_KZT!BF6="","",SAM_2017_user_KZT!BF6/326)</f>
        <v/>
      </c>
      <c r="BG6" s="220" t="str">
        <f>IF(SAM_2017_user_KZT!BG6="","",SAM_2017_user_KZT!BG6/326)</f>
        <v/>
      </c>
      <c r="BH6" s="220" t="str">
        <f>IF(SAM_2017_user_KZT!BH6="","",SAM_2017_user_KZT!BH6/326)</f>
        <v/>
      </c>
      <c r="BI6" s="220" t="str">
        <f>IF(SAM_2017_user_KZT!BI6="","",SAM_2017_user_KZT!BI6/326)</f>
        <v/>
      </c>
      <c r="BJ6" s="220" t="str">
        <f>IF(SAM_2017_user_KZT!BJ6="","",SAM_2017_user_KZT!BJ6/326)</f>
        <v/>
      </c>
      <c r="BK6" s="220" t="str">
        <f>IF(SAM_2017_user_KZT!BK6="","",SAM_2017_user_KZT!BK6/326)</f>
        <v/>
      </c>
      <c r="BL6" s="220" t="str">
        <f>IF(SAM_2017_user_KZT!BL6="","",SAM_2017_user_KZT!BL6/326)</f>
        <v/>
      </c>
      <c r="BM6" s="220" t="str">
        <f>IF(SAM_2017_user_KZT!BM6="","",SAM_2017_user_KZT!BM6/326)</f>
        <v/>
      </c>
      <c r="BN6" s="220" t="str">
        <f>IF(SAM_2017_user_KZT!BN6="","",SAM_2017_user_KZT!BN6/326)</f>
        <v/>
      </c>
      <c r="BO6" s="220" t="str">
        <f>IF(SAM_2017_user_KZT!BO6="","",SAM_2017_user_KZT!BO6/326)</f>
        <v/>
      </c>
      <c r="BP6" s="220" t="str">
        <f>IF(SAM_2017_user_KZT!BP6="","",SAM_2017_user_KZT!BP6/326)</f>
        <v/>
      </c>
      <c r="BQ6" s="220" t="str">
        <f>IF(SAM_2017_user_KZT!BQ6="","",SAM_2017_user_KZT!BQ6/326)</f>
        <v/>
      </c>
      <c r="BR6" s="219" t="str">
        <f>IF(SAM_2017_user_KZT!BR6="","",SAM_2017_user_KZT!BR6/326)</f>
        <v/>
      </c>
      <c r="BS6" s="223" t="str">
        <f>IF(SAM_2017_user_KZT!BS6="","",SAM_2017_user_KZT!BS6/326)</f>
        <v/>
      </c>
      <c r="BT6" s="223" t="str">
        <f>IF(SAM_2017_user_KZT!BT6="","",SAM_2017_user_KZT!BT6/326)</f>
        <v/>
      </c>
      <c r="BU6" s="223" t="str">
        <f>IF(SAM_2017_user_KZT!BU6="","",SAM_2017_user_KZT!BU6/326)</f>
        <v/>
      </c>
      <c r="BV6" s="223" t="str">
        <f>IF(SAM_2017_user_KZT!BV6="","",SAM_2017_user_KZT!BV6/326)</f>
        <v/>
      </c>
      <c r="BW6" s="223" t="str">
        <f>IF(SAM_2017_user_KZT!BW6="","",SAM_2017_user_KZT!BW6/326)</f>
        <v/>
      </c>
      <c r="BX6" s="223" t="str">
        <f>IF(SAM_2017_user_KZT!BX6="","",SAM_2017_user_KZT!BX6/326)</f>
        <v/>
      </c>
      <c r="BY6" s="223" t="str">
        <f>IF(SAM_2017_user_KZT!BY6="","",SAM_2017_user_KZT!BY6/326)</f>
        <v/>
      </c>
      <c r="BZ6" s="223" t="str">
        <f>IF(SAM_2017_user_KZT!BZ6="","",SAM_2017_user_KZT!BZ6/326)</f>
        <v/>
      </c>
      <c r="CA6" s="223" t="str">
        <f>IF(SAM_2017_user_KZT!CA6="","",SAM_2017_user_KZT!CA6/326)</f>
        <v/>
      </c>
      <c r="CB6" s="223" t="str">
        <f>IF(SAM_2017_user_KZT!CB6="","",SAM_2017_user_KZT!CB6/326)</f>
        <v/>
      </c>
      <c r="CC6" s="223" t="str">
        <f>IF(SAM_2017_user_KZT!CD6="","",SAM_2017_user_KZT!CD6/326)</f>
        <v/>
      </c>
      <c r="CD6" s="223" t="str">
        <f>IF(SAM_2017_user_KZT!CE6="","",SAM_2017_user_KZT!CE6/326)</f>
        <v/>
      </c>
      <c r="CE6" s="141">
        <f>IF(SAM_2017_user_KZT!CF6="","",SAM_2017_user_KZT!CF6/326)-363.530686795847</f>
        <v>806.23327408900332</v>
      </c>
      <c r="CF6" s="107">
        <f t="shared" si="0"/>
        <v>925.92967529339126</v>
      </c>
    </row>
    <row r="7" spans="1:84" x14ac:dyDescent="0.25">
      <c r="A7" s="227"/>
      <c r="B7" s="225">
        <v>5</v>
      </c>
      <c r="C7" s="223" t="str">
        <f>IF(SAM_2017_user_KZT!C7="","",SAM_2017_user_KZT!C7/326)</f>
        <v/>
      </c>
      <c r="D7" s="223" t="str">
        <f>IF(SAM_2017_user_KZT!D7="","",SAM_2017_user_KZT!D7/326)</f>
        <v/>
      </c>
      <c r="E7" s="223" t="str">
        <f>IF(SAM_2017_user_KZT!E7="","",SAM_2017_user_KZT!E7/326)</f>
        <v/>
      </c>
      <c r="F7" s="223" t="str">
        <f>IF(SAM_2017_user_KZT!F7="","",SAM_2017_user_KZT!F7/326)</f>
        <v/>
      </c>
      <c r="G7" s="223" t="str">
        <f>IF(SAM_2017_user_KZT!G7="","",SAM_2017_user_KZT!G7/326)</f>
        <v/>
      </c>
      <c r="H7" s="223" t="str">
        <f>IF(SAM_2017_user_KZT!H7="","",SAM_2017_user_KZT!H7/326)</f>
        <v/>
      </c>
      <c r="I7" s="223" t="str">
        <f>IF(SAM_2017_user_KZT!I7="","",SAM_2017_user_KZT!I7/326)</f>
        <v/>
      </c>
      <c r="J7" s="223" t="str">
        <f>IF(SAM_2017_user_KZT!J7="","",SAM_2017_user_KZT!J7/326)</f>
        <v/>
      </c>
      <c r="K7" s="223" t="str">
        <f>IF(SAM_2017_user_KZT!K7="","",SAM_2017_user_KZT!K7/326)</f>
        <v/>
      </c>
      <c r="L7" s="223" t="str">
        <f>IF(SAM_2017_user_KZT!L7="","",SAM_2017_user_KZT!L7/326)</f>
        <v/>
      </c>
      <c r="M7" s="223" t="str">
        <f>IF(SAM_2017_user_KZT!M7="","",SAM_2017_user_KZT!M7/326)</f>
        <v/>
      </c>
      <c r="N7" s="223" t="str">
        <f>IF(SAM_2017_user_KZT!N7="","",SAM_2017_user_KZT!N7/326)</f>
        <v/>
      </c>
      <c r="O7" s="223" t="str">
        <f>IF(SAM_2017_user_KZT!O7="","",SAM_2017_user_KZT!O7/326)</f>
        <v/>
      </c>
      <c r="P7" s="223" t="str">
        <f>IF(SAM_2017_user_KZT!P7="","",SAM_2017_user_KZT!P7/326)</f>
        <v/>
      </c>
      <c r="Q7" s="223" t="str">
        <f>IF(SAM_2017_user_KZT!Q7="","",SAM_2017_user_KZT!Q7/326)</f>
        <v/>
      </c>
      <c r="R7" s="223" t="str">
        <f>IF(SAM_2017_user_KZT!R7="","",SAM_2017_user_KZT!R7/326)</f>
        <v/>
      </c>
      <c r="S7" s="223" t="str">
        <f>IF(SAM_2017_user_KZT!S7="","",SAM_2017_user_KZT!S7/326)</f>
        <v/>
      </c>
      <c r="T7" s="223" t="str">
        <f>IF(SAM_2017_user_KZT!T7="","",SAM_2017_user_KZT!T7/326)</f>
        <v/>
      </c>
      <c r="U7" s="223" t="str">
        <f>IF(SAM_2017_user_KZT!U7="","",SAM_2017_user_KZT!U7/326)</f>
        <v/>
      </c>
      <c r="V7" s="223" t="str">
        <f>IF(SAM_2017_user_KZT!V7="","",SAM_2017_user_KZT!V7/326)</f>
        <v/>
      </c>
      <c r="W7" s="223" t="str">
        <f>IF(SAM_2017_user_KZT!W7="","",SAM_2017_user_KZT!W7/326)</f>
        <v/>
      </c>
      <c r="X7" s="223" t="str">
        <f>IF(SAM_2017_user_KZT!X7="","",SAM_2017_user_KZT!X7/326)</f>
        <v/>
      </c>
      <c r="Y7" s="223" t="str">
        <f>IF(SAM_2017_user_KZT!Y7="","",SAM_2017_user_KZT!Y7/326)</f>
        <v/>
      </c>
      <c r="Z7" s="223" t="str">
        <f>IF(SAM_2017_user_KZT!Z7="","",SAM_2017_user_KZT!Z7/326)</f>
        <v/>
      </c>
      <c r="AA7" s="223" t="str">
        <f>IF(SAM_2017_user_KZT!AA7="","",SAM_2017_user_KZT!AA7/326)</f>
        <v/>
      </c>
      <c r="AB7" s="223" t="str">
        <f>IF(SAM_2017_user_KZT!AB7="","",SAM_2017_user_KZT!AB7/326)</f>
        <v/>
      </c>
      <c r="AC7" s="223" t="str">
        <f>IF(SAM_2017_user_KZT!AC7="","",SAM_2017_user_KZT!AC7/326)</f>
        <v/>
      </c>
      <c r="AD7" s="223" t="str">
        <f>IF(SAM_2017_user_KZT!AD7="","",SAM_2017_user_KZT!AD7/326)</f>
        <v/>
      </c>
      <c r="AE7" s="223" t="str">
        <f>IF(SAM_2017_user_KZT!AE7="","",SAM_2017_user_KZT!AE7/326)</f>
        <v/>
      </c>
      <c r="AF7" s="223" t="str">
        <f>IF(SAM_2017_user_KZT!AF7="","",SAM_2017_user_KZT!AF7/326)</f>
        <v/>
      </c>
      <c r="AG7" s="223" t="str">
        <f>IF(SAM_2017_user_KZT!AG7="","",SAM_2017_user_KZT!AG7/326)</f>
        <v/>
      </c>
      <c r="AH7" s="223" t="str">
        <f>IF(SAM_2017_user_KZT!AH7="","",SAM_2017_user_KZT!AH7/326)</f>
        <v/>
      </c>
      <c r="AI7" s="223" t="str">
        <f>IF(SAM_2017_user_KZT!AI7="","",SAM_2017_user_KZT!AI7/326)</f>
        <v/>
      </c>
      <c r="AJ7" s="223" t="str">
        <f>IF(SAM_2017_user_KZT!AJ7="","",SAM_2017_user_KZT!AJ7/326)</f>
        <v/>
      </c>
      <c r="AK7" s="211" t="str">
        <f>IF(SAM_2017_user_KZT!AK7="","",SAM_2017_user_KZT!AK7/326)</f>
        <v/>
      </c>
      <c r="AL7" s="220" t="str">
        <f>IF(SAM_2017_user_KZT!AL7="","",SAM_2017_user_KZT!AL7/326)</f>
        <v/>
      </c>
      <c r="AM7" s="220" t="str">
        <f>IF(SAM_2017_user_KZT!AM7="","",SAM_2017_user_KZT!AM7/326)</f>
        <v/>
      </c>
      <c r="AN7" s="220" t="str">
        <f>IF(SAM_2017_user_KZT!AN7="","",SAM_2017_user_KZT!AN7/326)</f>
        <v/>
      </c>
      <c r="AO7" s="220">
        <f>IF(SAM_2017_user_KZT!AO7="","",SAM_2017_user_KZT!AO7/326)</f>
        <v>961.50916577976034</v>
      </c>
      <c r="AP7" s="220" t="str">
        <f>IF(SAM_2017_user_KZT!AP7="","",SAM_2017_user_KZT!AP7/326)</f>
        <v/>
      </c>
      <c r="AQ7" s="220" t="str">
        <f>IF(SAM_2017_user_KZT!AQ7="","",SAM_2017_user_KZT!AQ7/326)</f>
        <v/>
      </c>
      <c r="AR7" s="220" t="str">
        <f>IF(SAM_2017_user_KZT!AR7="","",SAM_2017_user_KZT!AR7/326)</f>
        <v/>
      </c>
      <c r="AS7" s="220" t="str">
        <f>IF(SAM_2017_user_KZT!AS7="","",SAM_2017_user_KZT!AS7/326)</f>
        <v/>
      </c>
      <c r="AT7" s="220" t="str">
        <f>IF(SAM_2017_user_KZT!AT7="","",SAM_2017_user_KZT!AT7/326)</f>
        <v/>
      </c>
      <c r="AU7" s="220" t="str">
        <f>IF(SAM_2017_user_KZT!AU7="","",SAM_2017_user_KZT!AU7/326)</f>
        <v/>
      </c>
      <c r="AV7" s="220" t="str">
        <f>IF(SAM_2017_user_KZT!AV7="","",SAM_2017_user_KZT!AV7/326)</f>
        <v/>
      </c>
      <c r="AW7" s="220" t="str">
        <f>IF(SAM_2017_user_KZT!AW7="","",SAM_2017_user_KZT!AW7/326)</f>
        <v/>
      </c>
      <c r="AX7" s="220" t="str">
        <f>IF(SAM_2017_user_KZT!AX7="","",SAM_2017_user_KZT!AX7/326)</f>
        <v/>
      </c>
      <c r="AY7" s="220" t="str">
        <f>IF(SAM_2017_user_KZT!AY7="","",SAM_2017_user_KZT!AY7/326)</f>
        <v/>
      </c>
      <c r="AZ7" s="220" t="str">
        <f>IF(SAM_2017_user_KZT!AZ7="","",SAM_2017_user_KZT!AZ7/326)</f>
        <v/>
      </c>
      <c r="BA7" s="220" t="str">
        <f>IF(SAM_2017_user_KZT!BA7="","",SAM_2017_user_KZT!BA7/326)</f>
        <v/>
      </c>
      <c r="BB7" s="220" t="str">
        <f>IF(SAM_2017_user_KZT!BB7="","",SAM_2017_user_KZT!BB7/326)</f>
        <v/>
      </c>
      <c r="BC7" s="220" t="str">
        <f>IF(SAM_2017_user_KZT!BC7="","",SAM_2017_user_KZT!BC7/326)</f>
        <v/>
      </c>
      <c r="BD7" s="220" t="str">
        <f>IF(SAM_2017_user_KZT!BD7="","",SAM_2017_user_KZT!BD7/326)</f>
        <v/>
      </c>
      <c r="BE7" s="220" t="str">
        <f>IF(SAM_2017_user_KZT!BE7="","",SAM_2017_user_KZT!BE7/326)</f>
        <v/>
      </c>
      <c r="BF7" s="220" t="str">
        <f>IF(SAM_2017_user_KZT!BF7="","",SAM_2017_user_KZT!BF7/326)</f>
        <v/>
      </c>
      <c r="BG7" s="220" t="str">
        <f>IF(SAM_2017_user_KZT!BG7="","",SAM_2017_user_KZT!BG7/326)</f>
        <v/>
      </c>
      <c r="BH7" s="220" t="str">
        <f>IF(SAM_2017_user_KZT!BH7="","",SAM_2017_user_KZT!BH7/326)</f>
        <v/>
      </c>
      <c r="BI7" s="220" t="str">
        <f>IF(SAM_2017_user_KZT!BI7="","",SAM_2017_user_KZT!BI7/326)</f>
        <v/>
      </c>
      <c r="BJ7" s="220" t="str">
        <f>IF(SAM_2017_user_KZT!BJ7="","",SAM_2017_user_KZT!BJ7/326)</f>
        <v/>
      </c>
      <c r="BK7" s="220" t="str">
        <f>IF(SAM_2017_user_KZT!BK7="","",SAM_2017_user_KZT!BK7/326)</f>
        <v/>
      </c>
      <c r="BL7" s="220" t="str">
        <f>IF(SAM_2017_user_KZT!BL7="","",SAM_2017_user_KZT!BL7/326)</f>
        <v/>
      </c>
      <c r="BM7" s="220" t="str">
        <f>IF(SAM_2017_user_KZT!BM7="","",SAM_2017_user_KZT!BM7/326)</f>
        <v/>
      </c>
      <c r="BN7" s="220" t="str">
        <f>IF(SAM_2017_user_KZT!BN7="","",SAM_2017_user_KZT!BN7/326)</f>
        <v/>
      </c>
      <c r="BO7" s="220" t="str">
        <f>IF(SAM_2017_user_KZT!BO7="","",SAM_2017_user_KZT!BO7/326)</f>
        <v/>
      </c>
      <c r="BP7" s="220" t="str">
        <f>IF(SAM_2017_user_KZT!BP7="","",SAM_2017_user_KZT!BP7/326)</f>
        <v/>
      </c>
      <c r="BQ7" s="220" t="str">
        <f>IF(SAM_2017_user_KZT!BQ7="","",SAM_2017_user_KZT!BQ7/326)</f>
        <v/>
      </c>
      <c r="BR7" s="219" t="str">
        <f>IF(SAM_2017_user_KZT!BR7="","",SAM_2017_user_KZT!BR7/326)</f>
        <v/>
      </c>
      <c r="BS7" s="223" t="str">
        <f>IF(SAM_2017_user_KZT!BS7="","",SAM_2017_user_KZT!BS7/326)</f>
        <v/>
      </c>
      <c r="BT7" s="223" t="str">
        <f>IF(SAM_2017_user_KZT!BT7="","",SAM_2017_user_KZT!BT7/326)</f>
        <v/>
      </c>
      <c r="BU7" s="223" t="str">
        <f>IF(SAM_2017_user_KZT!BU7="","",SAM_2017_user_KZT!BU7/326)</f>
        <v/>
      </c>
      <c r="BV7" s="223" t="str">
        <f>IF(SAM_2017_user_KZT!BV7="","",SAM_2017_user_KZT!BV7/326)</f>
        <v/>
      </c>
      <c r="BW7" s="223" t="str">
        <f>IF(SAM_2017_user_KZT!BW7="","",SAM_2017_user_KZT!BW7/326)</f>
        <v/>
      </c>
      <c r="BX7" s="223" t="str">
        <f>IF(SAM_2017_user_KZT!BX7="","",SAM_2017_user_KZT!BX7/326)</f>
        <v/>
      </c>
      <c r="BY7" s="223" t="str">
        <f>IF(SAM_2017_user_KZT!BY7="","",SAM_2017_user_KZT!BY7/326)</f>
        <v/>
      </c>
      <c r="BZ7" s="223" t="str">
        <f>IF(SAM_2017_user_KZT!BZ7="","",SAM_2017_user_KZT!BZ7/326)</f>
        <v/>
      </c>
      <c r="CA7" s="223" t="str">
        <f>IF(SAM_2017_user_KZT!CA7="","",SAM_2017_user_KZT!CA7/326)</f>
        <v/>
      </c>
      <c r="CB7" s="223" t="str">
        <f>IF(SAM_2017_user_KZT!CB7="","",SAM_2017_user_KZT!CB7/326)</f>
        <v/>
      </c>
      <c r="CC7" s="223" t="str">
        <f>IF(SAM_2017_user_KZT!CD7="","",SAM_2017_user_KZT!CD7/326)</f>
        <v/>
      </c>
      <c r="CD7" s="223" t="str">
        <f>IF(SAM_2017_user_KZT!CE7="","",SAM_2017_user_KZT!CE7/326)</f>
        <v/>
      </c>
      <c r="CE7" s="141">
        <f>IF(SAM_2017_user_KZT!CF7="","",SAM_2017_user_KZT!CF7/326)</f>
        <v>464.45645222767217</v>
      </c>
      <c r="CF7" s="107">
        <f t="shared" si="0"/>
        <v>1425.9656180074326</v>
      </c>
    </row>
    <row r="8" spans="1:84" x14ac:dyDescent="0.25">
      <c r="A8" s="227"/>
      <c r="B8" s="225">
        <v>6</v>
      </c>
      <c r="C8" s="223" t="str">
        <f>IF(SAM_2017_user_KZT!C8="","",SAM_2017_user_KZT!C8/326)</f>
        <v/>
      </c>
      <c r="D8" s="223" t="str">
        <f>IF(SAM_2017_user_KZT!D8="","",SAM_2017_user_KZT!D8/326)</f>
        <v/>
      </c>
      <c r="E8" s="223" t="str">
        <f>IF(SAM_2017_user_KZT!E8="","",SAM_2017_user_KZT!E8/326)</f>
        <v/>
      </c>
      <c r="F8" s="223" t="str">
        <f>IF(SAM_2017_user_KZT!F8="","",SAM_2017_user_KZT!F8/326)</f>
        <v/>
      </c>
      <c r="G8" s="223" t="str">
        <f>IF(SAM_2017_user_KZT!G8="","",SAM_2017_user_KZT!G8/326)</f>
        <v/>
      </c>
      <c r="H8" s="223" t="str">
        <f>IF(SAM_2017_user_KZT!H8="","",SAM_2017_user_KZT!H8/326)</f>
        <v/>
      </c>
      <c r="I8" s="223" t="str">
        <f>IF(SAM_2017_user_KZT!I8="","",SAM_2017_user_KZT!I8/326)</f>
        <v/>
      </c>
      <c r="J8" s="223" t="str">
        <f>IF(SAM_2017_user_KZT!J8="","",SAM_2017_user_KZT!J8/326)</f>
        <v/>
      </c>
      <c r="K8" s="223" t="str">
        <f>IF(SAM_2017_user_KZT!K8="","",SAM_2017_user_KZT!K8/326)</f>
        <v/>
      </c>
      <c r="L8" s="223" t="str">
        <f>IF(SAM_2017_user_KZT!L8="","",SAM_2017_user_KZT!L8/326)</f>
        <v/>
      </c>
      <c r="M8" s="223" t="str">
        <f>IF(SAM_2017_user_KZT!M8="","",SAM_2017_user_KZT!M8/326)</f>
        <v/>
      </c>
      <c r="N8" s="223" t="str">
        <f>IF(SAM_2017_user_KZT!N8="","",SAM_2017_user_KZT!N8/326)</f>
        <v/>
      </c>
      <c r="O8" s="223" t="str">
        <f>IF(SAM_2017_user_KZT!O8="","",SAM_2017_user_KZT!O8/326)</f>
        <v/>
      </c>
      <c r="P8" s="223" t="str">
        <f>IF(SAM_2017_user_KZT!P8="","",SAM_2017_user_KZT!P8/326)</f>
        <v/>
      </c>
      <c r="Q8" s="223" t="str">
        <f>IF(SAM_2017_user_KZT!Q8="","",SAM_2017_user_KZT!Q8/326)</f>
        <v/>
      </c>
      <c r="R8" s="223" t="str">
        <f>IF(SAM_2017_user_KZT!R8="","",SAM_2017_user_KZT!R8/326)</f>
        <v/>
      </c>
      <c r="S8" s="223" t="str">
        <f>IF(SAM_2017_user_KZT!S8="","",SAM_2017_user_KZT!S8/326)</f>
        <v/>
      </c>
      <c r="T8" s="223" t="str">
        <f>IF(SAM_2017_user_KZT!T8="","",SAM_2017_user_KZT!T8/326)</f>
        <v/>
      </c>
      <c r="U8" s="223" t="str">
        <f>IF(SAM_2017_user_KZT!U8="","",SAM_2017_user_KZT!U8/326)</f>
        <v/>
      </c>
      <c r="V8" s="223" t="str">
        <f>IF(SAM_2017_user_KZT!V8="","",SAM_2017_user_KZT!V8/326)</f>
        <v/>
      </c>
      <c r="W8" s="223" t="str">
        <f>IF(SAM_2017_user_KZT!W8="","",SAM_2017_user_KZT!W8/326)</f>
        <v/>
      </c>
      <c r="X8" s="223" t="str">
        <f>IF(SAM_2017_user_KZT!X8="","",SAM_2017_user_KZT!X8/326)</f>
        <v/>
      </c>
      <c r="Y8" s="223" t="str">
        <f>IF(SAM_2017_user_KZT!Y8="","",SAM_2017_user_KZT!Y8/326)</f>
        <v/>
      </c>
      <c r="Z8" s="223" t="str">
        <f>IF(SAM_2017_user_KZT!Z8="","",SAM_2017_user_KZT!Z8/326)</f>
        <v/>
      </c>
      <c r="AA8" s="223" t="str">
        <f>IF(SAM_2017_user_KZT!AA8="","",SAM_2017_user_KZT!AA8/326)</f>
        <v/>
      </c>
      <c r="AB8" s="223" t="str">
        <f>IF(SAM_2017_user_KZT!AB8="","",SAM_2017_user_KZT!AB8/326)</f>
        <v/>
      </c>
      <c r="AC8" s="223" t="str">
        <f>IF(SAM_2017_user_KZT!AC8="","",SAM_2017_user_KZT!AC8/326)</f>
        <v/>
      </c>
      <c r="AD8" s="223" t="str">
        <f>IF(SAM_2017_user_KZT!AD8="","",SAM_2017_user_KZT!AD8/326)</f>
        <v/>
      </c>
      <c r="AE8" s="223" t="str">
        <f>IF(SAM_2017_user_KZT!AE8="","",SAM_2017_user_KZT!AE8/326)</f>
        <v/>
      </c>
      <c r="AF8" s="223" t="str">
        <f>IF(SAM_2017_user_KZT!AF8="","",SAM_2017_user_KZT!AF8/326)</f>
        <v/>
      </c>
      <c r="AG8" s="223" t="str">
        <f>IF(SAM_2017_user_KZT!AG8="","",SAM_2017_user_KZT!AG8/326)</f>
        <v/>
      </c>
      <c r="AH8" s="223" t="str">
        <f>IF(SAM_2017_user_KZT!AH8="","",SAM_2017_user_KZT!AH8/326)</f>
        <v/>
      </c>
      <c r="AI8" s="223" t="str">
        <f>IF(SAM_2017_user_KZT!AI8="","",SAM_2017_user_KZT!AI8/326)</f>
        <v/>
      </c>
      <c r="AJ8" s="223" t="str">
        <f>IF(SAM_2017_user_KZT!AJ8="","",SAM_2017_user_KZT!AJ8/326)</f>
        <v/>
      </c>
      <c r="AK8" s="211" t="str">
        <f>IF(SAM_2017_user_KZT!AK8="","",SAM_2017_user_KZT!AK8/326)</f>
        <v/>
      </c>
      <c r="AL8" s="220" t="str">
        <f>IF(SAM_2017_user_KZT!AL8="","",SAM_2017_user_KZT!AL8/326)</f>
        <v/>
      </c>
      <c r="AM8" s="220" t="str">
        <f>IF(SAM_2017_user_KZT!AM8="","",SAM_2017_user_KZT!AM8/326)</f>
        <v/>
      </c>
      <c r="AN8" s="220" t="str">
        <f>IF(SAM_2017_user_KZT!AN8="","",SAM_2017_user_KZT!AN8/326)</f>
        <v/>
      </c>
      <c r="AO8" s="220" t="str">
        <f>IF(SAM_2017_user_KZT!AO8="","",SAM_2017_user_KZT!AO8/326)</f>
        <v/>
      </c>
      <c r="AP8" s="220">
        <f>IF(SAM_2017_user_KZT!AP8="","",SAM_2017_user_KZT!AP8/326)</f>
        <v>6436.1575887214103</v>
      </c>
      <c r="AQ8" s="220" t="str">
        <f>IF(SAM_2017_user_KZT!AQ8="","",SAM_2017_user_KZT!AQ8/326)</f>
        <v/>
      </c>
      <c r="AR8" s="220" t="str">
        <f>IF(SAM_2017_user_KZT!AR8="","",SAM_2017_user_KZT!AR8/326)</f>
        <v/>
      </c>
      <c r="AS8" s="220" t="str">
        <f>IF(SAM_2017_user_KZT!AS8="","",SAM_2017_user_KZT!AS8/326)</f>
        <v/>
      </c>
      <c r="AT8" s="220" t="str">
        <f>IF(SAM_2017_user_KZT!AT8="","",SAM_2017_user_KZT!AT8/326)</f>
        <v/>
      </c>
      <c r="AU8" s="220" t="str">
        <f>IF(SAM_2017_user_KZT!AU8="","",SAM_2017_user_KZT!AU8/326)</f>
        <v/>
      </c>
      <c r="AV8" s="220" t="str">
        <f>IF(SAM_2017_user_KZT!AV8="","",SAM_2017_user_KZT!AV8/326)</f>
        <v/>
      </c>
      <c r="AW8" s="220" t="str">
        <f>IF(SAM_2017_user_KZT!AW8="","",SAM_2017_user_KZT!AW8/326)</f>
        <v/>
      </c>
      <c r="AX8" s="220" t="str">
        <f>IF(SAM_2017_user_KZT!AX8="","",SAM_2017_user_KZT!AX8/326)</f>
        <v/>
      </c>
      <c r="AY8" s="220" t="str">
        <f>IF(SAM_2017_user_KZT!AY8="","",SAM_2017_user_KZT!AY8/326)</f>
        <v/>
      </c>
      <c r="AZ8" s="220" t="str">
        <f>IF(SAM_2017_user_KZT!AZ8="","",SAM_2017_user_KZT!AZ8/326)</f>
        <v/>
      </c>
      <c r="BA8" s="220" t="str">
        <f>IF(SAM_2017_user_KZT!BA8="","",SAM_2017_user_KZT!BA8/326)</f>
        <v/>
      </c>
      <c r="BB8" s="220" t="str">
        <f>IF(SAM_2017_user_KZT!BB8="","",SAM_2017_user_KZT!BB8/326)</f>
        <v/>
      </c>
      <c r="BC8" s="220" t="str">
        <f>IF(SAM_2017_user_KZT!BC8="","",SAM_2017_user_KZT!BC8/326)</f>
        <v/>
      </c>
      <c r="BD8" s="220" t="str">
        <f>IF(SAM_2017_user_KZT!BD8="","",SAM_2017_user_KZT!BD8/326)</f>
        <v/>
      </c>
      <c r="BE8" s="220" t="str">
        <f>IF(SAM_2017_user_KZT!BE8="","",SAM_2017_user_KZT!BE8/326)</f>
        <v/>
      </c>
      <c r="BF8" s="220" t="str">
        <f>IF(SAM_2017_user_KZT!BF8="","",SAM_2017_user_KZT!BF8/326)</f>
        <v/>
      </c>
      <c r="BG8" s="220" t="str">
        <f>IF(SAM_2017_user_KZT!BG8="","",SAM_2017_user_KZT!BG8/326)</f>
        <v/>
      </c>
      <c r="BH8" s="220" t="str">
        <f>IF(SAM_2017_user_KZT!BH8="","",SAM_2017_user_KZT!BH8/326)</f>
        <v/>
      </c>
      <c r="BI8" s="220" t="str">
        <f>IF(SAM_2017_user_KZT!BI8="","",SAM_2017_user_KZT!BI8/326)</f>
        <v/>
      </c>
      <c r="BJ8" s="220" t="str">
        <f>IF(SAM_2017_user_KZT!BJ8="","",SAM_2017_user_KZT!BJ8/326)</f>
        <v/>
      </c>
      <c r="BK8" s="220" t="str">
        <f>IF(SAM_2017_user_KZT!BK8="","",SAM_2017_user_KZT!BK8/326)</f>
        <v/>
      </c>
      <c r="BL8" s="220" t="str">
        <f>IF(SAM_2017_user_KZT!BL8="","",SAM_2017_user_KZT!BL8/326)</f>
        <v/>
      </c>
      <c r="BM8" s="220" t="str">
        <f>IF(SAM_2017_user_KZT!BM8="","",SAM_2017_user_KZT!BM8/326)</f>
        <v/>
      </c>
      <c r="BN8" s="220" t="str">
        <f>IF(SAM_2017_user_KZT!BN8="","",SAM_2017_user_KZT!BN8/326)</f>
        <v/>
      </c>
      <c r="BO8" s="220" t="str">
        <f>IF(SAM_2017_user_KZT!BO8="","",SAM_2017_user_KZT!BO8/326)</f>
        <v/>
      </c>
      <c r="BP8" s="220" t="str">
        <f>IF(SAM_2017_user_KZT!BP8="","",SAM_2017_user_KZT!BP8/326)</f>
        <v/>
      </c>
      <c r="BQ8" s="220" t="str">
        <f>IF(SAM_2017_user_KZT!BQ8="","",SAM_2017_user_KZT!BQ8/326)</f>
        <v/>
      </c>
      <c r="BR8" s="219" t="str">
        <f>IF(SAM_2017_user_KZT!BR8="","",SAM_2017_user_KZT!BR8/326)</f>
        <v/>
      </c>
      <c r="BS8" s="223" t="str">
        <f>IF(SAM_2017_user_KZT!BS8="","",SAM_2017_user_KZT!BS8/326)</f>
        <v/>
      </c>
      <c r="BT8" s="223" t="str">
        <f>IF(SAM_2017_user_KZT!BT8="","",SAM_2017_user_KZT!BT8/326)</f>
        <v/>
      </c>
      <c r="BU8" s="223" t="str">
        <f>IF(SAM_2017_user_KZT!BU8="","",SAM_2017_user_KZT!BU8/326)</f>
        <v/>
      </c>
      <c r="BV8" s="223" t="str">
        <f>IF(SAM_2017_user_KZT!BV8="","",SAM_2017_user_KZT!BV8/326)</f>
        <v/>
      </c>
      <c r="BW8" s="223" t="str">
        <f>IF(SAM_2017_user_KZT!BW8="","",SAM_2017_user_KZT!BW8/326)</f>
        <v/>
      </c>
      <c r="BX8" s="223" t="str">
        <f>IF(SAM_2017_user_KZT!BX8="","",SAM_2017_user_KZT!BX8/326)</f>
        <v/>
      </c>
      <c r="BY8" s="223" t="str">
        <f>IF(SAM_2017_user_KZT!BY8="","",SAM_2017_user_KZT!BY8/326)</f>
        <v/>
      </c>
      <c r="BZ8" s="223" t="str">
        <f>IF(SAM_2017_user_KZT!BZ8="","",SAM_2017_user_KZT!BZ8/326)</f>
        <v/>
      </c>
      <c r="CA8" s="223" t="str">
        <f>IF(SAM_2017_user_KZT!CA8="","",SAM_2017_user_KZT!CA8/326)</f>
        <v/>
      </c>
      <c r="CB8" s="223" t="str">
        <f>IF(SAM_2017_user_KZT!CB8="","",SAM_2017_user_KZT!CB8/326)</f>
        <v/>
      </c>
      <c r="CC8" s="223" t="str">
        <f>IF(SAM_2017_user_KZT!CD8="","",SAM_2017_user_KZT!CD8/326)</f>
        <v/>
      </c>
      <c r="CD8" s="223" t="str">
        <f>IF(SAM_2017_user_KZT!CE8="","",SAM_2017_user_KZT!CE8/326)</f>
        <v/>
      </c>
      <c r="CE8" s="141">
        <f>IF(SAM_2017_user_KZT!CF8="","",SAM_2017_user_KZT!CF8/326)</f>
        <v>1516.1405662452885</v>
      </c>
      <c r="CF8" s="107">
        <f t="shared" si="0"/>
        <v>7952.2981549666983</v>
      </c>
    </row>
    <row r="9" spans="1:84" x14ac:dyDescent="0.25">
      <c r="A9" s="227"/>
      <c r="B9" s="225">
        <v>7</v>
      </c>
      <c r="C9" s="223" t="str">
        <f>IF(SAM_2017_user_KZT!C9="","",SAM_2017_user_KZT!C9/326)</f>
        <v/>
      </c>
      <c r="D9" s="223" t="str">
        <f>IF(SAM_2017_user_KZT!D9="","",SAM_2017_user_KZT!D9/326)</f>
        <v/>
      </c>
      <c r="E9" s="223" t="str">
        <f>IF(SAM_2017_user_KZT!E9="","",SAM_2017_user_KZT!E9/326)</f>
        <v/>
      </c>
      <c r="F9" s="223" t="str">
        <f>IF(SAM_2017_user_KZT!F9="","",SAM_2017_user_KZT!F9/326)</f>
        <v/>
      </c>
      <c r="G9" s="223" t="str">
        <f>IF(SAM_2017_user_KZT!G9="","",SAM_2017_user_KZT!G9/326)</f>
        <v/>
      </c>
      <c r="H9" s="223" t="str">
        <f>IF(SAM_2017_user_KZT!H9="","",SAM_2017_user_KZT!H9/326)</f>
        <v/>
      </c>
      <c r="I9" s="223" t="str">
        <f>IF(SAM_2017_user_KZT!I9="","",SAM_2017_user_KZT!I9/326)</f>
        <v/>
      </c>
      <c r="J9" s="223" t="str">
        <f>IF(SAM_2017_user_KZT!J9="","",SAM_2017_user_KZT!J9/326)</f>
        <v/>
      </c>
      <c r="K9" s="223" t="str">
        <f>IF(SAM_2017_user_KZT!K9="","",SAM_2017_user_KZT!K9/326)</f>
        <v/>
      </c>
      <c r="L9" s="223" t="str">
        <f>IF(SAM_2017_user_KZT!L9="","",SAM_2017_user_KZT!L9/326)</f>
        <v/>
      </c>
      <c r="M9" s="223" t="str">
        <f>IF(SAM_2017_user_KZT!M9="","",SAM_2017_user_KZT!M9/326)</f>
        <v/>
      </c>
      <c r="N9" s="223" t="str">
        <f>IF(SAM_2017_user_KZT!N9="","",SAM_2017_user_KZT!N9/326)</f>
        <v/>
      </c>
      <c r="O9" s="223" t="str">
        <f>IF(SAM_2017_user_KZT!O9="","",SAM_2017_user_KZT!O9/326)</f>
        <v/>
      </c>
      <c r="P9" s="223" t="str">
        <f>IF(SAM_2017_user_KZT!P9="","",SAM_2017_user_KZT!P9/326)</f>
        <v/>
      </c>
      <c r="Q9" s="223" t="str">
        <f>IF(SAM_2017_user_KZT!Q9="","",SAM_2017_user_KZT!Q9/326)</f>
        <v/>
      </c>
      <c r="R9" s="223" t="str">
        <f>IF(SAM_2017_user_KZT!R9="","",SAM_2017_user_KZT!R9/326)</f>
        <v/>
      </c>
      <c r="S9" s="223" t="str">
        <f>IF(SAM_2017_user_KZT!S9="","",SAM_2017_user_KZT!S9/326)</f>
        <v/>
      </c>
      <c r="T9" s="223" t="str">
        <f>IF(SAM_2017_user_KZT!T9="","",SAM_2017_user_KZT!T9/326)</f>
        <v/>
      </c>
      <c r="U9" s="223" t="str">
        <f>IF(SAM_2017_user_KZT!U9="","",SAM_2017_user_KZT!U9/326)</f>
        <v/>
      </c>
      <c r="V9" s="223" t="str">
        <f>IF(SAM_2017_user_KZT!V9="","",SAM_2017_user_KZT!V9/326)</f>
        <v/>
      </c>
      <c r="W9" s="223" t="str">
        <f>IF(SAM_2017_user_KZT!W9="","",SAM_2017_user_KZT!W9/326)</f>
        <v/>
      </c>
      <c r="X9" s="223" t="str">
        <f>IF(SAM_2017_user_KZT!X9="","",SAM_2017_user_KZT!X9/326)</f>
        <v/>
      </c>
      <c r="Y9" s="223" t="str">
        <f>IF(SAM_2017_user_KZT!Y9="","",SAM_2017_user_KZT!Y9/326)</f>
        <v/>
      </c>
      <c r="Z9" s="223" t="str">
        <f>IF(SAM_2017_user_KZT!Z9="","",SAM_2017_user_KZT!Z9/326)</f>
        <v/>
      </c>
      <c r="AA9" s="223" t="str">
        <f>IF(SAM_2017_user_KZT!AA9="","",SAM_2017_user_KZT!AA9/326)</f>
        <v/>
      </c>
      <c r="AB9" s="223" t="str">
        <f>IF(SAM_2017_user_KZT!AB9="","",SAM_2017_user_KZT!AB9/326)</f>
        <v/>
      </c>
      <c r="AC9" s="223" t="str">
        <f>IF(SAM_2017_user_KZT!AC9="","",SAM_2017_user_KZT!AC9/326)</f>
        <v/>
      </c>
      <c r="AD9" s="223" t="str">
        <f>IF(SAM_2017_user_KZT!AD9="","",SAM_2017_user_KZT!AD9/326)</f>
        <v/>
      </c>
      <c r="AE9" s="223" t="str">
        <f>IF(SAM_2017_user_KZT!AE9="","",SAM_2017_user_KZT!AE9/326)</f>
        <v/>
      </c>
      <c r="AF9" s="223" t="str">
        <f>IF(SAM_2017_user_KZT!AF9="","",SAM_2017_user_KZT!AF9/326)</f>
        <v/>
      </c>
      <c r="AG9" s="223" t="str">
        <f>IF(SAM_2017_user_KZT!AG9="","",SAM_2017_user_KZT!AG9/326)</f>
        <v/>
      </c>
      <c r="AH9" s="223" t="str">
        <f>IF(SAM_2017_user_KZT!AH9="","",SAM_2017_user_KZT!AH9/326)</f>
        <v/>
      </c>
      <c r="AI9" s="223" t="str">
        <f>IF(SAM_2017_user_KZT!AI9="","",SAM_2017_user_KZT!AI9/326)</f>
        <v/>
      </c>
      <c r="AJ9" s="223" t="str">
        <f>IF(SAM_2017_user_KZT!AJ9="","",SAM_2017_user_KZT!AJ9/326)</f>
        <v/>
      </c>
      <c r="AK9" s="211" t="str">
        <f>IF(SAM_2017_user_KZT!AK9="","",SAM_2017_user_KZT!AK9/326)</f>
        <v/>
      </c>
      <c r="AL9" s="220" t="str">
        <f>IF(SAM_2017_user_KZT!AL9="","",SAM_2017_user_KZT!AL9/326)</f>
        <v/>
      </c>
      <c r="AM9" s="220" t="str">
        <f>IF(SAM_2017_user_KZT!AM9="","",SAM_2017_user_KZT!AM9/326)</f>
        <v/>
      </c>
      <c r="AN9" s="220" t="str">
        <f>IF(SAM_2017_user_KZT!AN9="","",SAM_2017_user_KZT!AN9/326)</f>
        <v/>
      </c>
      <c r="AO9" s="220" t="str">
        <f>IF(SAM_2017_user_KZT!AO9="","",SAM_2017_user_KZT!AO9/326)</f>
        <v/>
      </c>
      <c r="AP9" s="220" t="str">
        <f>IF(SAM_2017_user_KZT!AP9="","",SAM_2017_user_KZT!AP9/326)</f>
        <v/>
      </c>
      <c r="AQ9" s="220">
        <f>IF(SAM_2017_user_KZT!AQ9="","",SAM_2017_user_KZT!AQ9/326)</f>
        <v>2786.5198638638321</v>
      </c>
      <c r="AR9" s="220" t="str">
        <f>IF(SAM_2017_user_KZT!AR9="","",SAM_2017_user_KZT!AR9/326)</f>
        <v/>
      </c>
      <c r="AS9" s="220" t="str">
        <f>IF(SAM_2017_user_KZT!AS9="","",SAM_2017_user_KZT!AS9/326)</f>
        <v/>
      </c>
      <c r="AT9" s="220" t="str">
        <f>IF(SAM_2017_user_KZT!AT9="","",SAM_2017_user_KZT!AT9/326)</f>
        <v/>
      </c>
      <c r="AU9" s="220" t="str">
        <f>IF(SAM_2017_user_KZT!AU9="","",SAM_2017_user_KZT!AU9/326)</f>
        <v/>
      </c>
      <c r="AV9" s="220" t="str">
        <f>IF(SAM_2017_user_KZT!AV9="","",SAM_2017_user_KZT!AV9/326)</f>
        <v/>
      </c>
      <c r="AW9" s="220" t="str">
        <f>IF(SAM_2017_user_KZT!AW9="","",SAM_2017_user_KZT!AW9/326)</f>
        <v/>
      </c>
      <c r="AX9" s="220" t="str">
        <f>IF(SAM_2017_user_KZT!AX9="","",SAM_2017_user_KZT!AX9/326)</f>
        <v/>
      </c>
      <c r="AY9" s="220" t="str">
        <f>IF(SAM_2017_user_KZT!AY9="","",SAM_2017_user_KZT!AY9/326)</f>
        <v/>
      </c>
      <c r="AZ9" s="220" t="str">
        <f>IF(SAM_2017_user_KZT!AZ9="","",SAM_2017_user_KZT!AZ9/326)</f>
        <v/>
      </c>
      <c r="BA9" s="220" t="str">
        <f>IF(SAM_2017_user_KZT!BA9="","",SAM_2017_user_KZT!BA9/326)</f>
        <v/>
      </c>
      <c r="BB9" s="220" t="str">
        <f>IF(SAM_2017_user_KZT!BB9="","",SAM_2017_user_KZT!BB9/326)</f>
        <v/>
      </c>
      <c r="BC9" s="220" t="str">
        <f>IF(SAM_2017_user_KZT!BC9="","",SAM_2017_user_KZT!BC9/326)</f>
        <v/>
      </c>
      <c r="BD9" s="220" t="str">
        <f>IF(SAM_2017_user_KZT!BD9="","",SAM_2017_user_KZT!BD9/326)</f>
        <v/>
      </c>
      <c r="BE9" s="220" t="str">
        <f>IF(SAM_2017_user_KZT!BE9="","",SAM_2017_user_KZT!BE9/326)</f>
        <v/>
      </c>
      <c r="BF9" s="220" t="str">
        <f>IF(SAM_2017_user_KZT!BF9="","",SAM_2017_user_KZT!BF9/326)</f>
        <v/>
      </c>
      <c r="BG9" s="220" t="str">
        <f>IF(SAM_2017_user_KZT!BG9="","",SAM_2017_user_KZT!BG9/326)</f>
        <v/>
      </c>
      <c r="BH9" s="220" t="str">
        <f>IF(SAM_2017_user_KZT!BH9="","",SAM_2017_user_KZT!BH9/326)</f>
        <v/>
      </c>
      <c r="BI9" s="220" t="str">
        <f>IF(SAM_2017_user_KZT!BI9="","",SAM_2017_user_KZT!BI9/326)</f>
        <v/>
      </c>
      <c r="BJ9" s="220" t="str">
        <f>IF(SAM_2017_user_KZT!BJ9="","",SAM_2017_user_KZT!BJ9/326)</f>
        <v/>
      </c>
      <c r="BK9" s="220" t="str">
        <f>IF(SAM_2017_user_KZT!BK9="","",SAM_2017_user_KZT!BK9/326)</f>
        <v/>
      </c>
      <c r="BL9" s="220" t="str">
        <f>IF(SAM_2017_user_KZT!BL9="","",SAM_2017_user_KZT!BL9/326)</f>
        <v/>
      </c>
      <c r="BM9" s="220" t="str">
        <f>IF(SAM_2017_user_KZT!BM9="","",SAM_2017_user_KZT!BM9/326)</f>
        <v/>
      </c>
      <c r="BN9" s="220" t="str">
        <f>IF(SAM_2017_user_KZT!BN9="","",SAM_2017_user_KZT!BN9/326)</f>
        <v/>
      </c>
      <c r="BO9" s="220" t="str">
        <f>IF(SAM_2017_user_KZT!BO9="","",SAM_2017_user_KZT!BO9/326)</f>
        <v/>
      </c>
      <c r="BP9" s="220" t="str">
        <f>IF(SAM_2017_user_KZT!BP9="","",SAM_2017_user_KZT!BP9/326)</f>
        <v/>
      </c>
      <c r="BQ9" s="220" t="str">
        <f>IF(SAM_2017_user_KZT!BQ9="","",SAM_2017_user_KZT!BQ9/326)</f>
        <v/>
      </c>
      <c r="BR9" s="219" t="str">
        <f>IF(SAM_2017_user_KZT!BR9="","",SAM_2017_user_KZT!BR9/326)</f>
        <v/>
      </c>
      <c r="BS9" s="223" t="str">
        <f>IF(SAM_2017_user_KZT!BS9="","",SAM_2017_user_KZT!BS9/326)</f>
        <v/>
      </c>
      <c r="BT9" s="223" t="str">
        <f>IF(SAM_2017_user_KZT!BT9="","",SAM_2017_user_KZT!BT9/326)</f>
        <v/>
      </c>
      <c r="BU9" s="223" t="str">
        <f>IF(SAM_2017_user_KZT!BU9="","",SAM_2017_user_KZT!BU9/326)</f>
        <v/>
      </c>
      <c r="BV9" s="223" t="str">
        <f>IF(SAM_2017_user_KZT!BV9="","",SAM_2017_user_KZT!BV9/326)</f>
        <v/>
      </c>
      <c r="BW9" s="223" t="str">
        <f>IF(SAM_2017_user_KZT!BW9="","",SAM_2017_user_KZT!BW9/326)</f>
        <v/>
      </c>
      <c r="BX9" s="223" t="str">
        <f>IF(SAM_2017_user_KZT!BX9="","",SAM_2017_user_KZT!BX9/326)</f>
        <v/>
      </c>
      <c r="BY9" s="223" t="str">
        <f>IF(SAM_2017_user_KZT!BY9="","",SAM_2017_user_KZT!BY9/326)</f>
        <v/>
      </c>
      <c r="BZ9" s="223" t="str">
        <f>IF(SAM_2017_user_KZT!BZ9="","",SAM_2017_user_KZT!BZ9/326)</f>
        <v/>
      </c>
      <c r="CA9" s="223" t="str">
        <f>IF(SAM_2017_user_KZT!CA9="","",SAM_2017_user_KZT!CA9/326)</f>
        <v/>
      </c>
      <c r="CB9" s="223" t="str">
        <f>IF(SAM_2017_user_KZT!CB9="","",SAM_2017_user_KZT!CB9/326)</f>
        <v/>
      </c>
      <c r="CC9" s="223" t="str">
        <f>IF(SAM_2017_user_KZT!CD9="","",SAM_2017_user_KZT!CD9/326)</f>
        <v/>
      </c>
      <c r="CD9" s="223" t="str">
        <f>IF(SAM_2017_user_KZT!CE9="","",SAM_2017_user_KZT!CE9/326)</f>
        <v/>
      </c>
      <c r="CE9" s="141">
        <f>IF(SAM_2017_user_KZT!CF9="","",SAM_2017_user_KZT!CF9/326)</f>
        <v>190.7652189405635</v>
      </c>
      <c r="CF9" s="107">
        <f t="shared" si="0"/>
        <v>2977.2850828043956</v>
      </c>
    </row>
    <row r="10" spans="1:84" x14ac:dyDescent="0.25">
      <c r="A10" s="227"/>
      <c r="B10" s="225">
        <v>8</v>
      </c>
      <c r="C10" s="223" t="str">
        <f>IF(SAM_2017_user_KZT!C10="","",SAM_2017_user_KZT!C10/326)</f>
        <v/>
      </c>
      <c r="D10" s="223" t="str">
        <f>IF(SAM_2017_user_KZT!D10="","",SAM_2017_user_KZT!D10/326)</f>
        <v/>
      </c>
      <c r="E10" s="223" t="str">
        <f>IF(SAM_2017_user_KZT!E10="","",SAM_2017_user_KZT!E10/326)</f>
        <v/>
      </c>
      <c r="F10" s="223" t="str">
        <f>IF(SAM_2017_user_KZT!F10="","",SAM_2017_user_KZT!F10/326)</f>
        <v/>
      </c>
      <c r="G10" s="223" t="str">
        <f>IF(SAM_2017_user_KZT!G10="","",SAM_2017_user_KZT!G10/326)</f>
        <v/>
      </c>
      <c r="H10" s="223" t="str">
        <f>IF(SAM_2017_user_KZT!H10="","",SAM_2017_user_KZT!H10/326)</f>
        <v/>
      </c>
      <c r="I10" s="223" t="str">
        <f>IF(SAM_2017_user_KZT!I10="","",SAM_2017_user_KZT!I10/326)</f>
        <v/>
      </c>
      <c r="J10" s="223" t="str">
        <f>IF(SAM_2017_user_KZT!J10="","",SAM_2017_user_KZT!J10/326)</f>
        <v/>
      </c>
      <c r="K10" s="223" t="str">
        <f>IF(SAM_2017_user_KZT!K10="","",SAM_2017_user_KZT!K10/326)</f>
        <v/>
      </c>
      <c r="L10" s="223" t="str">
        <f>IF(SAM_2017_user_KZT!L10="","",SAM_2017_user_KZT!L10/326)</f>
        <v/>
      </c>
      <c r="M10" s="223" t="str">
        <f>IF(SAM_2017_user_KZT!M10="","",SAM_2017_user_KZT!M10/326)</f>
        <v/>
      </c>
      <c r="N10" s="223" t="str">
        <f>IF(SAM_2017_user_KZT!N10="","",SAM_2017_user_KZT!N10/326)</f>
        <v/>
      </c>
      <c r="O10" s="223" t="str">
        <f>IF(SAM_2017_user_KZT!O10="","",SAM_2017_user_KZT!O10/326)</f>
        <v/>
      </c>
      <c r="P10" s="223" t="str">
        <f>IF(SAM_2017_user_KZT!P10="","",SAM_2017_user_KZT!P10/326)</f>
        <v/>
      </c>
      <c r="Q10" s="223" t="str">
        <f>IF(SAM_2017_user_KZT!Q10="","",SAM_2017_user_KZT!Q10/326)</f>
        <v/>
      </c>
      <c r="R10" s="223" t="str">
        <f>IF(SAM_2017_user_KZT!R10="","",SAM_2017_user_KZT!R10/326)</f>
        <v/>
      </c>
      <c r="S10" s="223" t="str">
        <f>IF(SAM_2017_user_KZT!S10="","",SAM_2017_user_KZT!S10/326)</f>
        <v/>
      </c>
      <c r="T10" s="223" t="str">
        <f>IF(SAM_2017_user_KZT!T10="","",SAM_2017_user_KZT!T10/326)</f>
        <v/>
      </c>
      <c r="U10" s="223" t="str">
        <f>IF(SAM_2017_user_KZT!U10="","",SAM_2017_user_KZT!U10/326)</f>
        <v/>
      </c>
      <c r="V10" s="223" t="str">
        <f>IF(SAM_2017_user_KZT!V10="","",SAM_2017_user_KZT!V10/326)</f>
        <v/>
      </c>
      <c r="W10" s="223" t="str">
        <f>IF(SAM_2017_user_KZT!W10="","",SAM_2017_user_KZT!W10/326)</f>
        <v/>
      </c>
      <c r="X10" s="223" t="str">
        <f>IF(SAM_2017_user_KZT!X10="","",SAM_2017_user_KZT!X10/326)</f>
        <v/>
      </c>
      <c r="Y10" s="223" t="str">
        <f>IF(SAM_2017_user_KZT!Y10="","",SAM_2017_user_KZT!Y10/326)</f>
        <v/>
      </c>
      <c r="Z10" s="223" t="str">
        <f>IF(SAM_2017_user_KZT!Z10="","",SAM_2017_user_KZT!Z10/326)</f>
        <v/>
      </c>
      <c r="AA10" s="223" t="str">
        <f>IF(SAM_2017_user_KZT!AA10="","",SAM_2017_user_KZT!AA10/326)</f>
        <v/>
      </c>
      <c r="AB10" s="223" t="str">
        <f>IF(SAM_2017_user_KZT!AB10="","",SAM_2017_user_KZT!AB10/326)</f>
        <v/>
      </c>
      <c r="AC10" s="223" t="str">
        <f>IF(SAM_2017_user_KZT!AC10="","",SAM_2017_user_KZT!AC10/326)</f>
        <v/>
      </c>
      <c r="AD10" s="223" t="str">
        <f>IF(SAM_2017_user_KZT!AD10="","",SAM_2017_user_KZT!AD10/326)</f>
        <v/>
      </c>
      <c r="AE10" s="223" t="str">
        <f>IF(SAM_2017_user_KZT!AE10="","",SAM_2017_user_KZT!AE10/326)</f>
        <v/>
      </c>
      <c r="AF10" s="223" t="str">
        <f>IF(SAM_2017_user_KZT!AF10="","",SAM_2017_user_KZT!AF10/326)</f>
        <v/>
      </c>
      <c r="AG10" s="223" t="str">
        <f>IF(SAM_2017_user_KZT!AG10="","",SAM_2017_user_KZT!AG10/326)</f>
        <v/>
      </c>
      <c r="AH10" s="223" t="str">
        <f>IF(SAM_2017_user_KZT!AH10="","",SAM_2017_user_KZT!AH10/326)</f>
        <v/>
      </c>
      <c r="AI10" s="223" t="str">
        <f>IF(SAM_2017_user_KZT!AI10="","",SAM_2017_user_KZT!AI10/326)</f>
        <v/>
      </c>
      <c r="AJ10" s="223" t="str">
        <f>IF(SAM_2017_user_KZT!AJ10="","",SAM_2017_user_KZT!AJ10/326)</f>
        <v/>
      </c>
      <c r="AK10" s="211" t="str">
        <f>IF(SAM_2017_user_KZT!AK10="","",SAM_2017_user_KZT!AK10/326)</f>
        <v/>
      </c>
      <c r="AL10" s="220" t="str">
        <f>IF(SAM_2017_user_KZT!AL10="","",SAM_2017_user_KZT!AL10/326)</f>
        <v/>
      </c>
      <c r="AM10" s="220" t="str">
        <f>IF(SAM_2017_user_KZT!AM10="","",SAM_2017_user_KZT!AM10/326)</f>
        <v/>
      </c>
      <c r="AN10" s="220" t="str">
        <f>IF(SAM_2017_user_KZT!AN10="","",SAM_2017_user_KZT!AN10/326)</f>
        <v/>
      </c>
      <c r="AO10" s="220" t="str">
        <f>IF(SAM_2017_user_KZT!AO10="","",SAM_2017_user_KZT!AO10/326)</f>
        <v/>
      </c>
      <c r="AP10" s="220" t="str">
        <f>IF(SAM_2017_user_KZT!AP10="","",SAM_2017_user_KZT!AP10/326)</f>
        <v/>
      </c>
      <c r="AQ10" s="220" t="str">
        <f>IF(SAM_2017_user_KZT!AQ10="","",SAM_2017_user_KZT!AQ10/326)</f>
        <v/>
      </c>
      <c r="AR10" s="220">
        <f>IF(SAM_2017_user_KZT!AR10="","",SAM_2017_user_KZT!AR10/326)</f>
        <v>7626.5757533027891</v>
      </c>
      <c r="AS10" s="220" t="str">
        <f>IF(SAM_2017_user_KZT!AS10="","",SAM_2017_user_KZT!AS10/326)</f>
        <v/>
      </c>
      <c r="AT10" s="220" t="str">
        <f>IF(SAM_2017_user_KZT!AT10="","",SAM_2017_user_KZT!AT10/326)</f>
        <v/>
      </c>
      <c r="AU10" s="220" t="str">
        <f>IF(SAM_2017_user_KZT!AU10="","",SAM_2017_user_KZT!AU10/326)</f>
        <v/>
      </c>
      <c r="AV10" s="220" t="str">
        <f>IF(SAM_2017_user_KZT!AV10="","",SAM_2017_user_KZT!AV10/326)</f>
        <v/>
      </c>
      <c r="AW10" s="220" t="str">
        <f>IF(SAM_2017_user_KZT!AW10="","",SAM_2017_user_KZT!AW10/326)</f>
        <v/>
      </c>
      <c r="AX10" s="220" t="str">
        <f>IF(SAM_2017_user_KZT!AX10="","",SAM_2017_user_KZT!AX10/326)</f>
        <v/>
      </c>
      <c r="AY10" s="220" t="str">
        <f>IF(SAM_2017_user_KZT!AY10="","",SAM_2017_user_KZT!AY10/326)</f>
        <v/>
      </c>
      <c r="AZ10" s="220" t="str">
        <f>IF(SAM_2017_user_KZT!AZ10="","",SAM_2017_user_KZT!AZ10/326)</f>
        <v/>
      </c>
      <c r="BA10" s="220" t="str">
        <f>IF(SAM_2017_user_KZT!BA10="","",SAM_2017_user_KZT!BA10/326)</f>
        <v/>
      </c>
      <c r="BB10" s="220" t="str">
        <f>IF(SAM_2017_user_KZT!BB10="","",SAM_2017_user_KZT!BB10/326)</f>
        <v/>
      </c>
      <c r="BC10" s="220" t="str">
        <f>IF(SAM_2017_user_KZT!BC10="","",SAM_2017_user_KZT!BC10/326)</f>
        <v/>
      </c>
      <c r="BD10" s="220" t="str">
        <f>IF(SAM_2017_user_KZT!BD10="","",SAM_2017_user_KZT!BD10/326)</f>
        <v/>
      </c>
      <c r="BE10" s="220" t="str">
        <f>IF(SAM_2017_user_KZT!BE10="","",SAM_2017_user_KZT!BE10/326)</f>
        <v/>
      </c>
      <c r="BF10" s="220" t="str">
        <f>IF(SAM_2017_user_KZT!BF10="","",SAM_2017_user_KZT!BF10/326)</f>
        <v/>
      </c>
      <c r="BG10" s="220" t="str">
        <f>IF(SAM_2017_user_KZT!BG10="","",SAM_2017_user_KZT!BG10/326)</f>
        <v/>
      </c>
      <c r="BH10" s="220" t="str">
        <f>IF(SAM_2017_user_KZT!BH10="","",SAM_2017_user_KZT!BH10/326)</f>
        <v/>
      </c>
      <c r="BI10" s="220" t="str">
        <f>IF(SAM_2017_user_KZT!BI10="","",SAM_2017_user_KZT!BI10/326)</f>
        <v/>
      </c>
      <c r="BJ10" s="220" t="str">
        <f>IF(SAM_2017_user_KZT!BJ10="","",SAM_2017_user_KZT!BJ10/326)</f>
        <v/>
      </c>
      <c r="BK10" s="220" t="str">
        <f>IF(SAM_2017_user_KZT!BK10="","",SAM_2017_user_KZT!BK10/326)</f>
        <v/>
      </c>
      <c r="BL10" s="220" t="str">
        <f>IF(SAM_2017_user_KZT!BL10="","",SAM_2017_user_KZT!BL10/326)</f>
        <v/>
      </c>
      <c r="BM10" s="220" t="str">
        <f>IF(SAM_2017_user_KZT!BM10="","",SAM_2017_user_KZT!BM10/326)</f>
        <v/>
      </c>
      <c r="BN10" s="220" t="str">
        <f>IF(SAM_2017_user_KZT!BN10="","",SAM_2017_user_KZT!BN10/326)</f>
        <v/>
      </c>
      <c r="BO10" s="220" t="str">
        <f>IF(SAM_2017_user_KZT!BO10="","",SAM_2017_user_KZT!BO10/326)</f>
        <v/>
      </c>
      <c r="BP10" s="220" t="str">
        <f>IF(SAM_2017_user_KZT!BP10="","",SAM_2017_user_KZT!BP10/326)</f>
        <v/>
      </c>
      <c r="BQ10" s="220" t="str">
        <f>IF(SAM_2017_user_KZT!BQ10="","",SAM_2017_user_KZT!BQ10/326)</f>
        <v/>
      </c>
      <c r="BR10" s="219" t="str">
        <f>IF(SAM_2017_user_KZT!BR10="","",SAM_2017_user_KZT!BR10/326)</f>
        <v/>
      </c>
      <c r="BS10" s="223" t="str">
        <f>IF(SAM_2017_user_KZT!BS10="","",SAM_2017_user_KZT!BS10/326)</f>
        <v/>
      </c>
      <c r="BT10" s="223" t="str">
        <f>IF(SAM_2017_user_KZT!BT10="","",SAM_2017_user_KZT!BT10/326)</f>
        <v/>
      </c>
      <c r="BU10" s="223" t="str">
        <f>IF(SAM_2017_user_KZT!BU10="","",SAM_2017_user_KZT!BU10/326)</f>
        <v/>
      </c>
      <c r="BV10" s="223" t="str">
        <f>IF(SAM_2017_user_KZT!BV10="","",SAM_2017_user_KZT!BV10/326)</f>
        <v/>
      </c>
      <c r="BW10" s="223" t="str">
        <f>IF(SAM_2017_user_KZT!BW10="","",SAM_2017_user_KZT!BW10/326)</f>
        <v/>
      </c>
      <c r="BX10" s="223" t="str">
        <f>IF(SAM_2017_user_KZT!BX10="","",SAM_2017_user_KZT!BX10/326)</f>
        <v/>
      </c>
      <c r="BY10" s="223" t="str">
        <f>IF(SAM_2017_user_KZT!BY10="","",SAM_2017_user_KZT!BY10/326)</f>
        <v/>
      </c>
      <c r="BZ10" s="223" t="str">
        <f>IF(SAM_2017_user_KZT!BZ10="","",SAM_2017_user_KZT!BZ10/326)</f>
        <v/>
      </c>
      <c r="CA10" s="223" t="str">
        <f>IF(SAM_2017_user_KZT!CA10="","",SAM_2017_user_KZT!CA10/326)</f>
        <v/>
      </c>
      <c r="CB10" s="223" t="str">
        <f>IF(SAM_2017_user_KZT!CB10="","",SAM_2017_user_KZT!CB10/326)</f>
        <v/>
      </c>
      <c r="CC10" s="223" t="str">
        <f>IF(SAM_2017_user_KZT!CD10="","",SAM_2017_user_KZT!CD10/326)</f>
        <v/>
      </c>
      <c r="CD10" s="223" t="str">
        <f>IF(SAM_2017_user_KZT!CE10="","",SAM_2017_user_KZT!CE10/326)</f>
        <v/>
      </c>
      <c r="CE10" s="141">
        <f>IF(SAM_2017_user_KZT!CF10="","",SAM_2017_user_KZT!CF10/326)</f>
        <v>979.50879493423065</v>
      </c>
      <c r="CF10" s="107">
        <f t="shared" si="0"/>
        <v>8606.0845482370205</v>
      </c>
    </row>
    <row r="11" spans="1:84" x14ac:dyDescent="0.25">
      <c r="A11" s="227"/>
      <c r="B11" s="225">
        <v>9</v>
      </c>
      <c r="C11" s="223" t="str">
        <f>IF(SAM_2017_user_KZT!C11="","",SAM_2017_user_KZT!C11/326)</f>
        <v/>
      </c>
      <c r="D11" s="223" t="str">
        <f>IF(SAM_2017_user_KZT!D11="","",SAM_2017_user_KZT!D11/326)</f>
        <v/>
      </c>
      <c r="E11" s="223" t="str">
        <f>IF(SAM_2017_user_KZT!E11="","",SAM_2017_user_KZT!E11/326)</f>
        <v/>
      </c>
      <c r="F11" s="223" t="str">
        <f>IF(SAM_2017_user_KZT!F11="","",SAM_2017_user_KZT!F11/326)</f>
        <v/>
      </c>
      <c r="G11" s="223" t="str">
        <f>IF(SAM_2017_user_KZT!G11="","",SAM_2017_user_KZT!G11/326)</f>
        <v/>
      </c>
      <c r="H11" s="223" t="str">
        <f>IF(SAM_2017_user_KZT!H11="","",SAM_2017_user_KZT!H11/326)</f>
        <v/>
      </c>
      <c r="I11" s="223" t="str">
        <f>IF(SAM_2017_user_KZT!I11="","",SAM_2017_user_KZT!I11/326)</f>
        <v/>
      </c>
      <c r="J11" s="223" t="str">
        <f>IF(SAM_2017_user_KZT!J11="","",SAM_2017_user_KZT!J11/326)</f>
        <v/>
      </c>
      <c r="K11" s="223" t="str">
        <f>IF(SAM_2017_user_KZT!K11="","",SAM_2017_user_KZT!K11/326)</f>
        <v/>
      </c>
      <c r="L11" s="223" t="str">
        <f>IF(SAM_2017_user_KZT!L11="","",SAM_2017_user_KZT!L11/326)</f>
        <v/>
      </c>
      <c r="M11" s="223" t="str">
        <f>IF(SAM_2017_user_KZT!M11="","",SAM_2017_user_KZT!M11/326)</f>
        <v/>
      </c>
      <c r="N11" s="223" t="str">
        <f>IF(SAM_2017_user_KZT!N11="","",SAM_2017_user_KZT!N11/326)</f>
        <v/>
      </c>
      <c r="O11" s="223" t="str">
        <f>IF(SAM_2017_user_KZT!O11="","",SAM_2017_user_KZT!O11/326)</f>
        <v/>
      </c>
      <c r="P11" s="223" t="str">
        <f>IF(SAM_2017_user_KZT!P11="","",SAM_2017_user_KZT!P11/326)</f>
        <v/>
      </c>
      <c r="Q11" s="223" t="str">
        <f>IF(SAM_2017_user_KZT!Q11="","",SAM_2017_user_KZT!Q11/326)</f>
        <v/>
      </c>
      <c r="R11" s="223" t="str">
        <f>IF(SAM_2017_user_KZT!R11="","",SAM_2017_user_KZT!R11/326)</f>
        <v/>
      </c>
      <c r="S11" s="223" t="str">
        <f>IF(SAM_2017_user_KZT!S11="","",SAM_2017_user_KZT!S11/326)</f>
        <v/>
      </c>
      <c r="T11" s="223" t="str">
        <f>IF(SAM_2017_user_KZT!T11="","",SAM_2017_user_KZT!T11/326)</f>
        <v/>
      </c>
      <c r="U11" s="223" t="str">
        <f>IF(SAM_2017_user_KZT!U11="","",SAM_2017_user_KZT!U11/326)</f>
        <v/>
      </c>
      <c r="V11" s="223" t="str">
        <f>IF(SAM_2017_user_KZT!V11="","",SAM_2017_user_KZT!V11/326)</f>
        <v/>
      </c>
      <c r="W11" s="223" t="str">
        <f>IF(SAM_2017_user_KZT!W11="","",SAM_2017_user_KZT!W11/326)</f>
        <v/>
      </c>
      <c r="X11" s="223" t="str">
        <f>IF(SAM_2017_user_KZT!X11="","",SAM_2017_user_KZT!X11/326)</f>
        <v/>
      </c>
      <c r="Y11" s="223" t="str">
        <f>IF(SAM_2017_user_KZT!Y11="","",SAM_2017_user_KZT!Y11/326)</f>
        <v/>
      </c>
      <c r="Z11" s="223" t="str">
        <f>IF(SAM_2017_user_KZT!Z11="","",SAM_2017_user_KZT!Z11/326)</f>
        <v/>
      </c>
      <c r="AA11" s="223" t="str">
        <f>IF(SAM_2017_user_KZT!AA11="","",SAM_2017_user_KZT!AA11/326)</f>
        <v/>
      </c>
      <c r="AB11" s="223" t="str">
        <f>IF(SAM_2017_user_KZT!AB11="","",SAM_2017_user_KZT!AB11/326)</f>
        <v/>
      </c>
      <c r="AC11" s="223" t="str">
        <f>IF(SAM_2017_user_KZT!AC11="","",SAM_2017_user_KZT!AC11/326)</f>
        <v/>
      </c>
      <c r="AD11" s="223" t="str">
        <f>IF(SAM_2017_user_KZT!AD11="","",SAM_2017_user_KZT!AD11/326)</f>
        <v/>
      </c>
      <c r="AE11" s="223" t="str">
        <f>IF(SAM_2017_user_KZT!AE11="","",SAM_2017_user_KZT!AE11/326)</f>
        <v/>
      </c>
      <c r="AF11" s="223" t="str">
        <f>IF(SAM_2017_user_KZT!AF11="","",SAM_2017_user_KZT!AF11/326)</f>
        <v/>
      </c>
      <c r="AG11" s="223" t="str">
        <f>IF(SAM_2017_user_KZT!AG11="","",SAM_2017_user_KZT!AG11/326)</f>
        <v/>
      </c>
      <c r="AH11" s="223" t="str">
        <f>IF(SAM_2017_user_KZT!AH11="","",SAM_2017_user_KZT!AH11/326)</f>
        <v/>
      </c>
      <c r="AI11" s="223" t="str">
        <f>IF(SAM_2017_user_KZT!AI11="","",SAM_2017_user_KZT!AI11/326)</f>
        <v/>
      </c>
      <c r="AJ11" s="223" t="str">
        <f>IF(SAM_2017_user_KZT!AJ11="","",SAM_2017_user_KZT!AJ11/326)</f>
        <v/>
      </c>
      <c r="AK11" s="211" t="str">
        <f>IF(SAM_2017_user_KZT!AK11="","",SAM_2017_user_KZT!AK11/326)</f>
        <v/>
      </c>
      <c r="AL11" s="220" t="str">
        <f>IF(SAM_2017_user_KZT!AL11="","",SAM_2017_user_KZT!AL11/326)</f>
        <v/>
      </c>
      <c r="AM11" s="220" t="str">
        <f>IF(SAM_2017_user_KZT!AM11="","",SAM_2017_user_KZT!AM11/326)</f>
        <v/>
      </c>
      <c r="AN11" s="220" t="str">
        <f>IF(SAM_2017_user_KZT!AN11="","",SAM_2017_user_KZT!AN11/326)</f>
        <v/>
      </c>
      <c r="AO11" s="220" t="str">
        <f>IF(SAM_2017_user_KZT!AO11="","",SAM_2017_user_KZT!AO11/326)</f>
        <v/>
      </c>
      <c r="AP11" s="220" t="str">
        <f>IF(SAM_2017_user_KZT!AP11="","",SAM_2017_user_KZT!AP11/326)</f>
        <v/>
      </c>
      <c r="AQ11" s="220" t="str">
        <f>IF(SAM_2017_user_KZT!AQ11="","",SAM_2017_user_KZT!AQ11/326)</f>
        <v/>
      </c>
      <c r="AR11" s="220" t="str">
        <f>IF(SAM_2017_user_KZT!AR11="","",SAM_2017_user_KZT!AR11/326)</f>
        <v/>
      </c>
      <c r="AS11" s="220">
        <f>IF(SAM_2017_user_KZT!AS11="","",SAM_2017_user_KZT!AS11/326)</f>
        <v>391.8669701860947</v>
      </c>
      <c r="AT11" s="220" t="str">
        <f>IF(SAM_2017_user_KZT!AT11="","",SAM_2017_user_KZT!AT11/326)</f>
        <v/>
      </c>
      <c r="AU11" s="220" t="str">
        <f>IF(SAM_2017_user_KZT!AU11="","",SAM_2017_user_KZT!AU11/326)</f>
        <v/>
      </c>
      <c r="AV11" s="220" t="str">
        <f>IF(SAM_2017_user_KZT!AV11="","",SAM_2017_user_KZT!AV11/326)</f>
        <v/>
      </c>
      <c r="AW11" s="220" t="str">
        <f>IF(SAM_2017_user_KZT!AW11="","",SAM_2017_user_KZT!AW11/326)</f>
        <v/>
      </c>
      <c r="AX11" s="220" t="str">
        <f>IF(SAM_2017_user_KZT!AX11="","",SAM_2017_user_KZT!AX11/326)</f>
        <v/>
      </c>
      <c r="AY11" s="220" t="str">
        <f>IF(SAM_2017_user_KZT!AY11="","",SAM_2017_user_KZT!AY11/326)</f>
        <v/>
      </c>
      <c r="AZ11" s="220" t="str">
        <f>IF(SAM_2017_user_KZT!AZ11="","",SAM_2017_user_KZT!AZ11/326)</f>
        <v/>
      </c>
      <c r="BA11" s="220" t="str">
        <f>IF(SAM_2017_user_KZT!BA11="","",SAM_2017_user_KZT!BA11/326)</f>
        <v/>
      </c>
      <c r="BB11" s="220" t="str">
        <f>IF(SAM_2017_user_KZT!BB11="","",SAM_2017_user_KZT!BB11/326)</f>
        <v/>
      </c>
      <c r="BC11" s="220" t="str">
        <f>IF(SAM_2017_user_KZT!BC11="","",SAM_2017_user_KZT!BC11/326)</f>
        <v/>
      </c>
      <c r="BD11" s="220" t="str">
        <f>IF(SAM_2017_user_KZT!BD11="","",SAM_2017_user_KZT!BD11/326)</f>
        <v/>
      </c>
      <c r="BE11" s="220" t="str">
        <f>IF(SAM_2017_user_KZT!BE11="","",SAM_2017_user_KZT!BE11/326)</f>
        <v/>
      </c>
      <c r="BF11" s="220" t="str">
        <f>IF(SAM_2017_user_KZT!BF11="","",SAM_2017_user_KZT!BF11/326)</f>
        <v/>
      </c>
      <c r="BG11" s="220" t="str">
        <f>IF(SAM_2017_user_KZT!BG11="","",SAM_2017_user_KZT!BG11/326)</f>
        <v/>
      </c>
      <c r="BH11" s="220" t="str">
        <f>IF(SAM_2017_user_KZT!BH11="","",SAM_2017_user_KZT!BH11/326)</f>
        <v/>
      </c>
      <c r="BI11" s="220" t="str">
        <f>IF(SAM_2017_user_KZT!BI11="","",SAM_2017_user_KZT!BI11/326)</f>
        <v/>
      </c>
      <c r="BJ11" s="220" t="str">
        <f>IF(SAM_2017_user_KZT!BJ11="","",SAM_2017_user_KZT!BJ11/326)</f>
        <v/>
      </c>
      <c r="BK11" s="220" t="str">
        <f>IF(SAM_2017_user_KZT!BK11="","",SAM_2017_user_KZT!BK11/326)</f>
        <v/>
      </c>
      <c r="BL11" s="220" t="str">
        <f>IF(SAM_2017_user_KZT!BL11="","",SAM_2017_user_KZT!BL11/326)</f>
        <v/>
      </c>
      <c r="BM11" s="220" t="str">
        <f>IF(SAM_2017_user_KZT!BM11="","",SAM_2017_user_KZT!BM11/326)</f>
        <v/>
      </c>
      <c r="BN11" s="220" t="str">
        <f>IF(SAM_2017_user_KZT!BN11="","",SAM_2017_user_KZT!BN11/326)</f>
        <v/>
      </c>
      <c r="BO11" s="220" t="str">
        <f>IF(SAM_2017_user_KZT!BO11="","",SAM_2017_user_KZT!BO11/326)</f>
        <v/>
      </c>
      <c r="BP11" s="220" t="str">
        <f>IF(SAM_2017_user_KZT!BP11="","",SAM_2017_user_KZT!BP11/326)</f>
        <v/>
      </c>
      <c r="BQ11" s="220" t="str">
        <f>IF(SAM_2017_user_KZT!BQ11="","",SAM_2017_user_KZT!BQ11/326)</f>
        <v/>
      </c>
      <c r="BR11" s="219" t="str">
        <f>IF(SAM_2017_user_KZT!BR11="","",SAM_2017_user_KZT!BR11/326)</f>
        <v/>
      </c>
      <c r="BS11" s="223" t="str">
        <f>IF(SAM_2017_user_KZT!BS11="","",SAM_2017_user_KZT!BS11/326)</f>
        <v/>
      </c>
      <c r="BT11" s="223" t="str">
        <f>IF(SAM_2017_user_KZT!BT11="","",SAM_2017_user_KZT!BT11/326)</f>
        <v/>
      </c>
      <c r="BU11" s="223" t="str">
        <f>IF(SAM_2017_user_KZT!BU11="","",SAM_2017_user_KZT!BU11/326)</f>
        <v/>
      </c>
      <c r="BV11" s="223" t="str">
        <f>IF(SAM_2017_user_KZT!BV11="","",SAM_2017_user_KZT!BV11/326)</f>
        <v/>
      </c>
      <c r="BW11" s="223" t="str">
        <f>IF(SAM_2017_user_KZT!BW11="","",SAM_2017_user_KZT!BW11/326)</f>
        <v/>
      </c>
      <c r="BX11" s="223" t="str">
        <f>IF(SAM_2017_user_KZT!BX11="","",SAM_2017_user_KZT!BX11/326)</f>
        <v/>
      </c>
      <c r="BY11" s="223" t="str">
        <f>IF(SAM_2017_user_KZT!BY11="","",SAM_2017_user_KZT!BY11/326)</f>
        <v/>
      </c>
      <c r="BZ11" s="223" t="str">
        <f>IF(SAM_2017_user_KZT!BZ11="","",SAM_2017_user_KZT!BZ11/326)</f>
        <v/>
      </c>
      <c r="CA11" s="223" t="str">
        <f>IF(SAM_2017_user_KZT!CA11="","",SAM_2017_user_KZT!CA11/326)</f>
        <v/>
      </c>
      <c r="CB11" s="223" t="str">
        <f>IF(SAM_2017_user_KZT!CB11="","",SAM_2017_user_KZT!CB11/326)</f>
        <v/>
      </c>
      <c r="CC11" s="223" t="str">
        <f>IF(SAM_2017_user_KZT!CD11="","",SAM_2017_user_KZT!CD11/326)</f>
        <v/>
      </c>
      <c r="CD11" s="223" t="str">
        <f>IF(SAM_2017_user_KZT!CE11="","",SAM_2017_user_KZT!CE11/326)</f>
        <v/>
      </c>
      <c r="CE11" s="141">
        <f>IF(SAM_2017_user_KZT!CF11="","",SAM_2017_user_KZT!CF11/326)</f>
        <v>25.05946956759421</v>
      </c>
      <c r="CF11" s="107">
        <f t="shared" si="0"/>
        <v>416.9264397536889</v>
      </c>
    </row>
    <row r="12" spans="1:84" x14ac:dyDescent="0.25">
      <c r="A12" s="227"/>
      <c r="B12" s="225">
        <v>10</v>
      </c>
      <c r="C12" s="223" t="str">
        <f>IF(SAM_2017_user_KZT!C12="","",SAM_2017_user_KZT!C12/326)</f>
        <v/>
      </c>
      <c r="D12" s="223" t="str">
        <f>IF(SAM_2017_user_KZT!D12="","",SAM_2017_user_KZT!D12/326)</f>
        <v/>
      </c>
      <c r="E12" s="223" t="str">
        <f>IF(SAM_2017_user_KZT!E12="","",SAM_2017_user_KZT!E12/326)</f>
        <v/>
      </c>
      <c r="F12" s="223" t="str">
        <f>IF(SAM_2017_user_KZT!F12="","",SAM_2017_user_KZT!F12/326)</f>
        <v/>
      </c>
      <c r="G12" s="223" t="str">
        <f>IF(SAM_2017_user_KZT!G12="","",SAM_2017_user_KZT!G12/326)</f>
        <v/>
      </c>
      <c r="H12" s="223" t="str">
        <f>IF(SAM_2017_user_KZT!H12="","",SAM_2017_user_KZT!H12/326)</f>
        <v/>
      </c>
      <c r="I12" s="223" t="str">
        <f>IF(SAM_2017_user_KZT!I12="","",SAM_2017_user_KZT!I12/326)</f>
        <v/>
      </c>
      <c r="J12" s="223" t="str">
        <f>IF(SAM_2017_user_KZT!J12="","",SAM_2017_user_KZT!J12/326)</f>
        <v/>
      </c>
      <c r="K12" s="223" t="str">
        <f>IF(SAM_2017_user_KZT!K12="","",SAM_2017_user_KZT!K12/326)</f>
        <v/>
      </c>
      <c r="L12" s="223" t="str">
        <f>IF(SAM_2017_user_KZT!L12="","",SAM_2017_user_KZT!L12/326)</f>
        <v/>
      </c>
      <c r="M12" s="223" t="str">
        <f>IF(SAM_2017_user_KZT!M12="","",SAM_2017_user_KZT!M12/326)</f>
        <v/>
      </c>
      <c r="N12" s="223" t="str">
        <f>IF(SAM_2017_user_KZT!N12="","",SAM_2017_user_KZT!N12/326)</f>
        <v/>
      </c>
      <c r="O12" s="223" t="str">
        <f>IF(SAM_2017_user_KZT!O12="","",SAM_2017_user_KZT!O12/326)</f>
        <v/>
      </c>
      <c r="P12" s="223" t="str">
        <f>IF(SAM_2017_user_KZT!P12="","",SAM_2017_user_KZT!P12/326)</f>
        <v/>
      </c>
      <c r="Q12" s="223" t="str">
        <f>IF(SAM_2017_user_KZT!Q12="","",SAM_2017_user_KZT!Q12/326)</f>
        <v/>
      </c>
      <c r="R12" s="223" t="str">
        <f>IF(SAM_2017_user_KZT!R12="","",SAM_2017_user_KZT!R12/326)</f>
        <v/>
      </c>
      <c r="S12" s="223" t="str">
        <f>IF(SAM_2017_user_KZT!S12="","",SAM_2017_user_KZT!S12/326)</f>
        <v/>
      </c>
      <c r="T12" s="223" t="str">
        <f>IF(SAM_2017_user_KZT!T12="","",SAM_2017_user_KZT!T12/326)</f>
        <v/>
      </c>
      <c r="U12" s="223" t="str">
        <f>IF(SAM_2017_user_KZT!U12="","",SAM_2017_user_KZT!U12/326)</f>
        <v/>
      </c>
      <c r="V12" s="223" t="str">
        <f>IF(SAM_2017_user_KZT!V12="","",SAM_2017_user_KZT!V12/326)</f>
        <v/>
      </c>
      <c r="W12" s="223" t="str">
        <f>IF(SAM_2017_user_KZT!W12="","",SAM_2017_user_KZT!W12/326)</f>
        <v/>
      </c>
      <c r="X12" s="223" t="str">
        <f>IF(SAM_2017_user_KZT!X12="","",SAM_2017_user_KZT!X12/326)</f>
        <v/>
      </c>
      <c r="Y12" s="223" t="str">
        <f>IF(SAM_2017_user_KZT!Y12="","",SAM_2017_user_KZT!Y12/326)</f>
        <v/>
      </c>
      <c r="Z12" s="223" t="str">
        <f>IF(SAM_2017_user_KZT!Z12="","",SAM_2017_user_KZT!Z12/326)</f>
        <v/>
      </c>
      <c r="AA12" s="223" t="str">
        <f>IF(SAM_2017_user_KZT!AA12="","",SAM_2017_user_KZT!AA12/326)</f>
        <v/>
      </c>
      <c r="AB12" s="223" t="str">
        <f>IF(SAM_2017_user_KZT!AB12="","",SAM_2017_user_KZT!AB12/326)</f>
        <v/>
      </c>
      <c r="AC12" s="223" t="str">
        <f>IF(SAM_2017_user_KZT!AC12="","",SAM_2017_user_KZT!AC12/326)</f>
        <v/>
      </c>
      <c r="AD12" s="223" t="str">
        <f>IF(SAM_2017_user_KZT!AD12="","",SAM_2017_user_KZT!AD12/326)</f>
        <v/>
      </c>
      <c r="AE12" s="223" t="str">
        <f>IF(SAM_2017_user_KZT!AE12="","",SAM_2017_user_KZT!AE12/326)</f>
        <v/>
      </c>
      <c r="AF12" s="223" t="str">
        <f>IF(SAM_2017_user_KZT!AF12="","",SAM_2017_user_KZT!AF12/326)</f>
        <v/>
      </c>
      <c r="AG12" s="223" t="str">
        <f>IF(SAM_2017_user_KZT!AG12="","",SAM_2017_user_KZT!AG12/326)</f>
        <v/>
      </c>
      <c r="AH12" s="223" t="str">
        <f>IF(SAM_2017_user_KZT!AH12="","",SAM_2017_user_KZT!AH12/326)</f>
        <v/>
      </c>
      <c r="AI12" s="223" t="str">
        <f>IF(SAM_2017_user_KZT!AI12="","",SAM_2017_user_KZT!AI12/326)</f>
        <v/>
      </c>
      <c r="AJ12" s="223" t="str">
        <f>IF(SAM_2017_user_KZT!AJ12="","",SAM_2017_user_KZT!AJ12/326)</f>
        <v/>
      </c>
      <c r="AK12" s="211" t="str">
        <f>IF(SAM_2017_user_KZT!AK12="","",SAM_2017_user_KZT!AK12/326)</f>
        <v/>
      </c>
      <c r="AL12" s="220" t="str">
        <f>IF(SAM_2017_user_KZT!AL12="","",SAM_2017_user_KZT!AL12/326)</f>
        <v/>
      </c>
      <c r="AM12" s="220" t="str">
        <f>IF(SAM_2017_user_KZT!AM12="","",SAM_2017_user_KZT!AM12/326)</f>
        <v/>
      </c>
      <c r="AN12" s="220" t="str">
        <f>IF(SAM_2017_user_KZT!AN12="","",SAM_2017_user_KZT!AN12/326)</f>
        <v/>
      </c>
      <c r="AO12" s="220" t="str">
        <f>IF(SAM_2017_user_KZT!AO12="","",SAM_2017_user_KZT!AO12/326)</f>
        <v/>
      </c>
      <c r="AP12" s="220" t="str">
        <f>IF(SAM_2017_user_KZT!AP12="","",SAM_2017_user_KZT!AP12/326)</f>
        <v/>
      </c>
      <c r="AQ12" s="220" t="str">
        <f>IF(SAM_2017_user_KZT!AQ12="","",SAM_2017_user_KZT!AQ12/326)</f>
        <v/>
      </c>
      <c r="AR12" s="220" t="str">
        <f>IF(SAM_2017_user_KZT!AR12="","",SAM_2017_user_KZT!AR12/326)</f>
        <v/>
      </c>
      <c r="AS12" s="220" t="str">
        <f>IF(SAM_2017_user_KZT!AS12="","",SAM_2017_user_KZT!AS12/326)</f>
        <v/>
      </c>
      <c r="AT12" s="220">
        <f>IF(SAM_2017_user_KZT!AT12="","",SAM_2017_user_KZT!AT12/326)</f>
        <v>1202.4995462595766</v>
      </c>
      <c r="AU12" s="220" t="str">
        <f>IF(SAM_2017_user_KZT!AU12="","",SAM_2017_user_KZT!AU12/326)</f>
        <v/>
      </c>
      <c r="AV12" s="220" t="str">
        <f>IF(SAM_2017_user_KZT!AV12="","",SAM_2017_user_KZT!AV12/326)</f>
        <v/>
      </c>
      <c r="AW12" s="220" t="str">
        <f>IF(SAM_2017_user_KZT!AW12="","",SAM_2017_user_KZT!AW12/326)</f>
        <v/>
      </c>
      <c r="AX12" s="220" t="str">
        <f>IF(SAM_2017_user_KZT!AX12="","",SAM_2017_user_KZT!AX12/326)</f>
        <v/>
      </c>
      <c r="AY12" s="220" t="str">
        <f>IF(SAM_2017_user_KZT!AY12="","",SAM_2017_user_KZT!AY12/326)</f>
        <v/>
      </c>
      <c r="AZ12" s="220" t="str">
        <f>IF(SAM_2017_user_KZT!AZ12="","",SAM_2017_user_KZT!AZ12/326)</f>
        <v/>
      </c>
      <c r="BA12" s="220" t="str">
        <f>IF(SAM_2017_user_KZT!BA12="","",SAM_2017_user_KZT!BA12/326)</f>
        <v/>
      </c>
      <c r="BB12" s="220" t="str">
        <f>IF(SAM_2017_user_KZT!BB12="","",SAM_2017_user_KZT!BB12/326)</f>
        <v/>
      </c>
      <c r="BC12" s="220" t="str">
        <f>IF(SAM_2017_user_KZT!BC12="","",SAM_2017_user_KZT!BC12/326)</f>
        <v/>
      </c>
      <c r="BD12" s="220" t="str">
        <f>IF(SAM_2017_user_KZT!BD12="","",SAM_2017_user_KZT!BD12/326)</f>
        <v/>
      </c>
      <c r="BE12" s="220" t="str">
        <f>IF(SAM_2017_user_KZT!BE12="","",SAM_2017_user_KZT!BE12/326)</f>
        <v/>
      </c>
      <c r="BF12" s="220" t="str">
        <f>IF(SAM_2017_user_KZT!BF12="","",SAM_2017_user_KZT!BF12/326)</f>
        <v/>
      </c>
      <c r="BG12" s="220" t="str">
        <f>IF(SAM_2017_user_KZT!BG12="","",SAM_2017_user_KZT!BG12/326)</f>
        <v/>
      </c>
      <c r="BH12" s="220" t="str">
        <f>IF(SAM_2017_user_KZT!BH12="","",SAM_2017_user_KZT!BH12/326)</f>
        <v/>
      </c>
      <c r="BI12" s="220" t="str">
        <f>IF(SAM_2017_user_KZT!BI12="","",SAM_2017_user_KZT!BI12/326)</f>
        <v/>
      </c>
      <c r="BJ12" s="220" t="str">
        <f>IF(SAM_2017_user_KZT!BJ12="","",SAM_2017_user_KZT!BJ12/326)</f>
        <v/>
      </c>
      <c r="BK12" s="220" t="str">
        <f>IF(SAM_2017_user_KZT!BK12="","",SAM_2017_user_KZT!BK12/326)</f>
        <v/>
      </c>
      <c r="BL12" s="220" t="str">
        <f>IF(SAM_2017_user_KZT!BL12="","",SAM_2017_user_KZT!BL12/326)</f>
        <v/>
      </c>
      <c r="BM12" s="220" t="str">
        <f>IF(SAM_2017_user_KZT!BM12="","",SAM_2017_user_KZT!BM12/326)</f>
        <v/>
      </c>
      <c r="BN12" s="220" t="str">
        <f>IF(SAM_2017_user_KZT!BN12="","",SAM_2017_user_KZT!BN12/326)</f>
        <v/>
      </c>
      <c r="BO12" s="220" t="str">
        <f>IF(SAM_2017_user_KZT!BO12="","",SAM_2017_user_KZT!BO12/326)</f>
        <v/>
      </c>
      <c r="BP12" s="220" t="str">
        <f>IF(SAM_2017_user_KZT!BP12="","",SAM_2017_user_KZT!BP12/326)</f>
        <v/>
      </c>
      <c r="BQ12" s="220" t="str">
        <f>IF(SAM_2017_user_KZT!BQ12="","",SAM_2017_user_KZT!BQ12/326)</f>
        <v/>
      </c>
      <c r="BR12" s="219" t="str">
        <f>IF(SAM_2017_user_KZT!BR12="","",SAM_2017_user_KZT!BR12/326)</f>
        <v/>
      </c>
      <c r="BS12" s="223" t="str">
        <f>IF(SAM_2017_user_KZT!BS12="","",SAM_2017_user_KZT!BS12/326)</f>
        <v/>
      </c>
      <c r="BT12" s="223" t="str">
        <f>IF(SAM_2017_user_KZT!BT12="","",SAM_2017_user_KZT!BT12/326)</f>
        <v/>
      </c>
      <c r="BU12" s="223" t="str">
        <f>IF(SAM_2017_user_KZT!BU12="","",SAM_2017_user_KZT!BU12/326)</f>
        <v/>
      </c>
      <c r="BV12" s="223" t="str">
        <f>IF(SAM_2017_user_KZT!BV12="","",SAM_2017_user_KZT!BV12/326)</f>
        <v/>
      </c>
      <c r="BW12" s="223" t="str">
        <f>IF(SAM_2017_user_KZT!BW12="","",SAM_2017_user_KZT!BW12/326)</f>
        <v/>
      </c>
      <c r="BX12" s="223" t="str">
        <f>IF(SAM_2017_user_KZT!BX12="","",SAM_2017_user_KZT!BX12/326)</f>
        <v/>
      </c>
      <c r="BY12" s="223" t="str">
        <f>IF(SAM_2017_user_KZT!BY12="","",SAM_2017_user_KZT!BY12/326)</f>
        <v/>
      </c>
      <c r="BZ12" s="223" t="str">
        <f>IF(SAM_2017_user_KZT!BZ12="","",SAM_2017_user_KZT!BZ12/326)</f>
        <v/>
      </c>
      <c r="CA12" s="223" t="str">
        <f>IF(SAM_2017_user_KZT!CA12="","",SAM_2017_user_KZT!CA12/326)</f>
        <v/>
      </c>
      <c r="CB12" s="223" t="str">
        <f>IF(SAM_2017_user_KZT!CB12="","",SAM_2017_user_KZT!CB12/326)</f>
        <v/>
      </c>
      <c r="CC12" s="223" t="str">
        <f>IF(SAM_2017_user_KZT!CD12="","",SAM_2017_user_KZT!CD12/326)</f>
        <v/>
      </c>
      <c r="CD12" s="223" t="str">
        <f>IF(SAM_2017_user_KZT!CE12="","",SAM_2017_user_KZT!CE12/326)</f>
        <v/>
      </c>
      <c r="CE12" s="141">
        <f>IF(SAM_2017_user_KZT!CF12="","",SAM_2017_user_KZT!CF12/326)</f>
        <v>190.34466060907397</v>
      </c>
      <c r="CF12" s="107">
        <f t="shared" si="0"/>
        <v>1392.8442068686506</v>
      </c>
    </row>
    <row r="13" spans="1:84" x14ac:dyDescent="0.25">
      <c r="A13" s="227"/>
      <c r="B13" s="225">
        <v>11</v>
      </c>
      <c r="C13" s="223" t="str">
        <f>IF(SAM_2017_user_KZT!C13="","",SAM_2017_user_KZT!C13/326)</f>
        <v/>
      </c>
      <c r="D13" s="223" t="str">
        <f>IF(SAM_2017_user_KZT!D13="","",SAM_2017_user_KZT!D13/326)</f>
        <v/>
      </c>
      <c r="E13" s="223" t="str">
        <f>IF(SAM_2017_user_KZT!E13="","",SAM_2017_user_KZT!E13/326)</f>
        <v/>
      </c>
      <c r="F13" s="223" t="str">
        <f>IF(SAM_2017_user_KZT!F13="","",SAM_2017_user_KZT!F13/326)</f>
        <v/>
      </c>
      <c r="G13" s="223" t="str">
        <f>IF(SAM_2017_user_KZT!G13="","",SAM_2017_user_KZT!G13/326)</f>
        <v/>
      </c>
      <c r="H13" s="223" t="str">
        <f>IF(SAM_2017_user_KZT!H13="","",SAM_2017_user_KZT!H13/326)</f>
        <v/>
      </c>
      <c r="I13" s="223" t="str">
        <f>IF(SAM_2017_user_KZT!I13="","",SAM_2017_user_KZT!I13/326)</f>
        <v/>
      </c>
      <c r="J13" s="223" t="str">
        <f>IF(SAM_2017_user_KZT!J13="","",SAM_2017_user_KZT!J13/326)</f>
        <v/>
      </c>
      <c r="K13" s="223" t="str">
        <f>IF(SAM_2017_user_KZT!K13="","",SAM_2017_user_KZT!K13/326)</f>
        <v/>
      </c>
      <c r="L13" s="223" t="str">
        <f>IF(SAM_2017_user_KZT!L13="","",SAM_2017_user_KZT!L13/326)</f>
        <v/>
      </c>
      <c r="M13" s="223" t="str">
        <f>IF(SAM_2017_user_KZT!M13="","",SAM_2017_user_KZT!M13/326)</f>
        <v/>
      </c>
      <c r="N13" s="223" t="str">
        <f>IF(SAM_2017_user_KZT!N13="","",SAM_2017_user_KZT!N13/326)</f>
        <v/>
      </c>
      <c r="O13" s="223" t="str">
        <f>IF(SAM_2017_user_KZT!O13="","",SAM_2017_user_KZT!O13/326)</f>
        <v/>
      </c>
      <c r="P13" s="223" t="str">
        <f>IF(SAM_2017_user_KZT!P13="","",SAM_2017_user_KZT!P13/326)</f>
        <v/>
      </c>
      <c r="Q13" s="223" t="str">
        <f>IF(SAM_2017_user_KZT!Q13="","",SAM_2017_user_KZT!Q13/326)</f>
        <v/>
      </c>
      <c r="R13" s="223" t="str">
        <f>IF(SAM_2017_user_KZT!R13="","",SAM_2017_user_KZT!R13/326)</f>
        <v/>
      </c>
      <c r="S13" s="223" t="str">
        <f>IF(SAM_2017_user_KZT!S13="","",SAM_2017_user_KZT!S13/326)</f>
        <v/>
      </c>
      <c r="T13" s="223" t="str">
        <f>IF(SAM_2017_user_KZT!T13="","",SAM_2017_user_KZT!T13/326)</f>
        <v/>
      </c>
      <c r="U13" s="223" t="str">
        <f>IF(SAM_2017_user_KZT!U13="","",SAM_2017_user_KZT!U13/326)</f>
        <v/>
      </c>
      <c r="V13" s="223" t="str">
        <f>IF(SAM_2017_user_KZT!V13="","",SAM_2017_user_KZT!V13/326)</f>
        <v/>
      </c>
      <c r="W13" s="223" t="str">
        <f>IF(SAM_2017_user_KZT!W13="","",SAM_2017_user_KZT!W13/326)</f>
        <v/>
      </c>
      <c r="X13" s="223" t="str">
        <f>IF(SAM_2017_user_KZT!X13="","",SAM_2017_user_KZT!X13/326)</f>
        <v/>
      </c>
      <c r="Y13" s="223" t="str">
        <f>IF(SAM_2017_user_KZT!Y13="","",SAM_2017_user_KZT!Y13/326)</f>
        <v/>
      </c>
      <c r="Z13" s="223" t="str">
        <f>IF(SAM_2017_user_KZT!Z13="","",SAM_2017_user_KZT!Z13/326)</f>
        <v/>
      </c>
      <c r="AA13" s="223" t="str">
        <f>IF(SAM_2017_user_KZT!AA13="","",SAM_2017_user_KZT!AA13/326)</f>
        <v/>
      </c>
      <c r="AB13" s="223" t="str">
        <f>IF(SAM_2017_user_KZT!AB13="","",SAM_2017_user_KZT!AB13/326)</f>
        <v/>
      </c>
      <c r="AC13" s="223" t="str">
        <f>IF(SAM_2017_user_KZT!AC13="","",SAM_2017_user_KZT!AC13/326)</f>
        <v/>
      </c>
      <c r="AD13" s="223" t="str">
        <f>IF(SAM_2017_user_KZT!AD13="","",SAM_2017_user_KZT!AD13/326)</f>
        <v/>
      </c>
      <c r="AE13" s="223" t="str">
        <f>IF(SAM_2017_user_KZT!AE13="","",SAM_2017_user_KZT!AE13/326)</f>
        <v/>
      </c>
      <c r="AF13" s="223" t="str">
        <f>IF(SAM_2017_user_KZT!AF13="","",SAM_2017_user_KZT!AF13/326)</f>
        <v/>
      </c>
      <c r="AG13" s="223" t="str">
        <f>IF(SAM_2017_user_KZT!AG13="","",SAM_2017_user_KZT!AG13/326)</f>
        <v/>
      </c>
      <c r="AH13" s="223" t="str">
        <f>IF(SAM_2017_user_KZT!AH13="","",SAM_2017_user_KZT!AH13/326)</f>
        <v/>
      </c>
      <c r="AI13" s="223" t="str">
        <f>IF(SAM_2017_user_KZT!AI13="","",SAM_2017_user_KZT!AI13/326)</f>
        <v/>
      </c>
      <c r="AJ13" s="223" t="str">
        <f>IF(SAM_2017_user_KZT!AJ13="","",SAM_2017_user_KZT!AJ13/326)</f>
        <v/>
      </c>
      <c r="AK13" s="211" t="str">
        <f>IF(SAM_2017_user_KZT!AK13="","",SAM_2017_user_KZT!AK13/326)</f>
        <v/>
      </c>
      <c r="AL13" s="220" t="str">
        <f>IF(SAM_2017_user_KZT!AL13="","",SAM_2017_user_KZT!AL13/326)</f>
        <v/>
      </c>
      <c r="AM13" s="220" t="str">
        <f>IF(SAM_2017_user_KZT!AM13="","",SAM_2017_user_KZT!AM13/326)</f>
        <v/>
      </c>
      <c r="AN13" s="220" t="str">
        <f>IF(SAM_2017_user_KZT!AN13="","",SAM_2017_user_KZT!AN13/326)</f>
        <v/>
      </c>
      <c r="AO13" s="220" t="str">
        <f>IF(SAM_2017_user_KZT!AO13="","",SAM_2017_user_KZT!AO13/326)</f>
        <v/>
      </c>
      <c r="AP13" s="220" t="str">
        <f>IF(SAM_2017_user_KZT!AP13="","",SAM_2017_user_KZT!AP13/326)</f>
        <v/>
      </c>
      <c r="AQ13" s="220" t="str">
        <f>IF(SAM_2017_user_KZT!AQ13="","",SAM_2017_user_KZT!AQ13/326)</f>
        <v/>
      </c>
      <c r="AR13" s="220" t="str">
        <f>IF(SAM_2017_user_KZT!AR13="","",SAM_2017_user_KZT!AR13/326)</f>
        <v/>
      </c>
      <c r="AS13" s="220" t="str">
        <f>IF(SAM_2017_user_KZT!AS13="","",SAM_2017_user_KZT!AS13/326)</f>
        <v/>
      </c>
      <c r="AT13" s="220" t="str">
        <f>IF(SAM_2017_user_KZT!AT13="","",SAM_2017_user_KZT!AT13/326)</f>
        <v/>
      </c>
      <c r="AU13" s="220">
        <f>IF(SAM_2017_user_KZT!AU13="","",SAM_2017_user_KZT!AU13/326)</f>
        <v>4361.5073502662763</v>
      </c>
      <c r="AV13" s="220" t="str">
        <f>IF(SAM_2017_user_KZT!AV13="","",SAM_2017_user_KZT!AV13/326)</f>
        <v/>
      </c>
      <c r="AW13" s="220" t="str">
        <f>IF(SAM_2017_user_KZT!AW13="","",SAM_2017_user_KZT!AW13/326)</f>
        <v/>
      </c>
      <c r="AX13" s="220" t="str">
        <f>IF(SAM_2017_user_KZT!AX13="","",SAM_2017_user_KZT!AX13/326)</f>
        <v/>
      </c>
      <c r="AY13" s="220" t="str">
        <f>IF(SAM_2017_user_KZT!AY13="","",SAM_2017_user_KZT!AY13/326)</f>
        <v/>
      </c>
      <c r="AZ13" s="220" t="str">
        <f>IF(SAM_2017_user_KZT!AZ13="","",SAM_2017_user_KZT!AZ13/326)</f>
        <v/>
      </c>
      <c r="BA13" s="220" t="str">
        <f>IF(SAM_2017_user_KZT!BA13="","",SAM_2017_user_KZT!BA13/326)</f>
        <v/>
      </c>
      <c r="BB13" s="220" t="str">
        <f>IF(SAM_2017_user_KZT!BB13="","",SAM_2017_user_KZT!BB13/326)</f>
        <v/>
      </c>
      <c r="BC13" s="220" t="str">
        <f>IF(SAM_2017_user_KZT!BC13="","",SAM_2017_user_KZT!BC13/326)</f>
        <v/>
      </c>
      <c r="BD13" s="220" t="str">
        <f>IF(SAM_2017_user_KZT!BD13="","",SAM_2017_user_KZT!BD13/326)</f>
        <v/>
      </c>
      <c r="BE13" s="220" t="str">
        <f>IF(SAM_2017_user_KZT!BE13="","",SAM_2017_user_KZT!BE13/326)</f>
        <v/>
      </c>
      <c r="BF13" s="220" t="str">
        <f>IF(SAM_2017_user_KZT!BF13="","",SAM_2017_user_KZT!BF13/326)</f>
        <v/>
      </c>
      <c r="BG13" s="220" t="str">
        <f>IF(SAM_2017_user_KZT!BG13="","",SAM_2017_user_KZT!BG13/326)</f>
        <v/>
      </c>
      <c r="BH13" s="220" t="str">
        <f>IF(SAM_2017_user_KZT!BH13="","",SAM_2017_user_KZT!BH13/326)</f>
        <v/>
      </c>
      <c r="BI13" s="220" t="str">
        <f>IF(SAM_2017_user_KZT!BI13="","",SAM_2017_user_KZT!BI13/326)</f>
        <v/>
      </c>
      <c r="BJ13" s="220" t="str">
        <f>IF(SAM_2017_user_KZT!BJ13="","",SAM_2017_user_KZT!BJ13/326)</f>
        <v/>
      </c>
      <c r="BK13" s="220" t="str">
        <f>IF(SAM_2017_user_KZT!BK13="","",SAM_2017_user_KZT!BK13/326)</f>
        <v/>
      </c>
      <c r="BL13" s="220" t="str">
        <f>IF(SAM_2017_user_KZT!BL13="","",SAM_2017_user_KZT!BL13/326)</f>
        <v/>
      </c>
      <c r="BM13" s="220" t="str">
        <f>IF(SAM_2017_user_KZT!BM13="","",SAM_2017_user_KZT!BM13/326)</f>
        <v/>
      </c>
      <c r="BN13" s="220" t="str">
        <f>IF(SAM_2017_user_KZT!BN13="","",SAM_2017_user_KZT!BN13/326)</f>
        <v/>
      </c>
      <c r="BO13" s="220" t="str">
        <f>IF(SAM_2017_user_KZT!BO13="","",SAM_2017_user_KZT!BO13/326)</f>
        <v/>
      </c>
      <c r="BP13" s="220" t="str">
        <f>IF(SAM_2017_user_KZT!BP13="","",SAM_2017_user_KZT!BP13/326)</f>
        <v/>
      </c>
      <c r="BQ13" s="220" t="str">
        <f>IF(SAM_2017_user_KZT!BQ13="","",SAM_2017_user_KZT!BQ13/326)</f>
        <v/>
      </c>
      <c r="BR13" s="219" t="str">
        <f>IF(SAM_2017_user_KZT!BR13="","",SAM_2017_user_KZT!BR13/326)</f>
        <v/>
      </c>
      <c r="BS13" s="223" t="str">
        <f>IF(SAM_2017_user_KZT!BS13="","",SAM_2017_user_KZT!BS13/326)</f>
        <v/>
      </c>
      <c r="BT13" s="223" t="str">
        <f>IF(SAM_2017_user_KZT!BT13="","",SAM_2017_user_KZT!BT13/326)</f>
        <v/>
      </c>
      <c r="BU13" s="223" t="str">
        <f>IF(SAM_2017_user_KZT!BU13="","",SAM_2017_user_KZT!BU13/326)</f>
        <v/>
      </c>
      <c r="BV13" s="223" t="str">
        <f>IF(SAM_2017_user_KZT!BV13="","",SAM_2017_user_KZT!BV13/326)</f>
        <v/>
      </c>
      <c r="BW13" s="223" t="str">
        <f>IF(SAM_2017_user_KZT!BW13="","",SAM_2017_user_KZT!BW13/326)</f>
        <v/>
      </c>
      <c r="BX13" s="223" t="str">
        <f>IF(SAM_2017_user_KZT!BX13="","",SAM_2017_user_KZT!BX13/326)</f>
        <v/>
      </c>
      <c r="BY13" s="223" t="str">
        <f>IF(SAM_2017_user_KZT!BY13="","",SAM_2017_user_KZT!BY13/326)</f>
        <v/>
      </c>
      <c r="BZ13" s="223" t="str">
        <f>IF(SAM_2017_user_KZT!BZ13="","",SAM_2017_user_KZT!BZ13/326)</f>
        <v/>
      </c>
      <c r="CA13" s="223" t="str">
        <f>IF(SAM_2017_user_KZT!CA13="","",SAM_2017_user_KZT!CA13/326)</f>
        <v/>
      </c>
      <c r="CB13" s="223" t="str">
        <f>IF(SAM_2017_user_KZT!CB13="","",SAM_2017_user_KZT!CB13/326)</f>
        <v/>
      </c>
      <c r="CC13" s="223" t="str">
        <f>IF(SAM_2017_user_KZT!CD13="","",SAM_2017_user_KZT!CD13/326)</f>
        <v/>
      </c>
      <c r="CD13" s="223" t="str">
        <f>IF(SAM_2017_user_KZT!CE13="","",SAM_2017_user_KZT!CE13/326)</f>
        <v/>
      </c>
      <c r="CE13" s="141">
        <f>IF(SAM_2017_user_KZT!CF13="","",SAM_2017_user_KZT!CF13/326)</f>
        <v>3396.5098041261294</v>
      </c>
      <c r="CF13" s="107">
        <f t="shared" si="0"/>
        <v>7758.0171543924062</v>
      </c>
    </row>
    <row r="14" spans="1:84" x14ac:dyDescent="0.25">
      <c r="A14" s="227"/>
      <c r="B14" s="225">
        <v>12</v>
      </c>
      <c r="C14" s="223" t="str">
        <f>IF(SAM_2017_user_KZT!C14="","",SAM_2017_user_KZT!C14/326)</f>
        <v/>
      </c>
      <c r="D14" s="223" t="str">
        <f>IF(SAM_2017_user_KZT!D14="","",SAM_2017_user_KZT!D14/326)</f>
        <v/>
      </c>
      <c r="E14" s="223" t="str">
        <f>IF(SAM_2017_user_KZT!E14="","",SAM_2017_user_KZT!E14/326)</f>
        <v/>
      </c>
      <c r="F14" s="223" t="str">
        <f>IF(SAM_2017_user_KZT!F14="","",SAM_2017_user_KZT!F14/326)</f>
        <v/>
      </c>
      <c r="G14" s="223" t="str">
        <f>IF(SAM_2017_user_KZT!G14="","",SAM_2017_user_KZT!G14/326)</f>
        <v/>
      </c>
      <c r="H14" s="223" t="str">
        <f>IF(SAM_2017_user_KZT!H14="","",SAM_2017_user_KZT!H14/326)</f>
        <v/>
      </c>
      <c r="I14" s="223" t="str">
        <f>IF(SAM_2017_user_KZT!I14="","",SAM_2017_user_KZT!I14/326)</f>
        <v/>
      </c>
      <c r="J14" s="223" t="str">
        <f>IF(SAM_2017_user_KZT!J14="","",SAM_2017_user_KZT!J14/326)</f>
        <v/>
      </c>
      <c r="K14" s="223" t="str">
        <f>IF(SAM_2017_user_KZT!K14="","",SAM_2017_user_KZT!K14/326)</f>
        <v/>
      </c>
      <c r="L14" s="223" t="str">
        <f>IF(SAM_2017_user_KZT!L14="","",SAM_2017_user_KZT!L14/326)</f>
        <v/>
      </c>
      <c r="M14" s="223" t="str">
        <f>IF(SAM_2017_user_KZT!M14="","",SAM_2017_user_KZT!M14/326)</f>
        <v/>
      </c>
      <c r="N14" s="223" t="str">
        <f>IF(SAM_2017_user_KZT!N14="","",SAM_2017_user_KZT!N14/326)</f>
        <v/>
      </c>
      <c r="O14" s="223" t="str">
        <f>IF(SAM_2017_user_KZT!O14="","",SAM_2017_user_KZT!O14/326)</f>
        <v/>
      </c>
      <c r="P14" s="223" t="str">
        <f>IF(SAM_2017_user_KZT!P14="","",SAM_2017_user_KZT!P14/326)</f>
        <v/>
      </c>
      <c r="Q14" s="223" t="str">
        <f>IF(SAM_2017_user_KZT!Q14="","",SAM_2017_user_KZT!Q14/326)</f>
        <v/>
      </c>
      <c r="R14" s="223" t="str">
        <f>IF(SAM_2017_user_KZT!R14="","",SAM_2017_user_KZT!R14/326)</f>
        <v/>
      </c>
      <c r="S14" s="223" t="str">
        <f>IF(SAM_2017_user_KZT!S14="","",SAM_2017_user_KZT!S14/326)</f>
        <v/>
      </c>
      <c r="T14" s="223" t="str">
        <f>IF(SAM_2017_user_KZT!T14="","",SAM_2017_user_KZT!T14/326)</f>
        <v/>
      </c>
      <c r="U14" s="223" t="str">
        <f>IF(SAM_2017_user_KZT!U14="","",SAM_2017_user_KZT!U14/326)</f>
        <v/>
      </c>
      <c r="V14" s="223" t="str">
        <f>IF(SAM_2017_user_KZT!V14="","",SAM_2017_user_KZT!V14/326)</f>
        <v/>
      </c>
      <c r="W14" s="223" t="str">
        <f>IF(SAM_2017_user_KZT!W14="","",SAM_2017_user_KZT!W14/326)</f>
        <v/>
      </c>
      <c r="X14" s="223" t="str">
        <f>IF(SAM_2017_user_KZT!X14="","",SAM_2017_user_KZT!X14/326)</f>
        <v/>
      </c>
      <c r="Y14" s="223" t="str">
        <f>IF(SAM_2017_user_KZT!Y14="","",SAM_2017_user_KZT!Y14/326)</f>
        <v/>
      </c>
      <c r="Z14" s="223" t="str">
        <f>IF(SAM_2017_user_KZT!Z14="","",SAM_2017_user_KZT!Z14/326)</f>
        <v/>
      </c>
      <c r="AA14" s="223" t="str">
        <f>IF(SAM_2017_user_KZT!AA14="","",SAM_2017_user_KZT!AA14/326)</f>
        <v/>
      </c>
      <c r="AB14" s="223" t="str">
        <f>IF(SAM_2017_user_KZT!AB14="","",SAM_2017_user_KZT!AB14/326)</f>
        <v/>
      </c>
      <c r="AC14" s="223" t="str">
        <f>IF(SAM_2017_user_KZT!AC14="","",SAM_2017_user_KZT!AC14/326)</f>
        <v/>
      </c>
      <c r="AD14" s="223" t="str">
        <f>IF(SAM_2017_user_KZT!AD14="","",SAM_2017_user_KZT!AD14/326)</f>
        <v/>
      </c>
      <c r="AE14" s="223" t="str">
        <f>IF(SAM_2017_user_KZT!AE14="","",SAM_2017_user_KZT!AE14/326)</f>
        <v/>
      </c>
      <c r="AF14" s="223" t="str">
        <f>IF(SAM_2017_user_KZT!AF14="","",SAM_2017_user_KZT!AF14/326)</f>
        <v/>
      </c>
      <c r="AG14" s="223" t="str">
        <f>IF(SAM_2017_user_KZT!AG14="","",SAM_2017_user_KZT!AG14/326)</f>
        <v/>
      </c>
      <c r="AH14" s="223" t="str">
        <f>IF(SAM_2017_user_KZT!AH14="","",SAM_2017_user_KZT!AH14/326)</f>
        <v/>
      </c>
      <c r="AI14" s="223" t="str">
        <f>IF(SAM_2017_user_KZT!AI14="","",SAM_2017_user_KZT!AI14/326)</f>
        <v/>
      </c>
      <c r="AJ14" s="223" t="str">
        <f>IF(SAM_2017_user_KZT!AJ14="","",SAM_2017_user_KZT!AJ14/326)</f>
        <v/>
      </c>
      <c r="AK14" s="211" t="str">
        <f>IF(SAM_2017_user_KZT!AK14="","",SAM_2017_user_KZT!AK14/326)</f>
        <v/>
      </c>
      <c r="AL14" s="220" t="str">
        <f>IF(SAM_2017_user_KZT!AL14="","",SAM_2017_user_KZT!AL14/326)</f>
        <v/>
      </c>
      <c r="AM14" s="220" t="str">
        <f>IF(SAM_2017_user_KZT!AM14="","",SAM_2017_user_KZT!AM14/326)</f>
        <v/>
      </c>
      <c r="AN14" s="220" t="str">
        <f>IF(SAM_2017_user_KZT!AN14="","",SAM_2017_user_KZT!AN14/326)</f>
        <v/>
      </c>
      <c r="AO14" s="220" t="str">
        <f>IF(SAM_2017_user_KZT!AO14="","",SAM_2017_user_KZT!AO14/326)</f>
        <v/>
      </c>
      <c r="AP14" s="220" t="str">
        <f>IF(SAM_2017_user_KZT!AP14="","",SAM_2017_user_KZT!AP14/326)</f>
        <v/>
      </c>
      <c r="AQ14" s="220" t="str">
        <f>IF(SAM_2017_user_KZT!AQ14="","",SAM_2017_user_KZT!AQ14/326)</f>
        <v/>
      </c>
      <c r="AR14" s="220" t="str">
        <f>IF(SAM_2017_user_KZT!AR14="","",SAM_2017_user_KZT!AR14/326)</f>
        <v/>
      </c>
      <c r="AS14" s="220" t="str">
        <f>IF(SAM_2017_user_KZT!AS14="","",SAM_2017_user_KZT!AS14/326)</f>
        <v/>
      </c>
      <c r="AT14" s="220" t="str">
        <f>IF(SAM_2017_user_KZT!AT14="","",SAM_2017_user_KZT!AT14/326)</f>
        <v/>
      </c>
      <c r="AU14" s="220" t="str">
        <f>IF(SAM_2017_user_KZT!AU14="","",SAM_2017_user_KZT!AU14/326)</f>
        <v/>
      </c>
      <c r="AV14" s="220">
        <f>IF(SAM_2017_user_KZT!AV14="","",SAM_2017_user_KZT!AV14/326)</f>
        <v>5712.4337638051602</v>
      </c>
      <c r="AW14" s="220" t="str">
        <f>IF(SAM_2017_user_KZT!AW14="","",SAM_2017_user_KZT!AW14/326)</f>
        <v/>
      </c>
      <c r="AX14" s="220" t="str">
        <f>IF(SAM_2017_user_KZT!AX14="","",SAM_2017_user_KZT!AX14/326)</f>
        <v/>
      </c>
      <c r="AY14" s="220" t="str">
        <f>IF(SAM_2017_user_KZT!AY14="","",SAM_2017_user_KZT!AY14/326)</f>
        <v/>
      </c>
      <c r="AZ14" s="220" t="str">
        <f>IF(SAM_2017_user_KZT!AZ14="","",SAM_2017_user_KZT!AZ14/326)</f>
        <v/>
      </c>
      <c r="BA14" s="220" t="str">
        <f>IF(SAM_2017_user_KZT!BA14="","",SAM_2017_user_KZT!BA14/326)</f>
        <v/>
      </c>
      <c r="BB14" s="220" t="str">
        <f>IF(SAM_2017_user_KZT!BB14="","",SAM_2017_user_KZT!BB14/326)</f>
        <v/>
      </c>
      <c r="BC14" s="220" t="str">
        <f>IF(SAM_2017_user_KZT!BC14="","",SAM_2017_user_KZT!BC14/326)</f>
        <v/>
      </c>
      <c r="BD14" s="220" t="str">
        <f>IF(SAM_2017_user_KZT!BD14="","",SAM_2017_user_KZT!BD14/326)</f>
        <v/>
      </c>
      <c r="BE14" s="220" t="str">
        <f>IF(SAM_2017_user_KZT!BE14="","",SAM_2017_user_KZT!BE14/326)</f>
        <v/>
      </c>
      <c r="BF14" s="220" t="str">
        <f>IF(SAM_2017_user_KZT!BF14="","",SAM_2017_user_KZT!BF14/326)</f>
        <v/>
      </c>
      <c r="BG14" s="220" t="str">
        <f>IF(SAM_2017_user_KZT!BG14="","",SAM_2017_user_KZT!BG14/326)</f>
        <v/>
      </c>
      <c r="BH14" s="220" t="str">
        <f>IF(SAM_2017_user_KZT!BH14="","",SAM_2017_user_KZT!BH14/326)</f>
        <v/>
      </c>
      <c r="BI14" s="220" t="str">
        <f>IF(SAM_2017_user_KZT!BI14="","",SAM_2017_user_KZT!BI14/326)</f>
        <v/>
      </c>
      <c r="BJ14" s="220" t="str">
        <f>IF(SAM_2017_user_KZT!BJ14="","",SAM_2017_user_KZT!BJ14/326)</f>
        <v/>
      </c>
      <c r="BK14" s="220" t="str">
        <f>IF(SAM_2017_user_KZT!BK14="","",SAM_2017_user_KZT!BK14/326)</f>
        <v/>
      </c>
      <c r="BL14" s="220" t="str">
        <f>IF(SAM_2017_user_KZT!BL14="","",SAM_2017_user_KZT!BL14/326)</f>
        <v/>
      </c>
      <c r="BM14" s="220" t="str">
        <f>IF(SAM_2017_user_KZT!BM14="","",SAM_2017_user_KZT!BM14/326)</f>
        <v/>
      </c>
      <c r="BN14" s="220" t="str">
        <f>IF(SAM_2017_user_KZT!BN14="","",SAM_2017_user_KZT!BN14/326)</f>
        <v/>
      </c>
      <c r="BO14" s="220" t="str">
        <f>IF(SAM_2017_user_KZT!BO14="","",SAM_2017_user_KZT!BO14/326)</f>
        <v/>
      </c>
      <c r="BP14" s="220" t="str">
        <f>IF(SAM_2017_user_KZT!BP14="","",SAM_2017_user_KZT!BP14/326)</f>
        <v/>
      </c>
      <c r="BQ14" s="220" t="str">
        <f>IF(SAM_2017_user_KZT!BQ14="","",SAM_2017_user_KZT!BQ14/326)</f>
        <v/>
      </c>
      <c r="BR14" s="219" t="str">
        <f>IF(SAM_2017_user_KZT!BR14="","",SAM_2017_user_KZT!BR14/326)</f>
        <v/>
      </c>
      <c r="BS14" s="223" t="str">
        <f>IF(SAM_2017_user_KZT!BS14="","",SAM_2017_user_KZT!BS14/326)</f>
        <v/>
      </c>
      <c r="BT14" s="223" t="str">
        <f>IF(SAM_2017_user_KZT!BT14="","",SAM_2017_user_KZT!BT14/326)</f>
        <v/>
      </c>
      <c r="BU14" s="223" t="str">
        <f>IF(SAM_2017_user_KZT!BU14="","",SAM_2017_user_KZT!BU14/326)</f>
        <v/>
      </c>
      <c r="BV14" s="223" t="str">
        <f>IF(SAM_2017_user_KZT!BV14="","",SAM_2017_user_KZT!BV14/326)</f>
        <v/>
      </c>
      <c r="BW14" s="223" t="str">
        <f>IF(SAM_2017_user_KZT!BW14="","",SAM_2017_user_KZT!BW14/326)</f>
        <v/>
      </c>
      <c r="BX14" s="223" t="str">
        <f>IF(SAM_2017_user_KZT!BX14="","",SAM_2017_user_KZT!BX14/326)</f>
        <v/>
      </c>
      <c r="BY14" s="223" t="str">
        <f>IF(SAM_2017_user_KZT!BY14="","",SAM_2017_user_KZT!BY14/326)</f>
        <v/>
      </c>
      <c r="BZ14" s="223" t="str">
        <f>IF(SAM_2017_user_KZT!BZ14="","",SAM_2017_user_KZT!BZ14/326)</f>
        <v/>
      </c>
      <c r="CA14" s="223" t="str">
        <f>IF(SAM_2017_user_KZT!CA14="","",SAM_2017_user_KZT!CA14/326)</f>
        <v/>
      </c>
      <c r="CB14" s="223" t="str">
        <f>IF(SAM_2017_user_KZT!CB14="","",SAM_2017_user_KZT!CB14/326)</f>
        <v/>
      </c>
      <c r="CC14" s="223" t="str">
        <f>IF(SAM_2017_user_KZT!CD14="","",SAM_2017_user_KZT!CD14/326)</f>
        <v/>
      </c>
      <c r="CD14" s="223" t="str">
        <f>IF(SAM_2017_user_KZT!CE14="","",SAM_2017_user_KZT!CE14/326)</f>
        <v/>
      </c>
      <c r="CE14" s="141">
        <f>IF(SAM_2017_user_KZT!CF14="","",SAM_2017_user_KZT!CF14/326)</f>
        <v>4198.4087173372109</v>
      </c>
      <c r="CF14" s="107">
        <f t="shared" si="0"/>
        <v>9910.842481142372</v>
      </c>
    </row>
    <row r="15" spans="1:84" x14ac:dyDescent="0.25">
      <c r="A15" s="227"/>
      <c r="B15" s="225">
        <v>13</v>
      </c>
      <c r="C15" s="223" t="str">
        <f>IF(SAM_2017_user_KZT!C15="","",SAM_2017_user_KZT!C15/326)</f>
        <v/>
      </c>
      <c r="D15" s="223" t="str">
        <f>IF(SAM_2017_user_KZT!D15="","",SAM_2017_user_KZT!D15/326)</f>
        <v/>
      </c>
      <c r="E15" s="223" t="str">
        <f>IF(SAM_2017_user_KZT!E15="","",SAM_2017_user_KZT!E15/326)</f>
        <v/>
      </c>
      <c r="F15" s="223" t="str">
        <f>IF(SAM_2017_user_KZT!F15="","",SAM_2017_user_KZT!F15/326)</f>
        <v/>
      </c>
      <c r="G15" s="223" t="str">
        <f>IF(SAM_2017_user_KZT!G15="","",SAM_2017_user_KZT!G15/326)</f>
        <v/>
      </c>
      <c r="H15" s="223" t="str">
        <f>IF(SAM_2017_user_KZT!H15="","",SAM_2017_user_KZT!H15/326)</f>
        <v/>
      </c>
      <c r="I15" s="223" t="str">
        <f>IF(SAM_2017_user_KZT!I15="","",SAM_2017_user_KZT!I15/326)</f>
        <v/>
      </c>
      <c r="J15" s="223" t="str">
        <f>IF(SAM_2017_user_KZT!J15="","",SAM_2017_user_KZT!J15/326)</f>
        <v/>
      </c>
      <c r="K15" s="223" t="str">
        <f>IF(SAM_2017_user_KZT!K15="","",SAM_2017_user_KZT!K15/326)</f>
        <v/>
      </c>
      <c r="L15" s="223" t="str">
        <f>IF(SAM_2017_user_KZT!L15="","",SAM_2017_user_KZT!L15/326)</f>
        <v/>
      </c>
      <c r="M15" s="223" t="str">
        <f>IF(SAM_2017_user_KZT!M15="","",SAM_2017_user_KZT!M15/326)</f>
        <v/>
      </c>
      <c r="N15" s="223" t="str">
        <f>IF(SAM_2017_user_KZT!N15="","",SAM_2017_user_KZT!N15/326)</f>
        <v/>
      </c>
      <c r="O15" s="223" t="str">
        <f>IF(SAM_2017_user_KZT!O15="","",SAM_2017_user_KZT!O15/326)</f>
        <v/>
      </c>
      <c r="P15" s="223" t="str">
        <f>IF(SAM_2017_user_KZT!P15="","",SAM_2017_user_KZT!P15/326)</f>
        <v/>
      </c>
      <c r="Q15" s="223" t="str">
        <f>IF(SAM_2017_user_KZT!Q15="","",SAM_2017_user_KZT!Q15/326)</f>
        <v/>
      </c>
      <c r="R15" s="223" t="str">
        <f>IF(SAM_2017_user_KZT!R15="","",SAM_2017_user_KZT!R15/326)</f>
        <v/>
      </c>
      <c r="S15" s="223" t="str">
        <f>IF(SAM_2017_user_KZT!S15="","",SAM_2017_user_KZT!S15/326)</f>
        <v/>
      </c>
      <c r="T15" s="223" t="str">
        <f>IF(SAM_2017_user_KZT!T15="","",SAM_2017_user_KZT!T15/326)</f>
        <v/>
      </c>
      <c r="U15" s="223" t="str">
        <f>IF(SAM_2017_user_KZT!U15="","",SAM_2017_user_KZT!U15/326)</f>
        <v/>
      </c>
      <c r="V15" s="223" t="str">
        <f>IF(SAM_2017_user_KZT!V15="","",SAM_2017_user_KZT!V15/326)</f>
        <v/>
      </c>
      <c r="W15" s="223" t="str">
        <f>IF(SAM_2017_user_KZT!W15="","",SAM_2017_user_KZT!W15/326)</f>
        <v/>
      </c>
      <c r="X15" s="223" t="str">
        <f>IF(SAM_2017_user_KZT!X15="","",SAM_2017_user_KZT!X15/326)</f>
        <v/>
      </c>
      <c r="Y15" s="223" t="str">
        <f>IF(SAM_2017_user_KZT!Y15="","",SAM_2017_user_KZT!Y15/326)</f>
        <v/>
      </c>
      <c r="Z15" s="223" t="str">
        <f>IF(SAM_2017_user_KZT!Z15="","",SAM_2017_user_KZT!Z15/326)</f>
        <v/>
      </c>
      <c r="AA15" s="223" t="str">
        <f>IF(SAM_2017_user_KZT!AA15="","",SAM_2017_user_KZT!AA15/326)</f>
        <v/>
      </c>
      <c r="AB15" s="223" t="str">
        <f>IF(SAM_2017_user_KZT!AB15="","",SAM_2017_user_KZT!AB15/326)</f>
        <v/>
      </c>
      <c r="AC15" s="223" t="str">
        <f>IF(SAM_2017_user_KZT!AC15="","",SAM_2017_user_KZT!AC15/326)</f>
        <v/>
      </c>
      <c r="AD15" s="223" t="str">
        <f>IF(SAM_2017_user_KZT!AD15="","",SAM_2017_user_KZT!AD15/326)</f>
        <v/>
      </c>
      <c r="AE15" s="223" t="str">
        <f>IF(SAM_2017_user_KZT!AE15="","",SAM_2017_user_KZT!AE15/326)</f>
        <v/>
      </c>
      <c r="AF15" s="223" t="str">
        <f>IF(SAM_2017_user_KZT!AF15="","",SAM_2017_user_KZT!AF15/326)</f>
        <v/>
      </c>
      <c r="AG15" s="223" t="str">
        <f>IF(SAM_2017_user_KZT!AG15="","",SAM_2017_user_KZT!AG15/326)</f>
        <v/>
      </c>
      <c r="AH15" s="223" t="str">
        <f>IF(SAM_2017_user_KZT!AH15="","",SAM_2017_user_KZT!AH15/326)</f>
        <v/>
      </c>
      <c r="AI15" s="223" t="str">
        <f>IF(SAM_2017_user_KZT!AI15="","",SAM_2017_user_KZT!AI15/326)</f>
        <v/>
      </c>
      <c r="AJ15" s="223" t="str">
        <f>IF(SAM_2017_user_KZT!AJ15="","",SAM_2017_user_KZT!AJ15/326)</f>
        <v/>
      </c>
      <c r="AK15" s="211" t="str">
        <f>IF(SAM_2017_user_KZT!AK15="","",SAM_2017_user_KZT!AK15/326)</f>
        <v/>
      </c>
      <c r="AL15" s="220" t="str">
        <f>IF(SAM_2017_user_KZT!AL15="","",SAM_2017_user_KZT!AL15/326)</f>
        <v/>
      </c>
      <c r="AM15" s="220" t="str">
        <f>IF(SAM_2017_user_KZT!AM15="","",SAM_2017_user_KZT!AM15/326)</f>
        <v/>
      </c>
      <c r="AN15" s="220" t="str">
        <f>IF(SAM_2017_user_KZT!AN15="","",SAM_2017_user_KZT!AN15/326)</f>
        <v/>
      </c>
      <c r="AO15" s="220" t="str">
        <f>IF(SAM_2017_user_KZT!AO15="","",SAM_2017_user_KZT!AO15/326)</f>
        <v/>
      </c>
      <c r="AP15" s="220" t="str">
        <f>IF(SAM_2017_user_KZT!AP15="","",SAM_2017_user_KZT!AP15/326)</f>
        <v/>
      </c>
      <c r="AQ15" s="220" t="str">
        <f>IF(SAM_2017_user_KZT!AQ15="","",SAM_2017_user_KZT!AQ15/326)</f>
        <v/>
      </c>
      <c r="AR15" s="220" t="str">
        <f>IF(SAM_2017_user_KZT!AR15="","",SAM_2017_user_KZT!AR15/326)</f>
        <v/>
      </c>
      <c r="AS15" s="220" t="str">
        <f>IF(SAM_2017_user_KZT!AS15="","",SAM_2017_user_KZT!AS15/326)</f>
        <v/>
      </c>
      <c r="AT15" s="220" t="str">
        <f>IF(SAM_2017_user_KZT!AT15="","",SAM_2017_user_KZT!AT15/326)</f>
        <v/>
      </c>
      <c r="AU15" s="220" t="str">
        <f>IF(SAM_2017_user_KZT!AU15="","",SAM_2017_user_KZT!AU15/326)</f>
        <v/>
      </c>
      <c r="AV15" s="220" t="str">
        <f>IF(SAM_2017_user_KZT!AV15="","",SAM_2017_user_KZT!AV15/326)</f>
        <v/>
      </c>
      <c r="AW15" s="220">
        <f>IF(SAM_2017_user_KZT!AW15="","",SAM_2017_user_KZT!AW15/326)</f>
        <v>822.6590887169624</v>
      </c>
      <c r="AX15" s="220" t="str">
        <f>IF(SAM_2017_user_KZT!AX15="","",SAM_2017_user_KZT!AX15/326)</f>
        <v/>
      </c>
      <c r="AY15" s="220" t="str">
        <f>IF(SAM_2017_user_KZT!AY15="","",SAM_2017_user_KZT!AY15/326)</f>
        <v/>
      </c>
      <c r="AZ15" s="220" t="str">
        <f>IF(SAM_2017_user_KZT!AZ15="","",SAM_2017_user_KZT!AZ15/326)</f>
        <v/>
      </c>
      <c r="BA15" s="220" t="str">
        <f>IF(SAM_2017_user_KZT!BA15="","",SAM_2017_user_KZT!BA15/326)</f>
        <v/>
      </c>
      <c r="BB15" s="220" t="str">
        <f>IF(SAM_2017_user_KZT!BB15="","",SAM_2017_user_KZT!BB15/326)</f>
        <v/>
      </c>
      <c r="BC15" s="220" t="str">
        <f>IF(SAM_2017_user_KZT!BC15="","",SAM_2017_user_KZT!BC15/326)</f>
        <v/>
      </c>
      <c r="BD15" s="220" t="str">
        <f>IF(SAM_2017_user_KZT!BD15="","",SAM_2017_user_KZT!BD15/326)</f>
        <v/>
      </c>
      <c r="BE15" s="220" t="str">
        <f>IF(SAM_2017_user_KZT!BE15="","",SAM_2017_user_KZT!BE15/326)</f>
        <v/>
      </c>
      <c r="BF15" s="220" t="str">
        <f>IF(SAM_2017_user_KZT!BF15="","",SAM_2017_user_KZT!BF15/326)</f>
        <v/>
      </c>
      <c r="BG15" s="220" t="str">
        <f>IF(SAM_2017_user_KZT!BG15="","",SAM_2017_user_KZT!BG15/326)</f>
        <v/>
      </c>
      <c r="BH15" s="220" t="str">
        <f>IF(SAM_2017_user_KZT!BH15="","",SAM_2017_user_KZT!BH15/326)</f>
        <v/>
      </c>
      <c r="BI15" s="220" t="str">
        <f>IF(SAM_2017_user_KZT!BI15="","",SAM_2017_user_KZT!BI15/326)</f>
        <v/>
      </c>
      <c r="BJ15" s="220" t="str">
        <f>IF(SAM_2017_user_KZT!BJ15="","",SAM_2017_user_KZT!BJ15/326)</f>
        <v/>
      </c>
      <c r="BK15" s="220" t="str">
        <f>IF(SAM_2017_user_KZT!BK15="","",SAM_2017_user_KZT!BK15/326)</f>
        <v/>
      </c>
      <c r="BL15" s="220" t="str">
        <f>IF(SAM_2017_user_KZT!BL15="","",SAM_2017_user_KZT!BL15/326)</f>
        <v/>
      </c>
      <c r="BM15" s="220" t="str">
        <f>IF(SAM_2017_user_KZT!BM15="","",SAM_2017_user_KZT!BM15/326)</f>
        <v/>
      </c>
      <c r="BN15" s="220" t="str">
        <f>IF(SAM_2017_user_KZT!BN15="","",SAM_2017_user_KZT!BN15/326)</f>
        <v/>
      </c>
      <c r="BO15" s="220" t="str">
        <f>IF(SAM_2017_user_KZT!BO15="","",SAM_2017_user_KZT!BO15/326)</f>
        <v/>
      </c>
      <c r="BP15" s="220" t="str">
        <f>IF(SAM_2017_user_KZT!BP15="","",SAM_2017_user_KZT!BP15/326)</f>
        <v/>
      </c>
      <c r="BQ15" s="220" t="str">
        <f>IF(SAM_2017_user_KZT!BQ15="","",SAM_2017_user_KZT!BQ15/326)</f>
        <v/>
      </c>
      <c r="BR15" s="219" t="str">
        <f>IF(SAM_2017_user_KZT!BR15="","",SAM_2017_user_KZT!BR15/326)</f>
        <v/>
      </c>
      <c r="BS15" s="223" t="str">
        <f>IF(SAM_2017_user_KZT!BS15="","",SAM_2017_user_KZT!BS15/326)</f>
        <v/>
      </c>
      <c r="BT15" s="223" t="str">
        <f>IF(SAM_2017_user_KZT!BT15="","",SAM_2017_user_KZT!BT15/326)</f>
        <v/>
      </c>
      <c r="BU15" s="223" t="str">
        <f>IF(SAM_2017_user_KZT!BU15="","",SAM_2017_user_KZT!BU15/326)</f>
        <v/>
      </c>
      <c r="BV15" s="223" t="str">
        <f>IF(SAM_2017_user_KZT!BV15="","",SAM_2017_user_KZT!BV15/326)</f>
        <v/>
      </c>
      <c r="BW15" s="223" t="str">
        <f>IF(SAM_2017_user_KZT!BW15="","",SAM_2017_user_KZT!BW15/326)</f>
        <v/>
      </c>
      <c r="BX15" s="223" t="str">
        <f>IF(SAM_2017_user_KZT!BX15="","",SAM_2017_user_KZT!BX15/326)</f>
        <v/>
      </c>
      <c r="BY15" s="223" t="str">
        <f>IF(SAM_2017_user_KZT!BY15="","",SAM_2017_user_KZT!BY15/326)</f>
        <v/>
      </c>
      <c r="BZ15" s="223" t="str">
        <f>IF(SAM_2017_user_KZT!BZ15="","",SAM_2017_user_KZT!BZ15/326)</f>
        <v/>
      </c>
      <c r="CA15" s="223" t="str">
        <f>IF(SAM_2017_user_KZT!CA15="","",SAM_2017_user_KZT!CA15/326)</f>
        <v/>
      </c>
      <c r="CB15" s="223" t="str">
        <f>IF(SAM_2017_user_KZT!CB15="","",SAM_2017_user_KZT!CB15/326)</f>
        <v/>
      </c>
      <c r="CC15" s="223" t="str">
        <f>IF(SAM_2017_user_KZT!CD15="","",SAM_2017_user_KZT!CD15/326)</f>
        <v/>
      </c>
      <c r="CD15" s="223" t="str">
        <f>IF(SAM_2017_user_KZT!CE15="","",SAM_2017_user_KZT!CE15/326)</f>
        <v/>
      </c>
      <c r="CE15" s="141">
        <f>IF(SAM_2017_user_KZT!CF15="","",SAM_2017_user_KZT!CF15/326)</f>
        <v>59.740946722189605</v>
      </c>
      <c r="CF15" s="107">
        <f t="shared" si="0"/>
        <v>882.40003543915202</v>
      </c>
    </row>
    <row r="16" spans="1:84" x14ac:dyDescent="0.25">
      <c r="A16" s="227"/>
      <c r="B16" s="225">
        <v>14</v>
      </c>
      <c r="C16" s="223" t="str">
        <f>IF(SAM_2017_user_KZT!C16="","",SAM_2017_user_KZT!C16/326)</f>
        <v/>
      </c>
      <c r="D16" s="223" t="str">
        <f>IF(SAM_2017_user_KZT!D16="","",SAM_2017_user_KZT!D16/326)</f>
        <v/>
      </c>
      <c r="E16" s="223" t="str">
        <f>IF(SAM_2017_user_KZT!E16="","",SAM_2017_user_KZT!E16/326)</f>
        <v/>
      </c>
      <c r="F16" s="223" t="str">
        <f>IF(SAM_2017_user_KZT!F16="","",SAM_2017_user_KZT!F16/326)</f>
        <v/>
      </c>
      <c r="G16" s="223" t="str">
        <f>IF(SAM_2017_user_KZT!G16="","",SAM_2017_user_KZT!G16/326)</f>
        <v/>
      </c>
      <c r="H16" s="223" t="str">
        <f>IF(SAM_2017_user_KZT!H16="","",SAM_2017_user_KZT!H16/326)</f>
        <v/>
      </c>
      <c r="I16" s="223" t="str">
        <f>IF(SAM_2017_user_KZT!I16="","",SAM_2017_user_KZT!I16/326)</f>
        <v/>
      </c>
      <c r="J16" s="223" t="str">
        <f>IF(SAM_2017_user_KZT!J16="","",SAM_2017_user_KZT!J16/326)</f>
        <v/>
      </c>
      <c r="K16" s="223" t="str">
        <f>IF(SAM_2017_user_KZT!K16="","",SAM_2017_user_KZT!K16/326)</f>
        <v/>
      </c>
      <c r="L16" s="223" t="str">
        <f>IF(SAM_2017_user_KZT!L16="","",SAM_2017_user_KZT!L16/326)</f>
        <v/>
      </c>
      <c r="M16" s="223" t="str">
        <f>IF(SAM_2017_user_KZT!M16="","",SAM_2017_user_KZT!M16/326)</f>
        <v/>
      </c>
      <c r="N16" s="223" t="str">
        <f>IF(SAM_2017_user_KZT!N16="","",SAM_2017_user_KZT!N16/326)</f>
        <v/>
      </c>
      <c r="O16" s="223" t="str">
        <f>IF(SAM_2017_user_KZT!O16="","",SAM_2017_user_KZT!O16/326)</f>
        <v/>
      </c>
      <c r="P16" s="223" t="str">
        <f>IF(SAM_2017_user_KZT!P16="","",SAM_2017_user_KZT!P16/326)</f>
        <v/>
      </c>
      <c r="Q16" s="223" t="str">
        <f>IF(SAM_2017_user_KZT!Q16="","",SAM_2017_user_KZT!Q16/326)</f>
        <v/>
      </c>
      <c r="R16" s="223" t="str">
        <f>IF(SAM_2017_user_KZT!R16="","",SAM_2017_user_KZT!R16/326)</f>
        <v/>
      </c>
      <c r="S16" s="223" t="str">
        <f>IF(SAM_2017_user_KZT!S16="","",SAM_2017_user_KZT!S16/326)</f>
        <v/>
      </c>
      <c r="T16" s="223" t="str">
        <f>IF(SAM_2017_user_KZT!T16="","",SAM_2017_user_KZT!T16/326)</f>
        <v/>
      </c>
      <c r="U16" s="223" t="str">
        <f>IF(SAM_2017_user_KZT!U16="","",SAM_2017_user_KZT!U16/326)</f>
        <v/>
      </c>
      <c r="V16" s="223" t="str">
        <f>IF(SAM_2017_user_KZT!V16="","",SAM_2017_user_KZT!V16/326)</f>
        <v/>
      </c>
      <c r="W16" s="223" t="str">
        <f>IF(SAM_2017_user_KZT!W16="","",SAM_2017_user_KZT!W16/326)</f>
        <v/>
      </c>
      <c r="X16" s="223" t="str">
        <f>IF(SAM_2017_user_KZT!X16="","",SAM_2017_user_KZT!X16/326)</f>
        <v/>
      </c>
      <c r="Y16" s="223" t="str">
        <f>IF(SAM_2017_user_KZT!Y16="","",SAM_2017_user_KZT!Y16/326)</f>
        <v/>
      </c>
      <c r="Z16" s="223" t="str">
        <f>IF(SAM_2017_user_KZT!Z16="","",SAM_2017_user_KZT!Z16/326)</f>
        <v/>
      </c>
      <c r="AA16" s="223" t="str">
        <f>IF(SAM_2017_user_KZT!AA16="","",SAM_2017_user_KZT!AA16/326)</f>
        <v/>
      </c>
      <c r="AB16" s="223" t="str">
        <f>IF(SAM_2017_user_KZT!AB16="","",SAM_2017_user_KZT!AB16/326)</f>
        <v/>
      </c>
      <c r="AC16" s="223" t="str">
        <f>IF(SAM_2017_user_KZT!AC16="","",SAM_2017_user_KZT!AC16/326)</f>
        <v/>
      </c>
      <c r="AD16" s="223" t="str">
        <f>IF(SAM_2017_user_KZT!AD16="","",SAM_2017_user_KZT!AD16/326)</f>
        <v/>
      </c>
      <c r="AE16" s="223" t="str">
        <f>IF(SAM_2017_user_KZT!AE16="","",SAM_2017_user_KZT!AE16/326)</f>
        <v/>
      </c>
      <c r="AF16" s="223" t="str">
        <f>IF(SAM_2017_user_KZT!AF16="","",SAM_2017_user_KZT!AF16/326)</f>
        <v/>
      </c>
      <c r="AG16" s="223" t="str">
        <f>IF(SAM_2017_user_KZT!AG16="","",SAM_2017_user_KZT!AG16/326)</f>
        <v/>
      </c>
      <c r="AH16" s="223" t="str">
        <f>IF(SAM_2017_user_KZT!AH16="","",SAM_2017_user_KZT!AH16/326)</f>
        <v/>
      </c>
      <c r="AI16" s="223" t="str">
        <f>IF(SAM_2017_user_KZT!AI16="","",SAM_2017_user_KZT!AI16/326)</f>
        <v/>
      </c>
      <c r="AJ16" s="223" t="str">
        <f>IF(SAM_2017_user_KZT!AJ16="","",SAM_2017_user_KZT!AJ16/326)</f>
        <v/>
      </c>
      <c r="AK16" s="211" t="str">
        <f>IF(SAM_2017_user_KZT!AK16="","",SAM_2017_user_KZT!AK16/326)</f>
        <v/>
      </c>
      <c r="AL16" s="220" t="str">
        <f>IF(SAM_2017_user_KZT!AL16="","",SAM_2017_user_KZT!AL16/326)</f>
        <v/>
      </c>
      <c r="AM16" s="220" t="str">
        <f>IF(SAM_2017_user_KZT!AM16="","",SAM_2017_user_KZT!AM16/326)</f>
        <v/>
      </c>
      <c r="AN16" s="220" t="str">
        <f>IF(SAM_2017_user_KZT!AN16="","",SAM_2017_user_KZT!AN16/326)</f>
        <v/>
      </c>
      <c r="AO16" s="220" t="str">
        <f>IF(SAM_2017_user_KZT!AO16="","",SAM_2017_user_KZT!AO16/326)</f>
        <v/>
      </c>
      <c r="AP16" s="220" t="str">
        <f>IF(SAM_2017_user_KZT!AP16="","",SAM_2017_user_KZT!AP16/326)</f>
        <v/>
      </c>
      <c r="AQ16" s="220" t="str">
        <f>IF(SAM_2017_user_KZT!AQ16="","",SAM_2017_user_KZT!AQ16/326)</f>
        <v/>
      </c>
      <c r="AR16" s="220" t="str">
        <f>IF(SAM_2017_user_KZT!AR16="","",SAM_2017_user_KZT!AR16/326)</f>
        <v/>
      </c>
      <c r="AS16" s="220" t="str">
        <f>IF(SAM_2017_user_KZT!AS16="","",SAM_2017_user_KZT!AS16/326)</f>
        <v/>
      </c>
      <c r="AT16" s="220" t="str">
        <f>IF(SAM_2017_user_KZT!AT16="","",SAM_2017_user_KZT!AT16/326)</f>
        <v/>
      </c>
      <c r="AU16" s="220" t="str">
        <f>IF(SAM_2017_user_KZT!AU16="","",SAM_2017_user_KZT!AU16/326)</f>
        <v/>
      </c>
      <c r="AV16" s="220" t="str">
        <f>IF(SAM_2017_user_KZT!AV16="","",SAM_2017_user_KZT!AV16/326)</f>
        <v/>
      </c>
      <c r="AW16" s="220" t="str">
        <f>IF(SAM_2017_user_KZT!AW16="","",SAM_2017_user_KZT!AW16/326)</f>
        <v/>
      </c>
      <c r="AX16" s="220">
        <f>IF(SAM_2017_user_KZT!AX16="","",SAM_2017_user_KZT!AX16/326)</f>
        <v>3720.2747700063182</v>
      </c>
      <c r="AY16" s="220" t="str">
        <f>IF(SAM_2017_user_KZT!AY16="","",SAM_2017_user_KZT!AY16/326)</f>
        <v/>
      </c>
      <c r="AZ16" s="220" t="str">
        <f>IF(SAM_2017_user_KZT!AZ16="","",SAM_2017_user_KZT!AZ16/326)</f>
        <v/>
      </c>
      <c r="BA16" s="220" t="str">
        <f>IF(SAM_2017_user_KZT!BA16="","",SAM_2017_user_KZT!BA16/326)</f>
        <v/>
      </c>
      <c r="BB16" s="220" t="str">
        <f>IF(SAM_2017_user_KZT!BB16="","",SAM_2017_user_KZT!BB16/326)</f>
        <v/>
      </c>
      <c r="BC16" s="220" t="str">
        <f>IF(SAM_2017_user_KZT!BC16="","",SAM_2017_user_KZT!BC16/326)</f>
        <v/>
      </c>
      <c r="BD16" s="220" t="str">
        <f>IF(SAM_2017_user_KZT!BD16="","",SAM_2017_user_KZT!BD16/326)</f>
        <v/>
      </c>
      <c r="BE16" s="220" t="str">
        <f>IF(SAM_2017_user_KZT!BE16="","",SAM_2017_user_KZT!BE16/326)</f>
        <v/>
      </c>
      <c r="BF16" s="220" t="str">
        <f>IF(SAM_2017_user_KZT!BF16="","",SAM_2017_user_KZT!BF16/326)</f>
        <v/>
      </c>
      <c r="BG16" s="220" t="str">
        <f>IF(SAM_2017_user_KZT!BG16="","",SAM_2017_user_KZT!BG16/326)</f>
        <v/>
      </c>
      <c r="BH16" s="220" t="str">
        <f>IF(SAM_2017_user_KZT!BH16="","",SAM_2017_user_KZT!BH16/326)</f>
        <v/>
      </c>
      <c r="BI16" s="220" t="str">
        <f>IF(SAM_2017_user_KZT!BI16="","",SAM_2017_user_KZT!BI16/326)</f>
        <v/>
      </c>
      <c r="BJ16" s="220" t="str">
        <f>IF(SAM_2017_user_KZT!BJ16="","",SAM_2017_user_KZT!BJ16/326)</f>
        <v/>
      </c>
      <c r="BK16" s="220" t="str">
        <f>IF(SAM_2017_user_KZT!BK16="","",SAM_2017_user_KZT!BK16/326)</f>
        <v/>
      </c>
      <c r="BL16" s="220" t="str">
        <f>IF(SAM_2017_user_KZT!BL16="","",SAM_2017_user_KZT!BL16/326)</f>
        <v/>
      </c>
      <c r="BM16" s="220" t="str">
        <f>IF(SAM_2017_user_KZT!BM16="","",SAM_2017_user_KZT!BM16/326)</f>
        <v/>
      </c>
      <c r="BN16" s="220" t="str">
        <f>IF(SAM_2017_user_KZT!BN16="","",SAM_2017_user_KZT!BN16/326)</f>
        <v/>
      </c>
      <c r="BO16" s="220" t="str">
        <f>IF(SAM_2017_user_KZT!BO16="","",SAM_2017_user_KZT!BO16/326)</f>
        <v/>
      </c>
      <c r="BP16" s="220" t="str">
        <f>IF(SAM_2017_user_KZT!BP16="","",SAM_2017_user_KZT!BP16/326)</f>
        <v/>
      </c>
      <c r="BQ16" s="220" t="str">
        <f>IF(SAM_2017_user_KZT!BQ16="","",SAM_2017_user_KZT!BQ16/326)</f>
        <v/>
      </c>
      <c r="BR16" s="219" t="str">
        <f>IF(SAM_2017_user_KZT!BR16="","",SAM_2017_user_KZT!BR16/326)</f>
        <v/>
      </c>
      <c r="BS16" s="223" t="str">
        <f>IF(SAM_2017_user_KZT!BS16="","",SAM_2017_user_KZT!BS16/326)</f>
        <v/>
      </c>
      <c r="BT16" s="223" t="str">
        <f>IF(SAM_2017_user_KZT!BT16="","",SAM_2017_user_KZT!BT16/326)</f>
        <v/>
      </c>
      <c r="BU16" s="223" t="str">
        <f>IF(SAM_2017_user_KZT!BU16="","",SAM_2017_user_KZT!BU16/326)</f>
        <v/>
      </c>
      <c r="BV16" s="223" t="str">
        <f>IF(SAM_2017_user_KZT!BV16="","",SAM_2017_user_KZT!BV16/326)</f>
        <v/>
      </c>
      <c r="BW16" s="223" t="str">
        <f>IF(SAM_2017_user_KZT!BW16="","",SAM_2017_user_KZT!BW16/326)</f>
        <v/>
      </c>
      <c r="BX16" s="223" t="str">
        <f>IF(SAM_2017_user_KZT!BX16="","",SAM_2017_user_KZT!BX16/326)</f>
        <v/>
      </c>
      <c r="BY16" s="223" t="str">
        <f>IF(SAM_2017_user_KZT!BY16="","",SAM_2017_user_KZT!BY16/326)</f>
        <v/>
      </c>
      <c r="BZ16" s="223" t="str">
        <f>IF(SAM_2017_user_KZT!BZ16="","",SAM_2017_user_KZT!BZ16/326)</f>
        <v/>
      </c>
      <c r="CA16" s="223" t="str">
        <f>IF(SAM_2017_user_KZT!CA16="","",SAM_2017_user_KZT!CA16/326)</f>
        <v/>
      </c>
      <c r="CB16" s="223" t="str">
        <f>IF(SAM_2017_user_KZT!CB16="","",SAM_2017_user_KZT!CB16/326)</f>
        <v/>
      </c>
      <c r="CC16" s="223" t="str">
        <f>IF(SAM_2017_user_KZT!CD16="","",SAM_2017_user_KZT!CD16/326)</f>
        <v/>
      </c>
      <c r="CD16" s="223" t="str">
        <f>IF(SAM_2017_user_KZT!CE16="","",SAM_2017_user_KZT!CE16/326)</f>
        <v/>
      </c>
      <c r="CE16" s="141">
        <f>IF(SAM_2017_user_KZT!CF16="","",SAM_2017_user_KZT!CF16/326)</f>
        <v>1203.0225376511653</v>
      </c>
      <c r="CF16" s="107">
        <f t="shared" si="0"/>
        <v>4923.2973076574835</v>
      </c>
    </row>
    <row r="17" spans="1:84" x14ac:dyDescent="0.25">
      <c r="A17" s="227"/>
      <c r="B17" s="225">
        <v>15</v>
      </c>
      <c r="C17" s="223" t="str">
        <f>IF(SAM_2017_user_KZT!C17="","",SAM_2017_user_KZT!C17/326)</f>
        <v/>
      </c>
      <c r="D17" s="223" t="str">
        <f>IF(SAM_2017_user_KZT!D17="","",SAM_2017_user_KZT!D17/326)</f>
        <v/>
      </c>
      <c r="E17" s="223" t="str">
        <f>IF(SAM_2017_user_KZT!E17="","",SAM_2017_user_KZT!E17/326)</f>
        <v/>
      </c>
      <c r="F17" s="223" t="str">
        <f>IF(SAM_2017_user_KZT!F17="","",SAM_2017_user_KZT!F17/326)</f>
        <v/>
      </c>
      <c r="G17" s="223" t="str">
        <f>IF(SAM_2017_user_KZT!G17="","",SAM_2017_user_KZT!G17/326)</f>
        <v/>
      </c>
      <c r="H17" s="223" t="str">
        <f>IF(SAM_2017_user_KZT!H17="","",SAM_2017_user_KZT!H17/326)</f>
        <v/>
      </c>
      <c r="I17" s="223" t="str">
        <f>IF(SAM_2017_user_KZT!I17="","",SAM_2017_user_KZT!I17/326)</f>
        <v/>
      </c>
      <c r="J17" s="223" t="str">
        <f>IF(SAM_2017_user_KZT!J17="","",SAM_2017_user_KZT!J17/326)</f>
        <v/>
      </c>
      <c r="K17" s="223" t="str">
        <f>IF(SAM_2017_user_KZT!K17="","",SAM_2017_user_KZT!K17/326)</f>
        <v/>
      </c>
      <c r="L17" s="223" t="str">
        <f>IF(SAM_2017_user_KZT!L17="","",SAM_2017_user_KZT!L17/326)</f>
        <v/>
      </c>
      <c r="M17" s="223" t="str">
        <f>IF(SAM_2017_user_KZT!M17="","",SAM_2017_user_KZT!M17/326)</f>
        <v/>
      </c>
      <c r="N17" s="223" t="str">
        <f>IF(SAM_2017_user_KZT!N17="","",SAM_2017_user_KZT!N17/326)</f>
        <v/>
      </c>
      <c r="O17" s="223" t="str">
        <f>IF(SAM_2017_user_KZT!O17="","",SAM_2017_user_KZT!O17/326)</f>
        <v/>
      </c>
      <c r="P17" s="223" t="str">
        <f>IF(SAM_2017_user_KZT!P17="","",SAM_2017_user_KZT!P17/326)</f>
        <v/>
      </c>
      <c r="Q17" s="223" t="str">
        <f>IF(SAM_2017_user_KZT!Q17="","",SAM_2017_user_KZT!Q17/326)</f>
        <v/>
      </c>
      <c r="R17" s="223" t="str">
        <f>IF(SAM_2017_user_KZT!R17="","",SAM_2017_user_KZT!R17/326)</f>
        <v/>
      </c>
      <c r="S17" s="223" t="str">
        <f>IF(SAM_2017_user_KZT!S17="","",SAM_2017_user_KZT!S17/326)</f>
        <v/>
      </c>
      <c r="T17" s="223" t="str">
        <f>IF(SAM_2017_user_KZT!T17="","",SAM_2017_user_KZT!T17/326)</f>
        <v/>
      </c>
      <c r="U17" s="223" t="str">
        <f>IF(SAM_2017_user_KZT!U17="","",SAM_2017_user_KZT!U17/326)</f>
        <v/>
      </c>
      <c r="V17" s="223" t="str">
        <f>IF(SAM_2017_user_KZT!V17="","",SAM_2017_user_KZT!V17/326)</f>
        <v/>
      </c>
      <c r="W17" s="223" t="str">
        <f>IF(SAM_2017_user_KZT!W17="","",SAM_2017_user_KZT!W17/326)</f>
        <v/>
      </c>
      <c r="X17" s="223" t="str">
        <f>IF(SAM_2017_user_KZT!X17="","",SAM_2017_user_KZT!X17/326)</f>
        <v/>
      </c>
      <c r="Y17" s="223" t="str">
        <f>IF(SAM_2017_user_KZT!Y17="","",SAM_2017_user_KZT!Y17/326)</f>
        <v/>
      </c>
      <c r="Z17" s="223" t="str">
        <f>IF(SAM_2017_user_KZT!Z17="","",SAM_2017_user_KZT!Z17/326)</f>
        <v/>
      </c>
      <c r="AA17" s="223" t="str">
        <f>IF(SAM_2017_user_KZT!AA17="","",SAM_2017_user_KZT!AA17/326)</f>
        <v/>
      </c>
      <c r="AB17" s="223" t="str">
        <f>IF(SAM_2017_user_KZT!AB17="","",SAM_2017_user_KZT!AB17/326)</f>
        <v/>
      </c>
      <c r="AC17" s="223" t="str">
        <f>IF(SAM_2017_user_KZT!AC17="","",SAM_2017_user_KZT!AC17/326)</f>
        <v/>
      </c>
      <c r="AD17" s="223" t="str">
        <f>IF(SAM_2017_user_KZT!AD17="","",SAM_2017_user_KZT!AD17/326)</f>
        <v/>
      </c>
      <c r="AE17" s="223" t="str">
        <f>IF(SAM_2017_user_KZT!AE17="","",SAM_2017_user_KZT!AE17/326)</f>
        <v/>
      </c>
      <c r="AF17" s="223" t="str">
        <f>IF(SAM_2017_user_KZT!AF17="","",SAM_2017_user_KZT!AF17/326)</f>
        <v/>
      </c>
      <c r="AG17" s="223" t="str">
        <f>IF(SAM_2017_user_KZT!AG17="","",SAM_2017_user_KZT!AG17/326)</f>
        <v/>
      </c>
      <c r="AH17" s="223" t="str">
        <f>IF(SAM_2017_user_KZT!AH17="","",SAM_2017_user_KZT!AH17/326)</f>
        <v/>
      </c>
      <c r="AI17" s="223" t="str">
        <f>IF(SAM_2017_user_KZT!AI17="","",SAM_2017_user_KZT!AI17/326)</f>
        <v/>
      </c>
      <c r="AJ17" s="223" t="str">
        <f>IF(SAM_2017_user_KZT!AJ17="","",SAM_2017_user_KZT!AJ17/326)</f>
        <v/>
      </c>
      <c r="AK17" s="211" t="str">
        <f>IF(SAM_2017_user_KZT!AK17="","",SAM_2017_user_KZT!AK17/326)</f>
        <v/>
      </c>
      <c r="AL17" s="220" t="str">
        <f>IF(SAM_2017_user_KZT!AL17="","",SAM_2017_user_KZT!AL17/326)</f>
        <v/>
      </c>
      <c r="AM17" s="220" t="str">
        <f>IF(SAM_2017_user_KZT!AM17="","",SAM_2017_user_KZT!AM17/326)</f>
        <v/>
      </c>
      <c r="AN17" s="220" t="str">
        <f>IF(SAM_2017_user_KZT!AN17="","",SAM_2017_user_KZT!AN17/326)</f>
        <v/>
      </c>
      <c r="AO17" s="220" t="str">
        <f>IF(SAM_2017_user_KZT!AO17="","",SAM_2017_user_KZT!AO17/326)</f>
        <v/>
      </c>
      <c r="AP17" s="220" t="str">
        <f>IF(SAM_2017_user_KZT!AP17="","",SAM_2017_user_KZT!AP17/326)</f>
        <v/>
      </c>
      <c r="AQ17" s="220" t="str">
        <f>IF(SAM_2017_user_KZT!AQ17="","",SAM_2017_user_KZT!AQ17/326)</f>
        <v/>
      </c>
      <c r="AR17" s="220" t="str">
        <f>IF(SAM_2017_user_KZT!AR17="","",SAM_2017_user_KZT!AR17/326)</f>
        <v/>
      </c>
      <c r="AS17" s="220" t="str">
        <f>IF(SAM_2017_user_KZT!AS17="","",SAM_2017_user_KZT!AS17/326)</f>
        <v/>
      </c>
      <c r="AT17" s="220" t="str">
        <f>IF(SAM_2017_user_KZT!AT17="","",SAM_2017_user_KZT!AT17/326)</f>
        <v/>
      </c>
      <c r="AU17" s="220" t="str">
        <f>IF(SAM_2017_user_KZT!AU17="","",SAM_2017_user_KZT!AU17/326)</f>
        <v/>
      </c>
      <c r="AV17" s="220" t="str">
        <f>IF(SAM_2017_user_KZT!AV17="","",SAM_2017_user_KZT!AV17/326)</f>
        <v/>
      </c>
      <c r="AW17" s="220" t="str">
        <f>IF(SAM_2017_user_KZT!AW17="","",SAM_2017_user_KZT!AW17/326)</f>
        <v/>
      </c>
      <c r="AX17" s="220" t="str">
        <f>IF(SAM_2017_user_KZT!AX17="","",SAM_2017_user_KZT!AX17/326)</f>
        <v/>
      </c>
      <c r="AY17" s="220">
        <f>IF(SAM_2017_user_KZT!AY17="","",SAM_2017_user_KZT!AY17/326)</f>
        <v>1323.930926533086</v>
      </c>
      <c r="AZ17" s="220" t="str">
        <f>IF(SAM_2017_user_KZT!AZ17="","",SAM_2017_user_KZT!AZ17/326)</f>
        <v/>
      </c>
      <c r="BA17" s="220" t="str">
        <f>IF(SAM_2017_user_KZT!BA17="","",SAM_2017_user_KZT!BA17/326)</f>
        <v/>
      </c>
      <c r="BB17" s="220" t="str">
        <f>IF(SAM_2017_user_KZT!BB17="","",SAM_2017_user_KZT!BB17/326)</f>
        <v/>
      </c>
      <c r="BC17" s="220" t="str">
        <f>IF(SAM_2017_user_KZT!BC17="","",SAM_2017_user_KZT!BC17/326)</f>
        <v/>
      </c>
      <c r="BD17" s="220" t="str">
        <f>IF(SAM_2017_user_KZT!BD17="","",SAM_2017_user_KZT!BD17/326)</f>
        <v/>
      </c>
      <c r="BE17" s="220" t="str">
        <f>IF(SAM_2017_user_KZT!BE17="","",SAM_2017_user_KZT!BE17/326)</f>
        <v/>
      </c>
      <c r="BF17" s="220" t="str">
        <f>IF(SAM_2017_user_KZT!BF17="","",SAM_2017_user_KZT!BF17/326)</f>
        <v/>
      </c>
      <c r="BG17" s="220" t="str">
        <f>IF(SAM_2017_user_KZT!BG17="","",SAM_2017_user_KZT!BG17/326)</f>
        <v/>
      </c>
      <c r="BH17" s="220" t="str">
        <f>IF(SAM_2017_user_KZT!BH17="","",SAM_2017_user_KZT!BH17/326)</f>
        <v/>
      </c>
      <c r="BI17" s="220" t="str">
        <f>IF(SAM_2017_user_KZT!BI17="","",SAM_2017_user_KZT!BI17/326)</f>
        <v/>
      </c>
      <c r="BJ17" s="220" t="str">
        <f>IF(SAM_2017_user_KZT!BJ17="","",SAM_2017_user_KZT!BJ17/326)</f>
        <v/>
      </c>
      <c r="BK17" s="220" t="str">
        <f>IF(SAM_2017_user_KZT!BK17="","",SAM_2017_user_KZT!BK17/326)</f>
        <v/>
      </c>
      <c r="BL17" s="220" t="str">
        <f>IF(SAM_2017_user_KZT!BL17="","",SAM_2017_user_KZT!BL17/326)</f>
        <v/>
      </c>
      <c r="BM17" s="220" t="str">
        <f>IF(SAM_2017_user_KZT!BM17="","",SAM_2017_user_KZT!BM17/326)</f>
        <v/>
      </c>
      <c r="BN17" s="220" t="str">
        <f>IF(SAM_2017_user_KZT!BN17="","",SAM_2017_user_KZT!BN17/326)</f>
        <v/>
      </c>
      <c r="BO17" s="220" t="str">
        <f>IF(SAM_2017_user_KZT!BO17="","",SAM_2017_user_KZT!BO17/326)</f>
        <v/>
      </c>
      <c r="BP17" s="220" t="str">
        <f>IF(SAM_2017_user_KZT!BP17="","",SAM_2017_user_KZT!BP17/326)</f>
        <v/>
      </c>
      <c r="BQ17" s="220" t="str">
        <f>IF(SAM_2017_user_KZT!BQ17="","",SAM_2017_user_KZT!BQ17/326)</f>
        <v/>
      </c>
      <c r="BR17" s="219" t="str">
        <f>IF(SAM_2017_user_KZT!BR17="","",SAM_2017_user_KZT!BR17/326)</f>
        <v/>
      </c>
      <c r="BS17" s="223" t="str">
        <f>IF(SAM_2017_user_KZT!BS17="","",SAM_2017_user_KZT!BS17/326)</f>
        <v/>
      </c>
      <c r="BT17" s="223" t="str">
        <f>IF(SAM_2017_user_KZT!BT17="","",SAM_2017_user_KZT!BT17/326)</f>
        <v/>
      </c>
      <c r="BU17" s="223" t="str">
        <f>IF(SAM_2017_user_KZT!BU17="","",SAM_2017_user_KZT!BU17/326)</f>
        <v/>
      </c>
      <c r="BV17" s="223" t="str">
        <f>IF(SAM_2017_user_KZT!BV17="","",SAM_2017_user_KZT!BV17/326)</f>
        <v/>
      </c>
      <c r="BW17" s="223" t="str">
        <f>IF(SAM_2017_user_KZT!BW17="","",SAM_2017_user_KZT!BW17/326)</f>
        <v/>
      </c>
      <c r="BX17" s="223" t="str">
        <f>IF(SAM_2017_user_KZT!BX17="","",SAM_2017_user_KZT!BX17/326)</f>
        <v/>
      </c>
      <c r="BY17" s="223" t="str">
        <f>IF(SAM_2017_user_KZT!BY17="","",SAM_2017_user_KZT!BY17/326)</f>
        <v/>
      </c>
      <c r="BZ17" s="223" t="str">
        <f>IF(SAM_2017_user_KZT!BZ17="","",SAM_2017_user_KZT!BZ17/326)</f>
        <v/>
      </c>
      <c r="CA17" s="223" t="str">
        <f>IF(SAM_2017_user_KZT!CA17="","",SAM_2017_user_KZT!CA17/326)</f>
        <v/>
      </c>
      <c r="CB17" s="223" t="str">
        <f>IF(SAM_2017_user_KZT!CB17="","",SAM_2017_user_KZT!CB17/326)</f>
        <v/>
      </c>
      <c r="CC17" s="223" t="str">
        <f>IF(SAM_2017_user_KZT!CD17="","",SAM_2017_user_KZT!CD17/326)</f>
        <v/>
      </c>
      <c r="CD17" s="223" t="str">
        <f>IF(SAM_2017_user_KZT!CE17="","",SAM_2017_user_KZT!CE17/326)</f>
        <v/>
      </c>
      <c r="CE17" s="141">
        <f>IF(SAM_2017_user_KZT!CF17="","",SAM_2017_user_KZT!CF17/326)</f>
        <v>609.87824771468399</v>
      </c>
      <c r="CF17" s="107">
        <f t="shared" si="0"/>
        <v>1933.80917424777</v>
      </c>
    </row>
    <row r="18" spans="1:84" x14ac:dyDescent="0.25">
      <c r="A18" s="227"/>
      <c r="B18" s="225">
        <v>16</v>
      </c>
      <c r="C18" s="223" t="str">
        <f>IF(SAM_2017_user_KZT!C18="","",SAM_2017_user_KZT!C18/326)</f>
        <v/>
      </c>
      <c r="D18" s="223" t="str">
        <f>IF(SAM_2017_user_KZT!D18="","",SAM_2017_user_KZT!D18/326)</f>
        <v/>
      </c>
      <c r="E18" s="223" t="str">
        <f>IF(SAM_2017_user_KZT!E18="","",SAM_2017_user_KZT!E18/326)</f>
        <v/>
      </c>
      <c r="F18" s="223" t="str">
        <f>IF(SAM_2017_user_KZT!F18="","",SAM_2017_user_KZT!F18/326)</f>
        <v/>
      </c>
      <c r="G18" s="223" t="str">
        <f>IF(SAM_2017_user_KZT!G18="","",SAM_2017_user_KZT!G18/326)</f>
        <v/>
      </c>
      <c r="H18" s="223" t="str">
        <f>IF(SAM_2017_user_KZT!H18="","",SAM_2017_user_KZT!H18/326)</f>
        <v/>
      </c>
      <c r="I18" s="223" t="str">
        <f>IF(SAM_2017_user_KZT!I18="","",SAM_2017_user_KZT!I18/326)</f>
        <v/>
      </c>
      <c r="J18" s="223" t="str">
        <f>IF(SAM_2017_user_KZT!J18="","",SAM_2017_user_KZT!J18/326)</f>
        <v/>
      </c>
      <c r="K18" s="223" t="str">
        <f>IF(SAM_2017_user_KZT!K18="","",SAM_2017_user_KZT!K18/326)</f>
        <v/>
      </c>
      <c r="L18" s="223" t="str">
        <f>IF(SAM_2017_user_KZT!L18="","",SAM_2017_user_KZT!L18/326)</f>
        <v/>
      </c>
      <c r="M18" s="223" t="str">
        <f>IF(SAM_2017_user_KZT!M18="","",SAM_2017_user_KZT!M18/326)</f>
        <v/>
      </c>
      <c r="N18" s="223" t="str">
        <f>IF(SAM_2017_user_KZT!N18="","",SAM_2017_user_KZT!N18/326)</f>
        <v/>
      </c>
      <c r="O18" s="223" t="str">
        <f>IF(SAM_2017_user_KZT!O18="","",SAM_2017_user_KZT!O18/326)</f>
        <v/>
      </c>
      <c r="P18" s="223" t="str">
        <f>IF(SAM_2017_user_KZT!P18="","",SAM_2017_user_KZT!P18/326)</f>
        <v/>
      </c>
      <c r="Q18" s="223" t="str">
        <f>IF(SAM_2017_user_KZT!Q18="","",SAM_2017_user_KZT!Q18/326)</f>
        <v/>
      </c>
      <c r="R18" s="223" t="str">
        <f>IF(SAM_2017_user_KZT!R18="","",SAM_2017_user_KZT!R18/326)</f>
        <v/>
      </c>
      <c r="S18" s="223" t="str">
        <f>IF(SAM_2017_user_KZT!S18="","",SAM_2017_user_KZT!S18/326)</f>
        <v/>
      </c>
      <c r="T18" s="223" t="str">
        <f>IF(SAM_2017_user_KZT!T18="","",SAM_2017_user_KZT!T18/326)</f>
        <v/>
      </c>
      <c r="U18" s="223" t="str">
        <f>IF(SAM_2017_user_KZT!U18="","",SAM_2017_user_KZT!U18/326)</f>
        <v/>
      </c>
      <c r="V18" s="223" t="str">
        <f>IF(SAM_2017_user_KZT!V18="","",SAM_2017_user_KZT!V18/326)</f>
        <v/>
      </c>
      <c r="W18" s="223" t="str">
        <f>IF(SAM_2017_user_KZT!W18="","",SAM_2017_user_KZT!W18/326)</f>
        <v/>
      </c>
      <c r="X18" s="223" t="str">
        <f>IF(SAM_2017_user_KZT!X18="","",SAM_2017_user_KZT!X18/326)</f>
        <v/>
      </c>
      <c r="Y18" s="223" t="str">
        <f>IF(SAM_2017_user_KZT!Y18="","",SAM_2017_user_KZT!Y18/326)</f>
        <v/>
      </c>
      <c r="Z18" s="223" t="str">
        <f>IF(SAM_2017_user_KZT!Z18="","",SAM_2017_user_KZT!Z18/326)</f>
        <v/>
      </c>
      <c r="AA18" s="223" t="str">
        <f>IF(SAM_2017_user_KZT!AA18="","",SAM_2017_user_KZT!AA18/326)</f>
        <v/>
      </c>
      <c r="AB18" s="223" t="str">
        <f>IF(SAM_2017_user_KZT!AB18="","",SAM_2017_user_KZT!AB18/326)</f>
        <v/>
      </c>
      <c r="AC18" s="223" t="str">
        <f>IF(SAM_2017_user_KZT!AC18="","",SAM_2017_user_KZT!AC18/326)</f>
        <v/>
      </c>
      <c r="AD18" s="223" t="str">
        <f>IF(SAM_2017_user_KZT!AD18="","",SAM_2017_user_KZT!AD18/326)</f>
        <v/>
      </c>
      <c r="AE18" s="223" t="str">
        <f>IF(SAM_2017_user_KZT!AE18="","",SAM_2017_user_KZT!AE18/326)</f>
        <v/>
      </c>
      <c r="AF18" s="223" t="str">
        <f>IF(SAM_2017_user_KZT!AF18="","",SAM_2017_user_KZT!AF18/326)</f>
        <v/>
      </c>
      <c r="AG18" s="223" t="str">
        <f>IF(SAM_2017_user_KZT!AG18="","",SAM_2017_user_KZT!AG18/326)</f>
        <v/>
      </c>
      <c r="AH18" s="223" t="str">
        <f>IF(SAM_2017_user_KZT!AH18="","",SAM_2017_user_KZT!AH18/326)</f>
        <v/>
      </c>
      <c r="AI18" s="223" t="str">
        <f>IF(SAM_2017_user_KZT!AI18="","",SAM_2017_user_KZT!AI18/326)</f>
        <v/>
      </c>
      <c r="AJ18" s="223" t="str">
        <f>IF(SAM_2017_user_KZT!AJ18="","",SAM_2017_user_KZT!AJ18/326)</f>
        <v/>
      </c>
      <c r="AK18" s="211" t="str">
        <f>IF(SAM_2017_user_KZT!AK18="","",SAM_2017_user_KZT!AK18/326)</f>
        <v/>
      </c>
      <c r="AL18" s="220" t="str">
        <f>IF(SAM_2017_user_KZT!AL18="","",SAM_2017_user_KZT!AL18/326)</f>
        <v/>
      </c>
      <c r="AM18" s="220" t="str">
        <f>IF(SAM_2017_user_KZT!AM18="","",SAM_2017_user_KZT!AM18/326)</f>
        <v/>
      </c>
      <c r="AN18" s="220" t="str">
        <f>IF(SAM_2017_user_KZT!AN18="","",SAM_2017_user_KZT!AN18/326)</f>
        <v/>
      </c>
      <c r="AO18" s="220" t="str">
        <f>IF(SAM_2017_user_KZT!AO18="","",SAM_2017_user_KZT!AO18/326)</f>
        <v/>
      </c>
      <c r="AP18" s="220" t="str">
        <f>IF(SAM_2017_user_KZT!AP18="","",SAM_2017_user_KZT!AP18/326)</f>
        <v/>
      </c>
      <c r="AQ18" s="220" t="str">
        <f>IF(SAM_2017_user_KZT!AQ18="","",SAM_2017_user_KZT!AQ18/326)</f>
        <v/>
      </c>
      <c r="AR18" s="220" t="str">
        <f>IF(SAM_2017_user_KZT!AR18="","",SAM_2017_user_KZT!AR18/326)</f>
        <v/>
      </c>
      <c r="AS18" s="220" t="str">
        <f>IF(SAM_2017_user_KZT!AS18="","",SAM_2017_user_KZT!AS18/326)</f>
        <v/>
      </c>
      <c r="AT18" s="220" t="str">
        <f>IF(SAM_2017_user_KZT!AT18="","",SAM_2017_user_KZT!AT18/326)</f>
        <v/>
      </c>
      <c r="AU18" s="220" t="str">
        <f>IF(SAM_2017_user_KZT!AU18="","",SAM_2017_user_KZT!AU18/326)</f>
        <v/>
      </c>
      <c r="AV18" s="220" t="str">
        <f>IF(SAM_2017_user_KZT!AV18="","",SAM_2017_user_KZT!AV18/326)</f>
        <v/>
      </c>
      <c r="AW18" s="220" t="str">
        <f>IF(SAM_2017_user_KZT!AW18="","",SAM_2017_user_KZT!AW18/326)</f>
        <v/>
      </c>
      <c r="AX18" s="220" t="str">
        <f>IF(SAM_2017_user_KZT!AX18="","",SAM_2017_user_KZT!AX18/326)</f>
        <v/>
      </c>
      <c r="AY18" s="220" t="str">
        <f>IF(SAM_2017_user_KZT!AY18="","",SAM_2017_user_KZT!AY18/326)</f>
        <v/>
      </c>
      <c r="AZ18" s="220">
        <f>IF(SAM_2017_user_KZT!AZ18="","",SAM_2017_user_KZT!AZ18/326)</f>
        <v>1903.981230896276</v>
      </c>
      <c r="BA18" s="220" t="str">
        <f>IF(SAM_2017_user_KZT!BA18="","",SAM_2017_user_KZT!BA18/326)</f>
        <v/>
      </c>
      <c r="BB18" s="220" t="str">
        <f>IF(SAM_2017_user_KZT!BB18="","",SAM_2017_user_KZT!BB18/326)</f>
        <v/>
      </c>
      <c r="BC18" s="220" t="str">
        <f>IF(SAM_2017_user_KZT!BC18="","",SAM_2017_user_KZT!BC18/326)</f>
        <v/>
      </c>
      <c r="BD18" s="220" t="str">
        <f>IF(SAM_2017_user_KZT!BD18="","",SAM_2017_user_KZT!BD18/326)</f>
        <v/>
      </c>
      <c r="BE18" s="220" t="str">
        <f>IF(SAM_2017_user_KZT!BE18="","",SAM_2017_user_KZT!BE18/326)</f>
        <v/>
      </c>
      <c r="BF18" s="220" t="str">
        <f>IF(SAM_2017_user_KZT!BF18="","",SAM_2017_user_KZT!BF18/326)</f>
        <v/>
      </c>
      <c r="BG18" s="220" t="str">
        <f>IF(SAM_2017_user_KZT!BG18="","",SAM_2017_user_KZT!BG18/326)</f>
        <v/>
      </c>
      <c r="BH18" s="220" t="str">
        <f>IF(SAM_2017_user_KZT!BH18="","",SAM_2017_user_KZT!BH18/326)</f>
        <v/>
      </c>
      <c r="BI18" s="220" t="str">
        <f>IF(SAM_2017_user_KZT!BI18="","",SAM_2017_user_KZT!BI18/326)</f>
        <v/>
      </c>
      <c r="BJ18" s="220" t="str">
        <f>IF(SAM_2017_user_KZT!BJ18="","",SAM_2017_user_KZT!BJ18/326)</f>
        <v/>
      </c>
      <c r="BK18" s="220" t="str">
        <f>IF(SAM_2017_user_KZT!BK18="","",SAM_2017_user_KZT!BK18/326)</f>
        <v/>
      </c>
      <c r="BL18" s="220" t="str">
        <f>IF(SAM_2017_user_KZT!BL18="","",SAM_2017_user_KZT!BL18/326)</f>
        <v/>
      </c>
      <c r="BM18" s="220" t="str">
        <f>IF(SAM_2017_user_KZT!BM18="","",SAM_2017_user_KZT!BM18/326)</f>
        <v/>
      </c>
      <c r="BN18" s="220" t="str">
        <f>IF(SAM_2017_user_KZT!BN18="","",SAM_2017_user_KZT!BN18/326)</f>
        <v/>
      </c>
      <c r="BO18" s="220" t="str">
        <f>IF(SAM_2017_user_KZT!BO18="","",SAM_2017_user_KZT!BO18/326)</f>
        <v/>
      </c>
      <c r="BP18" s="220" t="str">
        <f>IF(SAM_2017_user_KZT!BP18="","",SAM_2017_user_KZT!BP18/326)</f>
        <v/>
      </c>
      <c r="BQ18" s="220" t="str">
        <f>IF(SAM_2017_user_KZT!BQ18="","",SAM_2017_user_KZT!BQ18/326)</f>
        <v/>
      </c>
      <c r="BR18" s="219" t="str">
        <f>IF(SAM_2017_user_KZT!BR18="","",SAM_2017_user_KZT!BR18/326)</f>
        <v/>
      </c>
      <c r="BS18" s="223" t="str">
        <f>IF(SAM_2017_user_KZT!BS18="","",SAM_2017_user_KZT!BS18/326)</f>
        <v/>
      </c>
      <c r="BT18" s="223" t="str">
        <f>IF(SAM_2017_user_KZT!BT18="","",SAM_2017_user_KZT!BT18/326)</f>
        <v/>
      </c>
      <c r="BU18" s="223" t="str">
        <f>IF(SAM_2017_user_KZT!BU18="","",SAM_2017_user_KZT!BU18/326)</f>
        <v/>
      </c>
      <c r="BV18" s="223" t="str">
        <f>IF(SAM_2017_user_KZT!BV18="","",SAM_2017_user_KZT!BV18/326)</f>
        <v/>
      </c>
      <c r="BW18" s="223" t="str">
        <f>IF(SAM_2017_user_KZT!BW18="","",SAM_2017_user_KZT!BW18/326)</f>
        <v/>
      </c>
      <c r="BX18" s="223" t="str">
        <f>IF(SAM_2017_user_KZT!BX18="","",SAM_2017_user_KZT!BX18/326)</f>
        <v/>
      </c>
      <c r="BY18" s="223" t="str">
        <f>IF(SAM_2017_user_KZT!BY18="","",SAM_2017_user_KZT!BY18/326)</f>
        <v/>
      </c>
      <c r="BZ18" s="223" t="str">
        <f>IF(SAM_2017_user_KZT!BZ18="","",SAM_2017_user_KZT!BZ18/326)</f>
        <v/>
      </c>
      <c r="CA18" s="223" t="str">
        <f>IF(SAM_2017_user_KZT!CA18="","",SAM_2017_user_KZT!CA18/326)</f>
        <v/>
      </c>
      <c r="CB18" s="223" t="str">
        <f>IF(SAM_2017_user_KZT!CB18="","",SAM_2017_user_KZT!CB18/326)</f>
        <v/>
      </c>
      <c r="CC18" s="223" t="str">
        <f>IF(SAM_2017_user_KZT!CD18="","",SAM_2017_user_KZT!CD18/326)</f>
        <v/>
      </c>
      <c r="CD18" s="223" t="str">
        <f>IF(SAM_2017_user_KZT!CE18="","",SAM_2017_user_KZT!CE18/326)</f>
        <v/>
      </c>
      <c r="CE18" s="141">
        <f>IF(SAM_2017_user_KZT!CF18="","",SAM_2017_user_KZT!CF18/326)</f>
        <v>65.257804545305333</v>
      </c>
      <c r="CF18" s="107">
        <f t="shared" si="0"/>
        <v>1969.2390354415813</v>
      </c>
    </row>
    <row r="19" spans="1:84" x14ac:dyDescent="0.25">
      <c r="A19" s="227"/>
      <c r="B19" s="225">
        <v>17</v>
      </c>
      <c r="C19" s="223" t="str">
        <f>IF(SAM_2017_user_KZT!C19="","",SAM_2017_user_KZT!C19/326)</f>
        <v/>
      </c>
      <c r="D19" s="223" t="str">
        <f>IF(SAM_2017_user_KZT!D19="","",SAM_2017_user_KZT!D19/326)</f>
        <v/>
      </c>
      <c r="E19" s="223" t="str">
        <f>IF(SAM_2017_user_KZT!E19="","",SAM_2017_user_KZT!E19/326)</f>
        <v/>
      </c>
      <c r="F19" s="223" t="str">
        <f>IF(SAM_2017_user_KZT!F19="","",SAM_2017_user_KZT!F19/326)</f>
        <v/>
      </c>
      <c r="G19" s="223" t="str">
        <f>IF(SAM_2017_user_KZT!G19="","",SAM_2017_user_KZT!G19/326)</f>
        <v/>
      </c>
      <c r="H19" s="223" t="str">
        <f>IF(SAM_2017_user_KZT!H19="","",SAM_2017_user_KZT!H19/326)</f>
        <v/>
      </c>
      <c r="I19" s="223" t="str">
        <f>IF(SAM_2017_user_KZT!I19="","",SAM_2017_user_KZT!I19/326)</f>
        <v/>
      </c>
      <c r="J19" s="223" t="str">
        <f>IF(SAM_2017_user_KZT!J19="","",SAM_2017_user_KZT!J19/326)</f>
        <v/>
      </c>
      <c r="K19" s="223" t="str">
        <f>IF(SAM_2017_user_KZT!K19="","",SAM_2017_user_KZT!K19/326)</f>
        <v/>
      </c>
      <c r="L19" s="223" t="str">
        <f>IF(SAM_2017_user_KZT!L19="","",SAM_2017_user_KZT!L19/326)</f>
        <v/>
      </c>
      <c r="M19" s="223" t="str">
        <f>IF(SAM_2017_user_KZT!M19="","",SAM_2017_user_KZT!M19/326)</f>
        <v/>
      </c>
      <c r="N19" s="223" t="str">
        <f>IF(SAM_2017_user_KZT!N19="","",SAM_2017_user_KZT!N19/326)</f>
        <v/>
      </c>
      <c r="O19" s="223" t="str">
        <f>IF(SAM_2017_user_KZT!O19="","",SAM_2017_user_KZT!O19/326)</f>
        <v/>
      </c>
      <c r="P19" s="223" t="str">
        <f>IF(SAM_2017_user_KZT!P19="","",SAM_2017_user_KZT!P19/326)</f>
        <v/>
      </c>
      <c r="Q19" s="223" t="str">
        <f>IF(SAM_2017_user_KZT!Q19="","",SAM_2017_user_KZT!Q19/326)</f>
        <v/>
      </c>
      <c r="R19" s="223" t="str">
        <f>IF(SAM_2017_user_KZT!R19="","",SAM_2017_user_KZT!R19/326)</f>
        <v/>
      </c>
      <c r="S19" s="223" t="str">
        <f>IF(SAM_2017_user_KZT!S19="","",SAM_2017_user_KZT!S19/326)</f>
        <v/>
      </c>
      <c r="T19" s="223" t="str">
        <f>IF(SAM_2017_user_KZT!T19="","",SAM_2017_user_KZT!T19/326)</f>
        <v/>
      </c>
      <c r="U19" s="223" t="str">
        <f>IF(SAM_2017_user_KZT!U19="","",SAM_2017_user_KZT!U19/326)</f>
        <v/>
      </c>
      <c r="V19" s="223" t="str">
        <f>IF(SAM_2017_user_KZT!V19="","",SAM_2017_user_KZT!V19/326)</f>
        <v/>
      </c>
      <c r="W19" s="223" t="str">
        <f>IF(SAM_2017_user_KZT!W19="","",SAM_2017_user_KZT!W19/326)</f>
        <v/>
      </c>
      <c r="X19" s="223" t="str">
        <f>IF(SAM_2017_user_KZT!X19="","",SAM_2017_user_KZT!X19/326)</f>
        <v/>
      </c>
      <c r="Y19" s="223" t="str">
        <f>IF(SAM_2017_user_KZT!Y19="","",SAM_2017_user_KZT!Y19/326)</f>
        <v/>
      </c>
      <c r="Z19" s="223" t="str">
        <f>IF(SAM_2017_user_KZT!Z19="","",SAM_2017_user_KZT!Z19/326)</f>
        <v/>
      </c>
      <c r="AA19" s="223" t="str">
        <f>IF(SAM_2017_user_KZT!AA19="","",SAM_2017_user_KZT!AA19/326)</f>
        <v/>
      </c>
      <c r="AB19" s="223" t="str">
        <f>IF(SAM_2017_user_KZT!AB19="","",SAM_2017_user_KZT!AB19/326)</f>
        <v/>
      </c>
      <c r="AC19" s="223" t="str">
        <f>IF(SAM_2017_user_KZT!AC19="","",SAM_2017_user_KZT!AC19/326)</f>
        <v/>
      </c>
      <c r="AD19" s="223" t="str">
        <f>IF(SAM_2017_user_KZT!AD19="","",SAM_2017_user_KZT!AD19/326)</f>
        <v/>
      </c>
      <c r="AE19" s="223" t="str">
        <f>IF(SAM_2017_user_KZT!AE19="","",SAM_2017_user_KZT!AE19/326)</f>
        <v/>
      </c>
      <c r="AF19" s="223" t="str">
        <f>IF(SAM_2017_user_KZT!AF19="","",SAM_2017_user_KZT!AF19/326)</f>
        <v/>
      </c>
      <c r="AG19" s="223" t="str">
        <f>IF(SAM_2017_user_KZT!AG19="","",SAM_2017_user_KZT!AG19/326)</f>
        <v/>
      </c>
      <c r="AH19" s="223" t="str">
        <f>IF(SAM_2017_user_KZT!AH19="","",SAM_2017_user_KZT!AH19/326)</f>
        <v/>
      </c>
      <c r="AI19" s="223" t="str">
        <f>IF(SAM_2017_user_KZT!AI19="","",SAM_2017_user_KZT!AI19/326)</f>
        <v/>
      </c>
      <c r="AJ19" s="223" t="str">
        <f>IF(SAM_2017_user_KZT!AJ19="","",SAM_2017_user_KZT!AJ19/326)</f>
        <v/>
      </c>
      <c r="AK19" s="211" t="str">
        <f>IF(SAM_2017_user_KZT!AK19="","",SAM_2017_user_KZT!AK19/326)</f>
        <v/>
      </c>
      <c r="AL19" s="220" t="str">
        <f>IF(SAM_2017_user_KZT!AL19="","",SAM_2017_user_KZT!AL19/326)</f>
        <v/>
      </c>
      <c r="AM19" s="220" t="str">
        <f>IF(SAM_2017_user_KZT!AM19="","",SAM_2017_user_KZT!AM19/326)</f>
        <v/>
      </c>
      <c r="AN19" s="220" t="str">
        <f>IF(SAM_2017_user_KZT!AN19="","",SAM_2017_user_KZT!AN19/326)</f>
        <v/>
      </c>
      <c r="AO19" s="220" t="str">
        <f>IF(SAM_2017_user_KZT!AO19="","",SAM_2017_user_KZT!AO19/326)</f>
        <v/>
      </c>
      <c r="AP19" s="220" t="str">
        <f>IF(SAM_2017_user_KZT!AP19="","",SAM_2017_user_KZT!AP19/326)</f>
        <v/>
      </c>
      <c r="AQ19" s="220" t="str">
        <f>IF(SAM_2017_user_KZT!AQ19="","",SAM_2017_user_KZT!AQ19/326)</f>
        <v/>
      </c>
      <c r="AR19" s="220" t="str">
        <f>IF(SAM_2017_user_KZT!AR19="","",SAM_2017_user_KZT!AR19/326)</f>
        <v/>
      </c>
      <c r="AS19" s="220" t="str">
        <f>IF(SAM_2017_user_KZT!AS19="","",SAM_2017_user_KZT!AS19/326)</f>
        <v/>
      </c>
      <c r="AT19" s="220" t="str">
        <f>IF(SAM_2017_user_KZT!AT19="","",SAM_2017_user_KZT!AT19/326)</f>
        <v/>
      </c>
      <c r="AU19" s="220" t="str">
        <f>IF(SAM_2017_user_KZT!AU19="","",SAM_2017_user_KZT!AU19/326)</f>
        <v/>
      </c>
      <c r="AV19" s="220" t="str">
        <f>IF(SAM_2017_user_KZT!AV19="","",SAM_2017_user_KZT!AV19/326)</f>
        <v/>
      </c>
      <c r="AW19" s="220" t="str">
        <f>IF(SAM_2017_user_KZT!AW19="","",SAM_2017_user_KZT!AW19/326)</f>
        <v/>
      </c>
      <c r="AX19" s="220" t="str">
        <f>IF(SAM_2017_user_KZT!AX19="","",SAM_2017_user_KZT!AX19/326)</f>
        <v/>
      </c>
      <c r="AY19" s="220" t="str">
        <f>IF(SAM_2017_user_KZT!AY19="","",SAM_2017_user_KZT!AY19/326)</f>
        <v/>
      </c>
      <c r="AZ19" s="220" t="str">
        <f>IF(SAM_2017_user_KZT!AZ19="","",SAM_2017_user_KZT!AZ19/326)</f>
        <v/>
      </c>
      <c r="BA19" s="220">
        <f>IF(SAM_2017_user_KZT!BA19="","",SAM_2017_user_KZT!BA19/326)</f>
        <v>2714.4571980857218</v>
      </c>
      <c r="BB19" s="220" t="str">
        <f>IF(SAM_2017_user_KZT!BB19="","",SAM_2017_user_KZT!BB19/326)</f>
        <v/>
      </c>
      <c r="BC19" s="220" t="str">
        <f>IF(SAM_2017_user_KZT!BC19="","",SAM_2017_user_KZT!BC19/326)</f>
        <v/>
      </c>
      <c r="BD19" s="220" t="str">
        <f>IF(SAM_2017_user_KZT!BD19="","",SAM_2017_user_KZT!BD19/326)</f>
        <v/>
      </c>
      <c r="BE19" s="220" t="str">
        <f>IF(SAM_2017_user_KZT!BE19="","",SAM_2017_user_KZT!BE19/326)</f>
        <v/>
      </c>
      <c r="BF19" s="220" t="str">
        <f>IF(SAM_2017_user_KZT!BF19="","",SAM_2017_user_KZT!BF19/326)</f>
        <v/>
      </c>
      <c r="BG19" s="220" t="str">
        <f>IF(SAM_2017_user_KZT!BG19="","",SAM_2017_user_KZT!BG19/326)</f>
        <v/>
      </c>
      <c r="BH19" s="220" t="str">
        <f>IF(SAM_2017_user_KZT!BH19="","",SAM_2017_user_KZT!BH19/326)</f>
        <v/>
      </c>
      <c r="BI19" s="220" t="str">
        <f>IF(SAM_2017_user_KZT!BI19="","",SAM_2017_user_KZT!BI19/326)</f>
        <v/>
      </c>
      <c r="BJ19" s="220" t="str">
        <f>IF(SAM_2017_user_KZT!BJ19="","",SAM_2017_user_KZT!BJ19/326)</f>
        <v/>
      </c>
      <c r="BK19" s="220" t="str">
        <f>IF(SAM_2017_user_KZT!BK19="","",SAM_2017_user_KZT!BK19/326)</f>
        <v/>
      </c>
      <c r="BL19" s="220" t="str">
        <f>IF(SAM_2017_user_KZT!BL19="","",SAM_2017_user_KZT!BL19/326)</f>
        <v/>
      </c>
      <c r="BM19" s="220" t="str">
        <f>IF(SAM_2017_user_KZT!BM19="","",SAM_2017_user_KZT!BM19/326)</f>
        <v/>
      </c>
      <c r="BN19" s="220" t="str">
        <f>IF(SAM_2017_user_KZT!BN19="","",SAM_2017_user_KZT!BN19/326)</f>
        <v/>
      </c>
      <c r="BO19" s="220" t="str">
        <f>IF(SAM_2017_user_KZT!BO19="","",SAM_2017_user_KZT!BO19/326)</f>
        <v/>
      </c>
      <c r="BP19" s="220" t="str">
        <f>IF(SAM_2017_user_KZT!BP19="","",SAM_2017_user_KZT!BP19/326)</f>
        <v/>
      </c>
      <c r="BQ19" s="220" t="str">
        <f>IF(SAM_2017_user_KZT!BQ19="","",SAM_2017_user_KZT!BQ19/326)</f>
        <v/>
      </c>
      <c r="BR19" s="219" t="str">
        <f>IF(SAM_2017_user_KZT!BR19="","",SAM_2017_user_KZT!BR19/326)</f>
        <v/>
      </c>
      <c r="BS19" s="223" t="str">
        <f>IF(SAM_2017_user_KZT!BS19="","",SAM_2017_user_KZT!BS19/326)</f>
        <v/>
      </c>
      <c r="BT19" s="223" t="str">
        <f>IF(SAM_2017_user_KZT!BT19="","",SAM_2017_user_KZT!BT19/326)</f>
        <v/>
      </c>
      <c r="BU19" s="223" t="str">
        <f>IF(SAM_2017_user_KZT!BU19="","",SAM_2017_user_KZT!BU19/326)</f>
        <v/>
      </c>
      <c r="BV19" s="223" t="str">
        <f>IF(SAM_2017_user_KZT!BV19="","",SAM_2017_user_KZT!BV19/326)</f>
        <v/>
      </c>
      <c r="BW19" s="223" t="str">
        <f>IF(SAM_2017_user_KZT!BW19="","",SAM_2017_user_KZT!BW19/326)</f>
        <v/>
      </c>
      <c r="BX19" s="223" t="str">
        <f>IF(SAM_2017_user_KZT!BX19="","",SAM_2017_user_KZT!BX19/326)</f>
        <v/>
      </c>
      <c r="BY19" s="223" t="str">
        <f>IF(SAM_2017_user_KZT!BY19="","",SAM_2017_user_KZT!BY19/326)</f>
        <v/>
      </c>
      <c r="BZ19" s="223" t="str">
        <f>IF(SAM_2017_user_KZT!BZ19="","",SAM_2017_user_KZT!BZ19/326)</f>
        <v/>
      </c>
      <c r="CA19" s="223" t="str">
        <f>IF(SAM_2017_user_KZT!CA19="","",SAM_2017_user_KZT!CA19/326)</f>
        <v/>
      </c>
      <c r="CB19" s="223" t="str">
        <f>IF(SAM_2017_user_KZT!CB19="","",SAM_2017_user_KZT!CB19/326)</f>
        <v/>
      </c>
      <c r="CC19" s="223" t="str">
        <f>IF(SAM_2017_user_KZT!CD19="","",SAM_2017_user_KZT!CD19/326)</f>
        <v/>
      </c>
      <c r="CD19" s="223" t="str">
        <f>IF(SAM_2017_user_KZT!CE19="","",SAM_2017_user_KZT!CE19/326)</f>
        <v/>
      </c>
      <c r="CE19" s="141">
        <f>IF(SAM_2017_user_KZT!CF19="","",SAM_2017_user_KZT!CF19/326)</f>
        <v>561.23044632268522</v>
      </c>
      <c r="CF19" s="107">
        <f t="shared" si="0"/>
        <v>3275.6876444084069</v>
      </c>
    </row>
    <row r="20" spans="1:84" x14ac:dyDescent="0.25">
      <c r="A20" s="227"/>
      <c r="B20" s="225">
        <v>18</v>
      </c>
      <c r="C20" s="223" t="str">
        <f>IF(SAM_2017_user_KZT!C20="","",SAM_2017_user_KZT!C20/326)</f>
        <v/>
      </c>
      <c r="D20" s="223" t="str">
        <f>IF(SAM_2017_user_KZT!D20="","",SAM_2017_user_KZT!D20/326)</f>
        <v/>
      </c>
      <c r="E20" s="223" t="str">
        <f>IF(SAM_2017_user_KZT!E20="","",SAM_2017_user_KZT!E20/326)</f>
        <v/>
      </c>
      <c r="F20" s="223" t="str">
        <f>IF(SAM_2017_user_KZT!F20="","",SAM_2017_user_KZT!F20/326)</f>
        <v/>
      </c>
      <c r="G20" s="223" t="str">
        <f>IF(SAM_2017_user_KZT!G20="","",SAM_2017_user_KZT!G20/326)</f>
        <v/>
      </c>
      <c r="H20" s="223" t="str">
        <f>IF(SAM_2017_user_KZT!H20="","",SAM_2017_user_KZT!H20/326)</f>
        <v/>
      </c>
      <c r="I20" s="223" t="str">
        <f>IF(SAM_2017_user_KZT!I20="","",SAM_2017_user_KZT!I20/326)</f>
        <v/>
      </c>
      <c r="J20" s="223" t="str">
        <f>IF(SAM_2017_user_KZT!J20="","",SAM_2017_user_KZT!J20/326)</f>
        <v/>
      </c>
      <c r="K20" s="223" t="str">
        <f>IF(SAM_2017_user_KZT!K20="","",SAM_2017_user_KZT!K20/326)</f>
        <v/>
      </c>
      <c r="L20" s="223" t="str">
        <f>IF(SAM_2017_user_KZT!L20="","",SAM_2017_user_KZT!L20/326)</f>
        <v/>
      </c>
      <c r="M20" s="223" t="str">
        <f>IF(SAM_2017_user_KZT!M20="","",SAM_2017_user_KZT!M20/326)</f>
        <v/>
      </c>
      <c r="N20" s="223" t="str">
        <f>IF(SAM_2017_user_KZT!N20="","",SAM_2017_user_KZT!N20/326)</f>
        <v/>
      </c>
      <c r="O20" s="223" t="str">
        <f>IF(SAM_2017_user_KZT!O20="","",SAM_2017_user_KZT!O20/326)</f>
        <v/>
      </c>
      <c r="P20" s="223" t="str">
        <f>IF(SAM_2017_user_KZT!P20="","",SAM_2017_user_KZT!P20/326)</f>
        <v/>
      </c>
      <c r="Q20" s="223" t="str">
        <f>IF(SAM_2017_user_KZT!Q20="","",SAM_2017_user_KZT!Q20/326)</f>
        <v/>
      </c>
      <c r="R20" s="223" t="str">
        <f>IF(SAM_2017_user_KZT!R20="","",SAM_2017_user_KZT!R20/326)</f>
        <v/>
      </c>
      <c r="S20" s="223" t="str">
        <f>IF(SAM_2017_user_KZT!S20="","",SAM_2017_user_KZT!S20/326)</f>
        <v/>
      </c>
      <c r="T20" s="223" t="str">
        <f>IF(SAM_2017_user_KZT!T20="","",SAM_2017_user_KZT!T20/326)</f>
        <v/>
      </c>
      <c r="U20" s="223" t="str">
        <f>IF(SAM_2017_user_KZT!U20="","",SAM_2017_user_KZT!U20/326)</f>
        <v/>
      </c>
      <c r="V20" s="223" t="str">
        <f>IF(SAM_2017_user_KZT!V20="","",SAM_2017_user_KZT!V20/326)</f>
        <v/>
      </c>
      <c r="W20" s="223" t="str">
        <f>IF(SAM_2017_user_KZT!W20="","",SAM_2017_user_KZT!W20/326)</f>
        <v/>
      </c>
      <c r="X20" s="223" t="str">
        <f>IF(SAM_2017_user_KZT!X20="","",SAM_2017_user_KZT!X20/326)</f>
        <v/>
      </c>
      <c r="Y20" s="223" t="str">
        <f>IF(SAM_2017_user_KZT!Y20="","",SAM_2017_user_KZT!Y20/326)</f>
        <v/>
      </c>
      <c r="Z20" s="223" t="str">
        <f>IF(SAM_2017_user_KZT!Z20="","",SAM_2017_user_KZT!Z20/326)</f>
        <v/>
      </c>
      <c r="AA20" s="223" t="str">
        <f>IF(SAM_2017_user_KZT!AA20="","",SAM_2017_user_KZT!AA20/326)</f>
        <v/>
      </c>
      <c r="AB20" s="223" t="str">
        <f>IF(SAM_2017_user_KZT!AB20="","",SAM_2017_user_KZT!AB20/326)</f>
        <v/>
      </c>
      <c r="AC20" s="223" t="str">
        <f>IF(SAM_2017_user_KZT!AC20="","",SAM_2017_user_KZT!AC20/326)</f>
        <v/>
      </c>
      <c r="AD20" s="223" t="str">
        <f>IF(SAM_2017_user_KZT!AD20="","",SAM_2017_user_KZT!AD20/326)</f>
        <v/>
      </c>
      <c r="AE20" s="223" t="str">
        <f>IF(SAM_2017_user_KZT!AE20="","",SAM_2017_user_KZT!AE20/326)</f>
        <v/>
      </c>
      <c r="AF20" s="223" t="str">
        <f>IF(SAM_2017_user_KZT!AF20="","",SAM_2017_user_KZT!AF20/326)</f>
        <v/>
      </c>
      <c r="AG20" s="223" t="str">
        <f>IF(SAM_2017_user_KZT!AG20="","",SAM_2017_user_KZT!AG20/326)</f>
        <v/>
      </c>
      <c r="AH20" s="223" t="str">
        <f>IF(SAM_2017_user_KZT!AH20="","",SAM_2017_user_KZT!AH20/326)</f>
        <v/>
      </c>
      <c r="AI20" s="223" t="str">
        <f>IF(SAM_2017_user_KZT!AI20="","",SAM_2017_user_KZT!AI20/326)</f>
        <v/>
      </c>
      <c r="AJ20" s="223" t="str">
        <f>IF(SAM_2017_user_KZT!AJ20="","",SAM_2017_user_KZT!AJ20/326)</f>
        <v/>
      </c>
      <c r="AK20" s="211" t="str">
        <f>IF(SAM_2017_user_KZT!AK20="","",SAM_2017_user_KZT!AK20/326)</f>
        <v/>
      </c>
      <c r="AL20" s="220" t="str">
        <f>IF(SAM_2017_user_KZT!AL20="","",SAM_2017_user_KZT!AL20/326)</f>
        <v/>
      </c>
      <c r="AM20" s="220" t="str">
        <f>IF(SAM_2017_user_KZT!AM20="","",SAM_2017_user_KZT!AM20/326)</f>
        <v/>
      </c>
      <c r="AN20" s="220" t="str">
        <f>IF(SAM_2017_user_KZT!AN20="","",SAM_2017_user_KZT!AN20/326)</f>
        <v/>
      </c>
      <c r="AO20" s="220" t="str">
        <f>IF(SAM_2017_user_KZT!AO20="","",SAM_2017_user_KZT!AO20/326)</f>
        <v/>
      </c>
      <c r="AP20" s="220" t="str">
        <f>IF(SAM_2017_user_KZT!AP20="","",SAM_2017_user_KZT!AP20/326)</f>
        <v/>
      </c>
      <c r="AQ20" s="220" t="str">
        <f>IF(SAM_2017_user_KZT!AQ20="","",SAM_2017_user_KZT!AQ20/326)</f>
        <v/>
      </c>
      <c r="AR20" s="220" t="str">
        <f>IF(SAM_2017_user_KZT!AR20="","",SAM_2017_user_KZT!AR20/326)</f>
        <v/>
      </c>
      <c r="AS20" s="220" t="str">
        <f>IF(SAM_2017_user_KZT!AS20="","",SAM_2017_user_KZT!AS20/326)</f>
        <v/>
      </c>
      <c r="AT20" s="220" t="str">
        <f>IF(SAM_2017_user_KZT!AT20="","",SAM_2017_user_KZT!AT20/326)</f>
        <v/>
      </c>
      <c r="AU20" s="220" t="str">
        <f>IF(SAM_2017_user_KZT!AU20="","",SAM_2017_user_KZT!AU20/326)</f>
        <v/>
      </c>
      <c r="AV20" s="220" t="str">
        <f>IF(SAM_2017_user_KZT!AV20="","",SAM_2017_user_KZT!AV20/326)</f>
        <v/>
      </c>
      <c r="AW20" s="220" t="str">
        <f>IF(SAM_2017_user_KZT!AW20="","",SAM_2017_user_KZT!AW20/326)</f>
        <v/>
      </c>
      <c r="AX20" s="220" t="str">
        <f>IF(SAM_2017_user_KZT!AX20="","",SAM_2017_user_KZT!AX20/326)</f>
        <v/>
      </c>
      <c r="AY20" s="220" t="str">
        <f>IF(SAM_2017_user_KZT!AY20="","",SAM_2017_user_KZT!AY20/326)</f>
        <v/>
      </c>
      <c r="AZ20" s="220" t="str">
        <f>IF(SAM_2017_user_KZT!AZ20="","",SAM_2017_user_KZT!AZ20/326)</f>
        <v/>
      </c>
      <c r="BA20" s="220" t="str">
        <f>IF(SAM_2017_user_KZT!BA20="","",SAM_2017_user_KZT!BA20/326)</f>
        <v/>
      </c>
      <c r="BB20" s="220">
        <f>IF(SAM_2017_user_KZT!BB20="","",SAM_2017_user_KZT!BB20/326)</f>
        <v>11.818218398826755</v>
      </c>
      <c r="BC20" s="220" t="str">
        <f>IF(SAM_2017_user_KZT!BC20="","",SAM_2017_user_KZT!BC20/326)</f>
        <v/>
      </c>
      <c r="BD20" s="220" t="str">
        <f>IF(SAM_2017_user_KZT!BD20="","",SAM_2017_user_KZT!BD20/326)</f>
        <v/>
      </c>
      <c r="BE20" s="220" t="str">
        <f>IF(SAM_2017_user_KZT!BE20="","",SAM_2017_user_KZT!BE20/326)</f>
        <v/>
      </c>
      <c r="BF20" s="220" t="str">
        <f>IF(SAM_2017_user_KZT!BF20="","",SAM_2017_user_KZT!BF20/326)</f>
        <v/>
      </c>
      <c r="BG20" s="220" t="str">
        <f>IF(SAM_2017_user_KZT!BG20="","",SAM_2017_user_KZT!BG20/326)</f>
        <v/>
      </c>
      <c r="BH20" s="220" t="str">
        <f>IF(SAM_2017_user_KZT!BH20="","",SAM_2017_user_KZT!BH20/326)</f>
        <v/>
      </c>
      <c r="BI20" s="220" t="str">
        <f>IF(SAM_2017_user_KZT!BI20="","",SAM_2017_user_KZT!BI20/326)</f>
        <v/>
      </c>
      <c r="BJ20" s="220" t="str">
        <f>IF(SAM_2017_user_KZT!BJ20="","",SAM_2017_user_KZT!BJ20/326)</f>
        <v/>
      </c>
      <c r="BK20" s="220" t="str">
        <f>IF(SAM_2017_user_KZT!BK20="","",SAM_2017_user_KZT!BK20/326)</f>
        <v/>
      </c>
      <c r="BL20" s="220" t="str">
        <f>IF(SAM_2017_user_KZT!BL20="","",SAM_2017_user_KZT!BL20/326)</f>
        <v/>
      </c>
      <c r="BM20" s="220" t="str">
        <f>IF(SAM_2017_user_KZT!BM20="","",SAM_2017_user_KZT!BM20/326)</f>
        <v/>
      </c>
      <c r="BN20" s="220" t="str">
        <f>IF(SAM_2017_user_KZT!BN20="","",SAM_2017_user_KZT!BN20/326)</f>
        <v/>
      </c>
      <c r="BO20" s="220" t="str">
        <f>IF(SAM_2017_user_KZT!BO20="","",SAM_2017_user_KZT!BO20/326)</f>
        <v/>
      </c>
      <c r="BP20" s="220" t="str">
        <f>IF(SAM_2017_user_KZT!BP20="","",SAM_2017_user_KZT!BP20/326)</f>
        <v/>
      </c>
      <c r="BQ20" s="220" t="str">
        <f>IF(SAM_2017_user_KZT!BQ20="","",SAM_2017_user_KZT!BQ20/326)</f>
        <v/>
      </c>
      <c r="BR20" s="219" t="str">
        <f>IF(SAM_2017_user_KZT!BR20="","",SAM_2017_user_KZT!BR20/326)</f>
        <v/>
      </c>
      <c r="BS20" s="223" t="str">
        <f>IF(SAM_2017_user_KZT!BS20="","",SAM_2017_user_KZT!BS20/326)</f>
        <v/>
      </c>
      <c r="BT20" s="223" t="str">
        <f>IF(SAM_2017_user_KZT!BT20="","",SAM_2017_user_KZT!BT20/326)</f>
        <v/>
      </c>
      <c r="BU20" s="223" t="str">
        <f>IF(SAM_2017_user_KZT!BU20="","",SAM_2017_user_KZT!BU20/326)</f>
        <v/>
      </c>
      <c r="BV20" s="223" t="str">
        <f>IF(SAM_2017_user_KZT!BV20="","",SAM_2017_user_KZT!BV20/326)</f>
        <v/>
      </c>
      <c r="BW20" s="223" t="str">
        <f>IF(SAM_2017_user_KZT!BW20="","",SAM_2017_user_KZT!BW20/326)</f>
        <v/>
      </c>
      <c r="BX20" s="223" t="str">
        <f>IF(SAM_2017_user_KZT!BX20="","",SAM_2017_user_KZT!BX20/326)</f>
        <v/>
      </c>
      <c r="BY20" s="223" t="str">
        <f>IF(SAM_2017_user_KZT!BY20="","",SAM_2017_user_KZT!BY20/326)</f>
        <v/>
      </c>
      <c r="BZ20" s="223" t="str">
        <f>IF(SAM_2017_user_KZT!BZ20="","",SAM_2017_user_KZT!BZ20/326)</f>
        <v/>
      </c>
      <c r="CA20" s="223" t="str">
        <f>IF(SAM_2017_user_KZT!CA20="","",SAM_2017_user_KZT!CA20/326)</f>
        <v/>
      </c>
      <c r="CB20" s="223" t="str">
        <f>IF(SAM_2017_user_KZT!CB20="","",SAM_2017_user_KZT!CB20/326)</f>
        <v/>
      </c>
      <c r="CC20" s="223" t="str">
        <f>IF(SAM_2017_user_KZT!CD20="","",SAM_2017_user_KZT!CD20/326)</f>
        <v/>
      </c>
      <c r="CD20" s="223" t="str">
        <f>IF(SAM_2017_user_KZT!CE20="","",SAM_2017_user_KZT!CE20/326)</f>
        <v/>
      </c>
      <c r="CE20" s="141">
        <f>IF(SAM_2017_user_KZT!CF20="","",SAM_2017_user_KZT!CF20/326)</f>
        <v>42.028203076208634</v>
      </c>
      <c r="CF20" s="107">
        <f t="shared" si="0"/>
        <v>53.846421475035385</v>
      </c>
    </row>
    <row r="21" spans="1:84" x14ac:dyDescent="0.25">
      <c r="A21" s="227"/>
      <c r="B21" s="225">
        <v>19</v>
      </c>
      <c r="C21" s="223" t="str">
        <f>IF(SAM_2017_user_KZT!C21="","",SAM_2017_user_KZT!C21/326)</f>
        <v/>
      </c>
      <c r="D21" s="223" t="str">
        <f>IF(SAM_2017_user_KZT!D21="","",SAM_2017_user_KZT!D21/326)</f>
        <v/>
      </c>
      <c r="E21" s="223" t="str">
        <f>IF(SAM_2017_user_KZT!E21="","",SAM_2017_user_KZT!E21/326)</f>
        <v/>
      </c>
      <c r="F21" s="223" t="str">
        <f>IF(SAM_2017_user_KZT!F21="","",SAM_2017_user_KZT!F21/326)</f>
        <v/>
      </c>
      <c r="G21" s="223" t="str">
        <f>IF(SAM_2017_user_KZT!G21="","",SAM_2017_user_KZT!G21/326)</f>
        <v/>
      </c>
      <c r="H21" s="223" t="str">
        <f>IF(SAM_2017_user_KZT!H21="","",SAM_2017_user_KZT!H21/326)</f>
        <v/>
      </c>
      <c r="I21" s="223" t="str">
        <f>IF(SAM_2017_user_KZT!I21="","",SAM_2017_user_KZT!I21/326)</f>
        <v/>
      </c>
      <c r="J21" s="223" t="str">
        <f>IF(SAM_2017_user_KZT!J21="","",SAM_2017_user_KZT!J21/326)</f>
        <v/>
      </c>
      <c r="K21" s="223" t="str">
        <f>IF(SAM_2017_user_KZT!K21="","",SAM_2017_user_KZT!K21/326)</f>
        <v/>
      </c>
      <c r="L21" s="223" t="str">
        <f>IF(SAM_2017_user_KZT!L21="","",SAM_2017_user_KZT!L21/326)</f>
        <v/>
      </c>
      <c r="M21" s="223" t="str">
        <f>IF(SAM_2017_user_KZT!M21="","",SAM_2017_user_KZT!M21/326)</f>
        <v/>
      </c>
      <c r="N21" s="223" t="str">
        <f>IF(SAM_2017_user_KZT!N21="","",SAM_2017_user_KZT!N21/326)</f>
        <v/>
      </c>
      <c r="O21" s="223" t="str">
        <f>IF(SAM_2017_user_KZT!O21="","",SAM_2017_user_KZT!O21/326)</f>
        <v/>
      </c>
      <c r="P21" s="223" t="str">
        <f>IF(SAM_2017_user_KZT!P21="","",SAM_2017_user_KZT!P21/326)</f>
        <v/>
      </c>
      <c r="Q21" s="223" t="str">
        <f>IF(SAM_2017_user_KZT!Q21="","",SAM_2017_user_KZT!Q21/326)</f>
        <v/>
      </c>
      <c r="R21" s="223" t="str">
        <f>IF(SAM_2017_user_KZT!R21="","",SAM_2017_user_KZT!R21/326)</f>
        <v/>
      </c>
      <c r="S21" s="223" t="str">
        <f>IF(SAM_2017_user_KZT!S21="","",SAM_2017_user_KZT!S21/326)</f>
        <v/>
      </c>
      <c r="T21" s="223" t="str">
        <f>IF(SAM_2017_user_KZT!T21="","",SAM_2017_user_KZT!T21/326)</f>
        <v/>
      </c>
      <c r="U21" s="223" t="str">
        <f>IF(SAM_2017_user_KZT!U21="","",SAM_2017_user_KZT!U21/326)</f>
        <v/>
      </c>
      <c r="V21" s="223" t="str">
        <f>IF(SAM_2017_user_KZT!V21="","",SAM_2017_user_KZT!V21/326)</f>
        <v/>
      </c>
      <c r="W21" s="223" t="str">
        <f>IF(SAM_2017_user_KZT!W21="","",SAM_2017_user_KZT!W21/326)</f>
        <v/>
      </c>
      <c r="X21" s="223" t="str">
        <f>IF(SAM_2017_user_KZT!X21="","",SAM_2017_user_KZT!X21/326)</f>
        <v/>
      </c>
      <c r="Y21" s="223" t="str">
        <f>IF(SAM_2017_user_KZT!Y21="","",SAM_2017_user_KZT!Y21/326)</f>
        <v/>
      </c>
      <c r="Z21" s="223" t="str">
        <f>IF(SAM_2017_user_KZT!Z21="","",SAM_2017_user_KZT!Z21/326)</f>
        <v/>
      </c>
      <c r="AA21" s="223" t="str">
        <f>IF(SAM_2017_user_KZT!AA21="","",SAM_2017_user_KZT!AA21/326)</f>
        <v/>
      </c>
      <c r="AB21" s="223" t="str">
        <f>IF(SAM_2017_user_KZT!AB21="","",SAM_2017_user_KZT!AB21/326)</f>
        <v/>
      </c>
      <c r="AC21" s="223" t="str">
        <f>IF(SAM_2017_user_KZT!AC21="","",SAM_2017_user_KZT!AC21/326)</f>
        <v/>
      </c>
      <c r="AD21" s="223" t="str">
        <f>IF(SAM_2017_user_KZT!AD21="","",SAM_2017_user_KZT!AD21/326)</f>
        <v/>
      </c>
      <c r="AE21" s="223" t="str">
        <f>IF(SAM_2017_user_KZT!AE21="","",SAM_2017_user_KZT!AE21/326)</f>
        <v/>
      </c>
      <c r="AF21" s="223" t="str">
        <f>IF(SAM_2017_user_KZT!AF21="","",SAM_2017_user_KZT!AF21/326)</f>
        <v/>
      </c>
      <c r="AG21" s="223" t="str">
        <f>IF(SAM_2017_user_KZT!AG21="","",SAM_2017_user_KZT!AG21/326)</f>
        <v/>
      </c>
      <c r="AH21" s="223" t="str">
        <f>IF(SAM_2017_user_KZT!AH21="","",SAM_2017_user_KZT!AH21/326)</f>
        <v/>
      </c>
      <c r="AI21" s="223" t="str">
        <f>IF(SAM_2017_user_KZT!AI21="","",SAM_2017_user_KZT!AI21/326)</f>
        <v/>
      </c>
      <c r="AJ21" s="223" t="str">
        <f>IF(SAM_2017_user_KZT!AJ21="","",SAM_2017_user_KZT!AJ21/326)</f>
        <v/>
      </c>
      <c r="AK21" s="211" t="str">
        <f>IF(SAM_2017_user_KZT!AK21="","",SAM_2017_user_KZT!AK21/326)</f>
        <v/>
      </c>
      <c r="AL21" s="220" t="str">
        <f>IF(SAM_2017_user_KZT!AL21="","",SAM_2017_user_KZT!AL21/326)</f>
        <v/>
      </c>
      <c r="AM21" s="220" t="str">
        <f>IF(SAM_2017_user_KZT!AM21="","",SAM_2017_user_KZT!AM21/326)</f>
        <v/>
      </c>
      <c r="AN21" s="220" t="str">
        <f>IF(SAM_2017_user_KZT!AN21="","",SAM_2017_user_KZT!AN21/326)</f>
        <v/>
      </c>
      <c r="AO21" s="220" t="str">
        <f>IF(SAM_2017_user_KZT!AO21="","",SAM_2017_user_KZT!AO21/326)</f>
        <v/>
      </c>
      <c r="AP21" s="220" t="str">
        <f>IF(SAM_2017_user_KZT!AP21="","",SAM_2017_user_KZT!AP21/326)</f>
        <v/>
      </c>
      <c r="AQ21" s="220" t="str">
        <f>IF(SAM_2017_user_KZT!AQ21="","",SAM_2017_user_KZT!AQ21/326)</f>
        <v/>
      </c>
      <c r="AR21" s="220" t="str">
        <f>IF(SAM_2017_user_KZT!AR21="","",SAM_2017_user_KZT!AR21/326)</f>
        <v/>
      </c>
      <c r="AS21" s="220" t="str">
        <f>IF(SAM_2017_user_KZT!AS21="","",SAM_2017_user_KZT!AS21/326)</f>
        <v/>
      </c>
      <c r="AT21" s="220" t="str">
        <f>IF(SAM_2017_user_KZT!AT21="","",SAM_2017_user_KZT!AT21/326)</f>
        <v/>
      </c>
      <c r="AU21" s="220" t="str">
        <f>IF(SAM_2017_user_KZT!AU21="","",SAM_2017_user_KZT!AU21/326)</f>
        <v/>
      </c>
      <c r="AV21" s="220" t="str">
        <f>IF(SAM_2017_user_KZT!AV21="","",SAM_2017_user_KZT!AV21/326)</f>
        <v/>
      </c>
      <c r="AW21" s="220" t="str">
        <f>IF(SAM_2017_user_KZT!AW21="","",SAM_2017_user_KZT!AW21/326)</f>
        <v/>
      </c>
      <c r="AX21" s="220" t="str">
        <f>IF(SAM_2017_user_KZT!AX21="","",SAM_2017_user_KZT!AX21/326)</f>
        <v/>
      </c>
      <c r="AY21" s="220" t="str">
        <f>IF(SAM_2017_user_KZT!AY21="","",SAM_2017_user_KZT!AY21/326)</f>
        <v/>
      </c>
      <c r="AZ21" s="220" t="str">
        <f>IF(SAM_2017_user_KZT!AZ21="","",SAM_2017_user_KZT!AZ21/326)</f>
        <v/>
      </c>
      <c r="BA21" s="220" t="str">
        <f>IF(SAM_2017_user_KZT!BA21="","",SAM_2017_user_KZT!BA21/326)</f>
        <v/>
      </c>
      <c r="BB21" s="220" t="str">
        <f>IF(SAM_2017_user_KZT!BB21="","",SAM_2017_user_KZT!BB21/326)</f>
        <v/>
      </c>
      <c r="BC21" s="220">
        <f>IF(SAM_2017_user_KZT!BC21="","",SAM_2017_user_KZT!BC21/326)</f>
        <v>2996.2987323758075</v>
      </c>
      <c r="BD21" s="220" t="str">
        <f>IF(SAM_2017_user_KZT!BD21="","",SAM_2017_user_KZT!BD21/326)</f>
        <v/>
      </c>
      <c r="BE21" s="117"/>
      <c r="BF21" s="220" t="str">
        <f>IF(SAM_2017_user_KZT!BF21="","",SAM_2017_user_KZT!BF21/326)</f>
        <v/>
      </c>
      <c r="BG21" s="220" t="str">
        <f>IF(SAM_2017_user_KZT!BG21="","",SAM_2017_user_KZT!BG21/326)</f>
        <v/>
      </c>
      <c r="BH21" s="220" t="str">
        <f>IF(SAM_2017_user_KZT!BH21="","",SAM_2017_user_KZT!BH21/326)</f>
        <v/>
      </c>
      <c r="BI21" s="220" t="str">
        <f>IF(SAM_2017_user_KZT!BI21="","",SAM_2017_user_KZT!BI21/326)</f>
        <v/>
      </c>
      <c r="BJ21" s="220" t="str">
        <f>IF(SAM_2017_user_KZT!BJ21="","",SAM_2017_user_KZT!BJ21/326)</f>
        <v/>
      </c>
      <c r="BK21" s="220" t="str">
        <f>IF(SAM_2017_user_KZT!BK21="","",SAM_2017_user_KZT!BK21/326)</f>
        <v/>
      </c>
      <c r="BL21" s="220" t="str">
        <f>IF(SAM_2017_user_KZT!BL21="","",SAM_2017_user_KZT!BL21/326)</f>
        <v/>
      </c>
      <c r="BM21" s="220" t="str">
        <f>IF(SAM_2017_user_KZT!BM21="","",SAM_2017_user_KZT!BM21/326)</f>
        <v/>
      </c>
      <c r="BN21" s="220" t="str">
        <f>IF(SAM_2017_user_KZT!BN21="","",SAM_2017_user_KZT!BN21/326)</f>
        <v/>
      </c>
      <c r="BO21" s="220" t="str">
        <f>IF(SAM_2017_user_KZT!BO21="","",SAM_2017_user_KZT!BO21/326)</f>
        <v/>
      </c>
      <c r="BP21" s="220" t="str">
        <f>IF(SAM_2017_user_KZT!BP21="","",SAM_2017_user_KZT!BP21/326)</f>
        <v/>
      </c>
      <c r="BQ21" s="220" t="str">
        <f>IF(SAM_2017_user_KZT!BQ21="","",SAM_2017_user_KZT!BQ21/326)</f>
        <v/>
      </c>
      <c r="BR21" s="219" t="str">
        <f>IF(SAM_2017_user_KZT!BR21="","",SAM_2017_user_KZT!BR21/326)</f>
        <v/>
      </c>
      <c r="BS21" s="223" t="str">
        <f>IF(SAM_2017_user_KZT!BS21="","",SAM_2017_user_KZT!BS21/326)</f>
        <v/>
      </c>
      <c r="BT21" s="223" t="str">
        <f>IF(SAM_2017_user_KZT!BT21="","",SAM_2017_user_KZT!BT21/326)</f>
        <v/>
      </c>
      <c r="BU21" s="223" t="str">
        <f>IF(SAM_2017_user_KZT!BU21="","",SAM_2017_user_KZT!BU21/326)</f>
        <v/>
      </c>
      <c r="BV21" s="223" t="str">
        <f>IF(SAM_2017_user_KZT!BV21="","",SAM_2017_user_KZT!BV21/326)</f>
        <v/>
      </c>
      <c r="BW21" s="223" t="str">
        <f>IF(SAM_2017_user_KZT!BW21="","",SAM_2017_user_KZT!BW21/326)</f>
        <v/>
      </c>
      <c r="BX21" s="223" t="str">
        <f>IF(SAM_2017_user_KZT!BX21="","",SAM_2017_user_KZT!BX21/326)</f>
        <v/>
      </c>
      <c r="BY21" s="223" t="str">
        <f>IF(SAM_2017_user_KZT!BY21="","",SAM_2017_user_KZT!BY21/326)</f>
        <v/>
      </c>
      <c r="BZ21" s="223" t="str">
        <f>IF(SAM_2017_user_KZT!BZ21="","",SAM_2017_user_KZT!BZ21/326)</f>
        <v/>
      </c>
      <c r="CA21" s="223" t="str">
        <f>IF(SAM_2017_user_KZT!CA21="","",SAM_2017_user_KZT!CA21/326)</f>
        <v/>
      </c>
      <c r="CB21" s="223" t="str">
        <f>IF(SAM_2017_user_KZT!CB21="","",SAM_2017_user_KZT!CB21/326)</f>
        <v/>
      </c>
      <c r="CC21" s="223" t="str">
        <f>IF(SAM_2017_user_KZT!CD21="","",SAM_2017_user_KZT!CD21/326)</f>
        <v/>
      </c>
      <c r="CD21" s="223" t="str">
        <f>IF(SAM_2017_user_KZT!CE21="","",SAM_2017_user_KZT!CE21/326)</f>
        <v/>
      </c>
      <c r="CE21" s="141">
        <f>IF(SAM_2017_user_KZT!CF21="","",SAM_2017_user_KZT!CF21/326)</f>
        <v>178.56254418632903</v>
      </c>
      <c r="CF21" s="107">
        <f t="shared" si="0"/>
        <v>3174.8612765621365</v>
      </c>
    </row>
    <row r="22" spans="1:84" x14ac:dyDescent="0.25">
      <c r="A22" s="227"/>
      <c r="B22" s="225">
        <v>20</v>
      </c>
      <c r="C22" s="223" t="str">
        <f>IF(SAM_2017_user_KZT!C22="","",SAM_2017_user_KZT!C22/326)</f>
        <v/>
      </c>
      <c r="D22" s="223" t="str">
        <f>IF(SAM_2017_user_KZT!D22="","",SAM_2017_user_KZT!D22/326)</f>
        <v/>
      </c>
      <c r="E22" s="223" t="str">
        <f>IF(SAM_2017_user_KZT!E22="","",SAM_2017_user_KZT!E22/326)</f>
        <v/>
      </c>
      <c r="F22" s="223" t="str">
        <f>IF(SAM_2017_user_KZT!F22="","",SAM_2017_user_KZT!F22/326)</f>
        <v/>
      </c>
      <c r="G22" s="223" t="str">
        <f>IF(SAM_2017_user_KZT!G22="","",SAM_2017_user_KZT!G22/326)</f>
        <v/>
      </c>
      <c r="H22" s="223" t="str">
        <f>IF(SAM_2017_user_KZT!H22="","",SAM_2017_user_KZT!H22/326)</f>
        <v/>
      </c>
      <c r="I22" s="223" t="str">
        <f>IF(SAM_2017_user_KZT!I22="","",SAM_2017_user_KZT!I22/326)</f>
        <v/>
      </c>
      <c r="J22" s="223" t="str">
        <f>IF(SAM_2017_user_KZT!J22="","",SAM_2017_user_KZT!J22/326)</f>
        <v/>
      </c>
      <c r="K22" s="223" t="str">
        <f>IF(SAM_2017_user_KZT!K22="","",SAM_2017_user_KZT!K22/326)</f>
        <v/>
      </c>
      <c r="L22" s="223" t="str">
        <f>IF(SAM_2017_user_KZT!L22="","",SAM_2017_user_KZT!L22/326)</f>
        <v/>
      </c>
      <c r="M22" s="223" t="str">
        <f>IF(SAM_2017_user_KZT!M22="","",SAM_2017_user_KZT!M22/326)</f>
        <v/>
      </c>
      <c r="N22" s="223" t="str">
        <f>IF(SAM_2017_user_KZT!N22="","",SAM_2017_user_KZT!N22/326)</f>
        <v/>
      </c>
      <c r="O22" s="223" t="str">
        <f>IF(SAM_2017_user_KZT!O22="","",SAM_2017_user_KZT!O22/326)</f>
        <v/>
      </c>
      <c r="P22" s="223" t="str">
        <f>IF(SAM_2017_user_KZT!P22="","",SAM_2017_user_KZT!P22/326)</f>
        <v/>
      </c>
      <c r="Q22" s="223" t="str">
        <f>IF(SAM_2017_user_KZT!Q22="","",SAM_2017_user_KZT!Q22/326)</f>
        <v/>
      </c>
      <c r="R22" s="223" t="str">
        <f>IF(SAM_2017_user_KZT!R22="","",SAM_2017_user_KZT!R22/326)</f>
        <v/>
      </c>
      <c r="S22" s="223" t="str">
        <f>IF(SAM_2017_user_KZT!S22="","",SAM_2017_user_KZT!S22/326)</f>
        <v/>
      </c>
      <c r="T22" s="223" t="str">
        <f>IF(SAM_2017_user_KZT!T22="","",SAM_2017_user_KZT!T22/326)</f>
        <v/>
      </c>
      <c r="U22" s="223" t="str">
        <f>IF(SAM_2017_user_KZT!U22="","",SAM_2017_user_KZT!U22/326)</f>
        <v/>
      </c>
      <c r="V22" s="223" t="str">
        <f>IF(SAM_2017_user_KZT!V22="","",SAM_2017_user_KZT!V22/326)</f>
        <v/>
      </c>
      <c r="W22" s="223" t="str">
        <f>IF(SAM_2017_user_KZT!W22="","",SAM_2017_user_KZT!W22/326)</f>
        <v/>
      </c>
      <c r="X22" s="223" t="str">
        <f>IF(SAM_2017_user_KZT!X22="","",SAM_2017_user_KZT!X22/326)</f>
        <v/>
      </c>
      <c r="Y22" s="223" t="str">
        <f>IF(SAM_2017_user_KZT!Y22="","",SAM_2017_user_KZT!Y22/326)</f>
        <v/>
      </c>
      <c r="Z22" s="223" t="str">
        <f>IF(SAM_2017_user_KZT!Z22="","",SAM_2017_user_KZT!Z22/326)</f>
        <v/>
      </c>
      <c r="AA22" s="223" t="str">
        <f>IF(SAM_2017_user_KZT!AA22="","",SAM_2017_user_KZT!AA22/326)</f>
        <v/>
      </c>
      <c r="AB22" s="223" t="str">
        <f>IF(SAM_2017_user_KZT!AB22="","",SAM_2017_user_KZT!AB22/326)</f>
        <v/>
      </c>
      <c r="AC22" s="223" t="str">
        <f>IF(SAM_2017_user_KZT!AC22="","",SAM_2017_user_KZT!AC22/326)</f>
        <v/>
      </c>
      <c r="AD22" s="223" t="str">
        <f>IF(SAM_2017_user_KZT!AD22="","",SAM_2017_user_KZT!AD22/326)</f>
        <v/>
      </c>
      <c r="AE22" s="223" t="str">
        <f>IF(SAM_2017_user_KZT!AE22="","",SAM_2017_user_KZT!AE22/326)</f>
        <v/>
      </c>
      <c r="AF22" s="223" t="str">
        <f>IF(SAM_2017_user_KZT!AF22="","",SAM_2017_user_KZT!AF22/326)</f>
        <v/>
      </c>
      <c r="AG22" s="223" t="str">
        <f>IF(SAM_2017_user_KZT!AG22="","",SAM_2017_user_KZT!AG22/326)</f>
        <v/>
      </c>
      <c r="AH22" s="223" t="str">
        <f>IF(SAM_2017_user_KZT!AH22="","",SAM_2017_user_KZT!AH22/326)</f>
        <v/>
      </c>
      <c r="AI22" s="223" t="str">
        <f>IF(SAM_2017_user_KZT!AI22="","",SAM_2017_user_KZT!AI22/326)</f>
        <v/>
      </c>
      <c r="AJ22" s="223" t="str">
        <f>IF(SAM_2017_user_KZT!AJ22="","",SAM_2017_user_KZT!AJ22/326)</f>
        <v/>
      </c>
      <c r="AK22" s="211" t="str">
        <f>IF(SAM_2017_user_KZT!AK22="","",SAM_2017_user_KZT!AK22/326)</f>
        <v/>
      </c>
      <c r="AL22" s="220" t="str">
        <f>IF(SAM_2017_user_KZT!AL22="","",SAM_2017_user_KZT!AL22/326)</f>
        <v/>
      </c>
      <c r="AM22" s="220" t="str">
        <f>IF(SAM_2017_user_KZT!AM22="","",SAM_2017_user_KZT!AM22/326)</f>
        <v/>
      </c>
      <c r="AN22" s="220" t="str">
        <f>IF(SAM_2017_user_KZT!AN22="","",SAM_2017_user_KZT!AN22/326)</f>
        <v/>
      </c>
      <c r="AO22" s="220" t="str">
        <f>IF(SAM_2017_user_KZT!AO22="","",SAM_2017_user_KZT!AO22/326)</f>
        <v/>
      </c>
      <c r="AP22" s="220" t="str">
        <f>IF(SAM_2017_user_KZT!AP22="","",SAM_2017_user_KZT!AP22/326)</f>
        <v/>
      </c>
      <c r="AQ22" s="220" t="str">
        <f>IF(SAM_2017_user_KZT!AQ22="","",SAM_2017_user_KZT!AQ22/326)</f>
        <v/>
      </c>
      <c r="AR22" s="220" t="str">
        <f>IF(SAM_2017_user_KZT!AR22="","",SAM_2017_user_KZT!AR22/326)</f>
        <v/>
      </c>
      <c r="AS22" s="220" t="str">
        <f>IF(SAM_2017_user_KZT!AS22="","",SAM_2017_user_KZT!AS22/326)</f>
        <v/>
      </c>
      <c r="AT22" s="220" t="str">
        <f>IF(SAM_2017_user_KZT!AT22="","",SAM_2017_user_KZT!AT22/326)</f>
        <v/>
      </c>
      <c r="AU22" s="220" t="str">
        <f>IF(SAM_2017_user_KZT!AU22="","",SAM_2017_user_KZT!AU22/326)</f>
        <v/>
      </c>
      <c r="AV22" s="220" t="str">
        <f>IF(SAM_2017_user_KZT!AV22="","",SAM_2017_user_KZT!AV22/326)</f>
        <v/>
      </c>
      <c r="AW22" s="220" t="str">
        <f>IF(SAM_2017_user_KZT!AW22="","",SAM_2017_user_KZT!AW22/326)</f>
        <v/>
      </c>
      <c r="AX22" s="220" t="str">
        <f>IF(SAM_2017_user_KZT!AX22="","",SAM_2017_user_KZT!AX22/326)</f>
        <v/>
      </c>
      <c r="AY22" s="220" t="str">
        <f>IF(SAM_2017_user_KZT!AY22="","",SAM_2017_user_KZT!AY22/326)</f>
        <v/>
      </c>
      <c r="AZ22" s="220" t="str">
        <f>IF(SAM_2017_user_KZT!AZ22="","",SAM_2017_user_KZT!AZ22/326)</f>
        <v/>
      </c>
      <c r="BA22" s="220" t="str">
        <f>IF(SAM_2017_user_KZT!BA22="","",SAM_2017_user_KZT!BA22/326)</f>
        <v/>
      </c>
      <c r="BB22" s="220" t="str">
        <f>IF(SAM_2017_user_KZT!BB22="","",SAM_2017_user_KZT!BB22/326)</f>
        <v/>
      </c>
      <c r="BC22" s="220" t="str">
        <f>IF(SAM_2017_user_KZT!BC22="","",SAM_2017_user_KZT!BC22/326)</f>
        <v/>
      </c>
      <c r="BD22" s="220">
        <f>IF(SAM_2017_user_KZT!BD22="","",SAM_2017_user_KZT!BD22/326)</f>
        <v>737.12971547466714</v>
      </c>
      <c r="BE22" s="220" t="str">
        <f>IF(SAM_2017_user_KZT!BE22="","",SAM_2017_user_KZT!BE22/326)</f>
        <v/>
      </c>
      <c r="BF22" s="220" t="str">
        <f>IF(SAM_2017_user_KZT!BF22="","",SAM_2017_user_KZT!BF22/326)</f>
        <v/>
      </c>
      <c r="BG22" s="220" t="str">
        <f>IF(SAM_2017_user_KZT!BG22="","",SAM_2017_user_KZT!BG22/326)</f>
        <v/>
      </c>
      <c r="BH22" s="220" t="str">
        <f>IF(SAM_2017_user_KZT!BH22="","",SAM_2017_user_KZT!BH22/326)</f>
        <v/>
      </c>
      <c r="BI22" s="220" t="str">
        <f>IF(SAM_2017_user_KZT!BI22="","",SAM_2017_user_KZT!BI22/326)</f>
        <v/>
      </c>
      <c r="BJ22" s="220" t="str">
        <f>IF(SAM_2017_user_KZT!BJ22="","",SAM_2017_user_KZT!BJ22/326)</f>
        <v/>
      </c>
      <c r="BK22" s="220" t="str">
        <f>IF(SAM_2017_user_KZT!BK22="","",SAM_2017_user_KZT!BK22/326)</f>
        <v/>
      </c>
      <c r="BL22" s="220" t="str">
        <f>IF(SAM_2017_user_KZT!BL22="","",SAM_2017_user_KZT!BL22/326)</f>
        <v/>
      </c>
      <c r="BM22" s="220" t="str">
        <f>IF(SAM_2017_user_KZT!BM22="","",SAM_2017_user_KZT!BM22/326)</f>
        <v/>
      </c>
      <c r="BN22" s="220" t="str">
        <f>IF(SAM_2017_user_KZT!BN22="","",SAM_2017_user_KZT!BN22/326)</f>
        <v/>
      </c>
      <c r="BO22" s="220" t="str">
        <f>IF(SAM_2017_user_KZT!BO22="","",SAM_2017_user_KZT!BO22/326)</f>
        <v/>
      </c>
      <c r="BP22" s="220" t="str">
        <f>IF(SAM_2017_user_KZT!BP22="","",SAM_2017_user_KZT!BP22/326)</f>
        <v/>
      </c>
      <c r="BQ22" s="220" t="str">
        <f>IF(SAM_2017_user_KZT!BQ22="","",SAM_2017_user_KZT!BQ22/326)</f>
        <v/>
      </c>
      <c r="BR22" s="219" t="str">
        <f>IF(SAM_2017_user_KZT!BR22="","",SAM_2017_user_KZT!BR22/326)</f>
        <v/>
      </c>
      <c r="BS22" s="223" t="str">
        <f>IF(SAM_2017_user_KZT!BS22="","",SAM_2017_user_KZT!BS22/326)</f>
        <v/>
      </c>
      <c r="BT22" s="223" t="str">
        <f>IF(SAM_2017_user_KZT!BT22="","",SAM_2017_user_KZT!BT22/326)</f>
        <v/>
      </c>
      <c r="BU22" s="223" t="str">
        <f>IF(SAM_2017_user_KZT!BU22="","",SAM_2017_user_KZT!BU22/326)</f>
        <v/>
      </c>
      <c r="BV22" s="223" t="str">
        <f>IF(SAM_2017_user_KZT!BV22="","",SAM_2017_user_KZT!BV22/326)</f>
        <v/>
      </c>
      <c r="BW22" s="223" t="str">
        <f>IF(SAM_2017_user_KZT!BW22="","",SAM_2017_user_KZT!BW22/326)</f>
        <v/>
      </c>
      <c r="BX22" s="223" t="str">
        <f>IF(SAM_2017_user_KZT!BX22="","",SAM_2017_user_KZT!BX22/326)</f>
        <v/>
      </c>
      <c r="BY22" s="223" t="str">
        <f>IF(SAM_2017_user_KZT!BY22="","",SAM_2017_user_KZT!BY22/326)</f>
        <v/>
      </c>
      <c r="BZ22" s="223" t="str">
        <f>IF(SAM_2017_user_KZT!BZ22="","",SAM_2017_user_KZT!BZ22/326)</f>
        <v/>
      </c>
      <c r="CA22" s="223" t="str">
        <f>IF(SAM_2017_user_KZT!CA22="","",SAM_2017_user_KZT!CA22/326)</f>
        <v/>
      </c>
      <c r="CB22" s="223" t="str">
        <f>IF(SAM_2017_user_KZT!CB22="","",SAM_2017_user_KZT!CB22/326)</f>
        <v/>
      </c>
      <c r="CC22" s="223" t="str">
        <f>IF(SAM_2017_user_KZT!CD22="","",SAM_2017_user_KZT!CD22/326)</f>
        <v/>
      </c>
      <c r="CD22" s="223" t="str">
        <f>IF(SAM_2017_user_KZT!CE22="","",SAM_2017_user_KZT!CE22/326)</f>
        <v/>
      </c>
      <c r="CE22" s="141">
        <f>IF(SAM_2017_user_KZT!CF22="","",SAM_2017_user_KZT!CF22/326)</f>
        <v>11.069183810985614</v>
      </c>
      <c r="CF22" s="107">
        <f t="shared" si="0"/>
        <v>748.19889928565271</v>
      </c>
    </row>
    <row r="23" spans="1:84" x14ac:dyDescent="0.25">
      <c r="A23" s="227"/>
      <c r="B23" s="225">
        <v>21</v>
      </c>
      <c r="C23" s="223" t="str">
        <f>IF(SAM_2017_user_KZT!C23="","",SAM_2017_user_KZT!C23/326)</f>
        <v/>
      </c>
      <c r="D23" s="223" t="str">
        <f>IF(SAM_2017_user_KZT!D23="","",SAM_2017_user_KZT!D23/326)</f>
        <v/>
      </c>
      <c r="E23" s="223" t="str">
        <f>IF(SAM_2017_user_KZT!E23="","",SAM_2017_user_KZT!E23/326)</f>
        <v/>
      </c>
      <c r="F23" s="223" t="str">
        <f>IF(SAM_2017_user_KZT!F23="","",SAM_2017_user_KZT!F23/326)</f>
        <v/>
      </c>
      <c r="G23" s="223" t="str">
        <f>IF(SAM_2017_user_KZT!G23="","",SAM_2017_user_KZT!G23/326)</f>
        <v/>
      </c>
      <c r="H23" s="223" t="str">
        <f>IF(SAM_2017_user_KZT!H23="","",SAM_2017_user_KZT!H23/326)</f>
        <v/>
      </c>
      <c r="I23" s="223" t="str">
        <f>IF(SAM_2017_user_KZT!I23="","",SAM_2017_user_KZT!I23/326)</f>
        <v/>
      </c>
      <c r="J23" s="223" t="str">
        <f>IF(SAM_2017_user_KZT!J23="","",SAM_2017_user_KZT!J23/326)</f>
        <v/>
      </c>
      <c r="K23" s="223" t="str">
        <f>IF(SAM_2017_user_KZT!K23="","",SAM_2017_user_KZT!K23/326)</f>
        <v/>
      </c>
      <c r="L23" s="223" t="str">
        <f>IF(SAM_2017_user_KZT!L23="","",SAM_2017_user_KZT!L23/326)</f>
        <v/>
      </c>
      <c r="M23" s="223" t="str">
        <f>IF(SAM_2017_user_KZT!M23="","",SAM_2017_user_KZT!M23/326)</f>
        <v/>
      </c>
      <c r="N23" s="223" t="str">
        <f>IF(SAM_2017_user_KZT!N23="","",SAM_2017_user_KZT!N23/326)</f>
        <v/>
      </c>
      <c r="O23" s="223" t="str">
        <f>IF(SAM_2017_user_KZT!O23="","",SAM_2017_user_KZT!O23/326)</f>
        <v/>
      </c>
      <c r="P23" s="223" t="str">
        <f>IF(SAM_2017_user_KZT!P23="","",SAM_2017_user_KZT!P23/326)</f>
        <v/>
      </c>
      <c r="Q23" s="223" t="str">
        <f>IF(SAM_2017_user_KZT!Q23="","",SAM_2017_user_KZT!Q23/326)</f>
        <v/>
      </c>
      <c r="R23" s="223" t="str">
        <f>IF(SAM_2017_user_KZT!R23="","",SAM_2017_user_KZT!R23/326)</f>
        <v/>
      </c>
      <c r="S23" s="223" t="str">
        <f>IF(SAM_2017_user_KZT!S23="","",SAM_2017_user_KZT!S23/326)</f>
        <v/>
      </c>
      <c r="T23" s="223" t="str">
        <f>IF(SAM_2017_user_KZT!T23="","",SAM_2017_user_KZT!T23/326)</f>
        <v/>
      </c>
      <c r="U23" s="223" t="str">
        <f>IF(SAM_2017_user_KZT!U23="","",SAM_2017_user_KZT!U23/326)</f>
        <v/>
      </c>
      <c r="V23" s="223" t="str">
        <f>IF(SAM_2017_user_KZT!V23="","",SAM_2017_user_KZT!V23/326)</f>
        <v/>
      </c>
      <c r="W23" s="223" t="str">
        <f>IF(SAM_2017_user_KZT!W23="","",SAM_2017_user_KZT!W23/326)</f>
        <v/>
      </c>
      <c r="X23" s="223" t="str">
        <f>IF(SAM_2017_user_KZT!X23="","",SAM_2017_user_KZT!X23/326)</f>
        <v/>
      </c>
      <c r="Y23" s="223" t="str">
        <f>IF(SAM_2017_user_KZT!Y23="","",SAM_2017_user_KZT!Y23/326)</f>
        <v/>
      </c>
      <c r="Z23" s="223" t="str">
        <f>IF(SAM_2017_user_KZT!Z23="","",SAM_2017_user_KZT!Z23/326)</f>
        <v/>
      </c>
      <c r="AA23" s="223" t="str">
        <f>IF(SAM_2017_user_KZT!AA23="","",SAM_2017_user_KZT!AA23/326)</f>
        <v/>
      </c>
      <c r="AB23" s="223" t="str">
        <f>IF(SAM_2017_user_KZT!AB23="","",SAM_2017_user_KZT!AB23/326)</f>
        <v/>
      </c>
      <c r="AC23" s="223" t="str">
        <f>IF(SAM_2017_user_KZT!AC23="","",SAM_2017_user_KZT!AC23/326)</f>
        <v/>
      </c>
      <c r="AD23" s="223" t="str">
        <f>IF(SAM_2017_user_KZT!AD23="","",SAM_2017_user_KZT!AD23/326)</f>
        <v/>
      </c>
      <c r="AE23" s="223" t="str">
        <f>IF(SAM_2017_user_KZT!AE23="","",SAM_2017_user_KZT!AE23/326)</f>
        <v/>
      </c>
      <c r="AF23" s="223" t="str">
        <f>IF(SAM_2017_user_KZT!AF23="","",SAM_2017_user_KZT!AF23/326)</f>
        <v/>
      </c>
      <c r="AG23" s="223" t="str">
        <f>IF(SAM_2017_user_KZT!AG23="","",SAM_2017_user_KZT!AG23/326)</f>
        <v/>
      </c>
      <c r="AH23" s="223" t="str">
        <f>IF(SAM_2017_user_KZT!AH23="","",SAM_2017_user_KZT!AH23/326)</f>
        <v/>
      </c>
      <c r="AI23" s="223" t="str">
        <f>IF(SAM_2017_user_KZT!AI23="","",SAM_2017_user_KZT!AI23/326)</f>
        <v/>
      </c>
      <c r="AJ23" s="223" t="str">
        <f>IF(SAM_2017_user_KZT!AJ23="","",SAM_2017_user_KZT!AJ23/326)</f>
        <v/>
      </c>
      <c r="AK23" s="211" t="str">
        <f>IF(SAM_2017_user_KZT!AK23="","",SAM_2017_user_KZT!AK23/326)</f>
        <v/>
      </c>
      <c r="AL23" s="220" t="str">
        <f>IF(SAM_2017_user_KZT!AL23="","",SAM_2017_user_KZT!AL23/326)</f>
        <v/>
      </c>
      <c r="AM23" s="220" t="str">
        <f>IF(SAM_2017_user_KZT!AM23="","",SAM_2017_user_KZT!AM23/326)</f>
        <v/>
      </c>
      <c r="AN23" s="220" t="str">
        <f>IF(SAM_2017_user_KZT!AN23="","",SAM_2017_user_KZT!AN23/326)</f>
        <v/>
      </c>
      <c r="AO23" s="220" t="str">
        <f>IF(SAM_2017_user_KZT!AO23="","",SAM_2017_user_KZT!AO23/326)</f>
        <v/>
      </c>
      <c r="AP23" s="220" t="str">
        <f>IF(SAM_2017_user_KZT!AP23="","",SAM_2017_user_KZT!AP23/326)</f>
        <v/>
      </c>
      <c r="AQ23" s="220" t="str">
        <f>IF(SAM_2017_user_KZT!AQ23="","",SAM_2017_user_KZT!AQ23/326)</f>
        <v/>
      </c>
      <c r="AR23" s="220" t="str">
        <f>IF(SAM_2017_user_KZT!AR23="","",SAM_2017_user_KZT!AR23/326)</f>
        <v/>
      </c>
      <c r="AS23" s="220" t="str">
        <f>IF(SAM_2017_user_KZT!AS23="","",SAM_2017_user_KZT!AS23/326)</f>
        <v/>
      </c>
      <c r="AT23" s="220" t="str">
        <f>IF(SAM_2017_user_KZT!AT23="","",SAM_2017_user_KZT!AT23/326)</f>
        <v/>
      </c>
      <c r="AU23" s="220" t="str">
        <f>IF(SAM_2017_user_KZT!AU23="","",SAM_2017_user_KZT!AU23/326)</f>
        <v/>
      </c>
      <c r="AV23" s="220" t="str">
        <f>IF(SAM_2017_user_KZT!AV23="","",SAM_2017_user_KZT!AV23/326)</f>
        <v/>
      </c>
      <c r="AW23" s="220" t="str">
        <f>IF(SAM_2017_user_KZT!AW23="","",SAM_2017_user_KZT!AW23/326)</f>
        <v/>
      </c>
      <c r="AX23" s="220" t="str">
        <f>IF(SAM_2017_user_KZT!AX23="","",SAM_2017_user_KZT!AX23/326)</f>
        <v/>
      </c>
      <c r="AY23" s="220" t="str">
        <f>IF(SAM_2017_user_KZT!AY23="","",SAM_2017_user_KZT!AY23/326)</f>
        <v/>
      </c>
      <c r="AZ23" s="220" t="str">
        <f>IF(SAM_2017_user_KZT!AZ23="","",SAM_2017_user_KZT!AZ23/326)</f>
        <v/>
      </c>
      <c r="BA23" s="220" t="str">
        <f>IF(SAM_2017_user_KZT!BA23="","",SAM_2017_user_KZT!BA23/326)</f>
        <v/>
      </c>
      <c r="BB23" s="220" t="str">
        <f>IF(SAM_2017_user_KZT!BB23="","",SAM_2017_user_KZT!BB23/326)</f>
        <v/>
      </c>
      <c r="BC23" s="220" t="str">
        <f>IF(SAM_2017_user_KZT!BC23="","",SAM_2017_user_KZT!BC23/326)</f>
        <v/>
      </c>
      <c r="BD23" s="220" t="str">
        <f>IF(SAM_2017_user_KZT!BD23="","",SAM_2017_user_KZT!BD23/326)</f>
        <v/>
      </c>
      <c r="BE23" s="220">
        <f>IF(SAM_2017_user_KZT!BE23="","",SAM_2017_user_KZT!BE23/326)</f>
        <v>924.5974709865701</v>
      </c>
      <c r="BF23" s="220" t="str">
        <f>IF(SAM_2017_user_KZT!BF23="","",SAM_2017_user_KZT!BF23/326)</f>
        <v/>
      </c>
      <c r="BG23" s="220" t="str">
        <f>IF(SAM_2017_user_KZT!BG23="","",SAM_2017_user_KZT!BG23/326)</f>
        <v/>
      </c>
      <c r="BH23" s="220" t="str">
        <f>IF(SAM_2017_user_KZT!BH23="","",SAM_2017_user_KZT!BH23/326)</f>
        <v/>
      </c>
      <c r="BI23" s="220" t="str">
        <f>IF(SAM_2017_user_KZT!BI23="","",SAM_2017_user_KZT!BI23/326)</f>
        <v/>
      </c>
      <c r="BJ23" s="220" t="str">
        <f>IF(SAM_2017_user_KZT!BJ23="","",SAM_2017_user_KZT!BJ23/326)</f>
        <v/>
      </c>
      <c r="BK23" s="220" t="str">
        <f>IF(SAM_2017_user_KZT!BK23="","",SAM_2017_user_KZT!BK23/326)</f>
        <v/>
      </c>
      <c r="BL23" s="220" t="str">
        <f>IF(SAM_2017_user_KZT!BL23="","",SAM_2017_user_KZT!BL23/326)</f>
        <v/>
      </c>
      <c r="BM23" s="220" t="str">
        <f>IF(SAM_2017_user_KZT!BM23="","",SAM_2017_user_KZT!BM23/326)</f>
        <v/>
      </c>
      <c r="BN23" s="220" t="str">
        <f>IF(SAM_2017_user_KZT!BN23="","",SAM_2017_user_KZT!BN23/326)</f>
        <v/>
      </c>
      <c r="BO23" s="220" t="str">
        <f>IF(SAM_2017_user_KZT!BO23="","",SAM_2017_user_KZT!BO23/326)</f>
        <v/>
      </c>
      <c r="BP23" s="220" t="str">
        <f>IF(SAM_2017_user_KZT!BP23="","",SAM_2017_user_KZT!BP23/326)</f>
        <v/>
      </c>
      <c r="BQ23" s="220" t="str">
        <f>IF(SAM_2017_user_KZT!BQ23="","",SAM_2017_user_KZT!BQ23/326)</f>
        <v/>
      </c>
      <c r="BR23" s="219" t="str">
        <f>IF(SAM_2017_user_KZT!BR23="","",SAM_2017_user_KZT!BR23/326)</f>
        <v/>
      </c>
      <c r="BS23" s="223" t="str">
        <f>IF(SAM_2017_user_KZT!BS23="","",SAM_2017_user_KZT!BS23/326)</f>
        <v/>
      </c>
      <c r="BT23" s="223" t="str">
        <f>IF(SAM_2017_user_KZT!BT23="","",SAM_2017_user_KZT!BT23/326)</f>
        <v/>
      </c>
      <c r="BU23" s="223" t="str">
        <f>IF(SAM_2017_user_KZT!BU23="","",SAM_2017_user_KZT!BU23/326)</f>
        <v/>
      </c>
      <c r="BV23" s="223" t="str">
        <f>IF(SAM_2017_user_KZT!BV23="","",SAM_2017_user_KZT!BV23/326)</f>
        <v/>
      </c>
      <c r="BW23" s="223" t="str">
        <f>IF(SAM_2017_user_KZT!BW23="","",SAM_2017_user_KZT!BW23/326)</f>
        <v/>
      </c>
      <c r="BX23" s="223" t="str">
        <f>IF(SAM_2017_user_KZT!BX23="","",SAM_2017_user_KZT!BX23/326)</f>
        <v/>
      </c>
      <c r="BY23" s="223" t="str">
        <f>IF(SAM_2017_user_KZT!BY23="","",SAM_2017_user_KZT!BY23/326)</f>
        <v/>
      </c>
      <c r="BZ23" s="223" t="str">
        <f>IF(SAM_2017_user_KZT!BZ23="","",SAM_2017_user_KZT!BZ23/326)</f>
        <v/>
      </c>
      <c r="CA23" s="223" t="str">
        <f>IF(SAM_2017_user_KZT!CA23="","",SAM_2017_user_KZT!CA23/326)</f>
        <v/>
      </c>
      <c r="CB23" s="223" t="str">
        <f>IF(SAM_2017_user_KZT!CB23="","",SAM_2017_user_KZT!CB23/326)</f>
        <v/>
      </c>
      <c r="CC23" s="223" t="str">
        <f>IF(SAM_2017_user_KZT!CD23="","",SAM_2017_user_KZT!CD23/326)</f>
        <v/>
      </c>
      <c r="CD23" s="223" t="str">
        <f>IF(SAM_2017_user_KZT!CE23="","",SAM_2017_user_KZT!CE23/326)</f>
        <v/>
      </c>
      <c r="CE23" s="141">
        <f>IF(SAM_2017_user_KZT!CF23="","",SAM_2017_user_KZT!CF23/326)</f>
        <v>26.381683124736842</v>
      </c>
      <c r="CF23" s="107">
        <f t="shared" si="0"/>
        <v>950.97915411130691</v>
      </c>
    </row>
    <row r="24" spans="1:84" x14ac:dyDescent="0.25">
      <c r="A24" s="227"/>
      <c r="B24" s="225">
        <v>22</v>
      </c>
      <c r="C24" s="223" t="str">
        <f>IF(SAM_2017_user_KZT!C24="","",SAM_2017_user_KZT!C24/326)</f>
        <v/>
      </c>
      <c r="D24" s="223" t="str">
        <f>IF(SAM_2017_user_KZT!D24="","",SAM_2017_user_KZT!D24/326)</f>
        <v/>
      </c>
      <c r="E24" s="223" t="str">
        <f>IF(SAM_2017_user_KZT!E24="","",SAM_2017_user_KZT!E24/326)</f>
        <v/>
      </c>
      <c r="F24" s="223" t="str">
        <f>IF(SAM_2017_user_KZT!F24="","",SAM_2017_user_KZT!F24/326)</f>
        <v/>
      </c>
      <c r="G24" s="223" t="str">
        <f>IF(SAM_2017_user_KZT!G24="","",SAM_2017_user_KZT!G24/326)</f>
        <v/>
      </c>
      <c r="H24" s="223" t="str">
        <f>IF(SAM_2017_user_KZT!H24="","",SAM_2017_user_KZT!H24/326)</f>
        <v/>
      </c>
      <c r="I24" s="223" t="str">
        <f>IF(SAM_2017_user_KZT!I24="","",SAM_2017_user_KZT!I24/326)</f>
        <v/>
      </c>
      <c r="J24" s="223" t="str">
        <f>IF(SAM_2017_user_KZT!J24="","",SAM_2017_user_KZT!J24/326)</f>
        <v/>
      </c>
      <c r="K24" s="223" t="str">
        <f>IF(SAM_2017_user_KZT!K24="","",SAM_2017_user_KZT!K24/326)</f>
        <v/>
      </c>
      <c r="L24" s="223" t="str">
        <f>IF(SAM_2017_user_KZT!L24="","",SAM_2017_user_KZT!L24/326)</f>
        <v/>
      </c>
      <c r="M24" s="223" t="str">
        <f>IF(SAM_2017_user_KZT!M24="","",SAM_2017_user_KZT!M24/326)</f>
        <v/>
      </c>
      <c r="N24" s="223" t="str">
        <f>IF(SAM_2017_user_KZT!N24="","",SAM_2017_user_KZT!N24/326)</f>
        <v/>
      </c>
      <c r="O24" s="223" t="str">
        <f>IF(SAM_2017_user_KZT!O24="","",SAM_2017_user_KZT!O24/326)</f>
        <v/>
      </c>
      <c r="P24" s="223" t="str">
        <f>IF(SAM_2017_user_KZT!P24="","",SAM_2017_user_KZT!P24/326)</f>
        <v/>
      </c>
      <c r="Q24" s="223" t="str">
        <f>IF(SAM_2017_user_KZT!Q24="","",SAM_2017_user_KZT!Q24/326)</f>
        <v/>
      </c>
      <c r="R24" s="223" t="str">
        <f>IF(SAM_2017_user_KZT!R24="","",SAM_2017_user_KZT!R24/326)</f>
        <v/>
      </c>
      <c r="S24" s="223" t="str">
        <f>IF(SAM_2017_user_KZT!S24="","",SAM_2017_user_KZT!S24/326)</f>
        <v/>
      </c>
      <c r="T24" s="223" t="str">
        <f>IF(SAM_2017_user_KZT!T24="","",SAM_2017_user_KZT!T24/326)</f>
        <v/>
      </c>
      <c r="U24" s="223" t="str">
        <f>IF(SAM_2017_user_KZT!U24="","",SAM_2017_user_KZT!U24/326)</f>
        <v/>
      </c>
      <c r="V24" s="223" t="str">
        <f>IF(SAM_2017_user_KZT!V24="","",SAM_2017_user_KZT!V24/326)</f>
        <v/>
      </c>
      <c r="W24" s="223" t="str">
        <f>IF(SAM_2017_user_KZT!W24="","",SAM_2017_user_KZT!W24/326)</f>
        <v/>
      </c>
      <c r="X24" s="223" t="str">
        <f>IF(SAM_2017_user_KZT!X24="","",SAM_2017_user_KZT!X24/326)</f>
        <v/>
      </c>
      <c r="Y24" s="223" t="str">
        <f>IF(SAM_2017_user_KZT!Y24="","",SAM_2017_user_KZT!Y24/326)</f>
        <v/>
      </c>
      <c r="Z24" s="223" t="str">
        <f>IF(SAM_2017_user_KZT!Z24="","",SAM_2017_user_KZT!Z24/326)</f>
        <v/>
      </c>
      <c r="AA24" s="223" t="str">
        <f>IF(SAM_2017_user_KZT!AA24="","",SAM_2017_user_KZT!AA24/326)</f>
        <v/>
      </c>
      <c r="AB24" s="223" t="str">
        <f>IF(SAM_2017_user_KZT!AB24="","",SAM_2017_user_KZT!AB24/326)</f>
        <v/>
      </c>
      <c r="AC24" s="223" t="str">
        <f>IF(SAM_2017_user_KZT!AC24="","",SAM_2017_user_KZT!AC24/326)</f>
        <v/>
      </c>
      <c r="AD24" s="223" t="str">
        <f>IF(SAM_2017_user_KZT!AD24="","",SAM_2017_user_KZT!AD24/326)</f>
        <v/>
      </c>
      <c r="AE24" s="223" t="str">
        <f>IF(SAM_2017_user_KZT!AE24="","",SAM_2017_user_KZT!AE24/326)</f>
        <v/>
      </c>
      <c r="AF24" s="223" t="str">
        <f>IF(SAM_2017_user_KZT!AF24="","",SAM_2017_user_KZT!AF24/326)</f>
        <v/>
      </c>
      <c r="AG24" s="223" t="str">
        <f>IF(SAM_2017_user_KZT!AG24="","",SAM_2017_user_KZT!AG24/326)</f>
        <v/>
      </c>
      <c r="AH24" s="223" t="str">
        <f>IF(SAM_2017_user_KZT!AH24="","",SAM_2017_user_KZT!AH24/326)</f>
        <v/>
      </c>
      <c r="AI24" s="223" t="str">
        <f>IF(SAM_2017_user_KZT!AI24="","",SAM_2017_user_KZT!AI24/326)</f>
        <v/>
      </c>
      <c r="AJ24" s="223" t="str">
        <f>IF(SAM_2017_user_KZT!AJ24="","",SAM_2017_user_KZT!AJ24/326)</f>
        <v/>
      </c>
      <c r="AK24" s="211" t="str">
        <f>IF(SAM_2017_user_KZT!AK24="","",SAM_2017_user_KZT!AK24/326)</f>
        <v/>
      </c>
      <c r="AL24" s="220" t="str">
        <f>IF(SAM_2017_user_KZT!AL24="","",SAM_2017_user_KZT!AL24/326)</f>
        <v/>
      </c>
      <c r="AM24" s="220" t="str">
        <f>IF(SAM_2017_user_KZT!AM24="","",SAM_2017_user_KZT!AM24/326)</f>
        <v/>
      </c>
      <c r="AN24" s="220" t="str">
        <f>IF(SAM_2017_user_KZT!AN24="","",SAM_2017_user_KZT!AN24/326)</f>
        <v/>
      </c>
      <c r="AO24" s="220" t="str">
        <f>IF(SAM_2017_user_KZT!AO24="","",SAM_2017_user_KZT!AO24/326)</f>
        <v/>
      </c>
      <c r="AP24" s="220" t="str">
        <f>IF(SAM_2017_user_KZT!AP24="","",SAM_2017_user_KZT!AP24/326)</f>
        <v/>
      </c>
      <c r="AQ24" s="220" t="str">
        <f>IF(SAM_2017_user_KZT!AQ24="","",SAM_2017_user_KZT!AQ24/326)</f>
        <v/>
      </c>
      <c r="AR24" s="220" t="str">
        <f>IF(SAM_2017_user_KZT!AR24="","",SAM_2017_user_KZT!AR24/326)</f>
        <v/>
      </c>
      <c r="AS24" s="220" t="str">
        <f>IF(SAM_2017_user_KZT!AS24="","",SAM_2017_user_KZT!AS24/326)</f>
        <v/>
      </c>
      <c r="AT24" s="220" t="str">
        <f>IF(SAM_2017_user_KZT!AT24="","",SAM_2017_user_KZT!AT24/326)</f>
        <v/>
      </c>
      <c r="AU24" s="220" t="str">
        <f>IF(SAM_2017_user_KZT!AU24="","",SAM_2017_user_KZT!AU24/326)</f>
        <v/>
      </c>
      <c r="AV24" s="220" t="str">
        <f>IF(SAM_2017_user_KZT!AV24="","",SAM_2017_user_KZT!AV24/326)</f>
        <v/>
      </c>
      <c r="AW24" s="220" t="str">
        <f>IF(SAM_2017_user_KZT!AW24="","",SAM_2017_user_KZT!AW24/326)</f>
        <v/>
      </c>
      <c r="AX24" s="220" t="str">
        <f>IF(SAM_2017_user_KZT!AX24="","",SAM_2017_user_KZT!AX24/326)</f>
        <v/>
      </c>
      <c r="AY24" s="220" t="str">
        <f>IF(SAM_2017_user_KZT!AY24="","",SAM_2017_user_KZT!AY24/326)</f>
        <v/>
      </c>
      <c r="AZ24" s="220" t="str">
        <f>IF(SAM_2017_user_KZT!AZ24="","",SAM_2017_user_KZT!AZ24/326)</f>
        <v/>
      </c>
      <c r="BA24" s="220" t="str">
        <f>IF(SAM_2017_user_KZT!BA24="","",SAM_2017_user_KZT!BA24/326)</f>
        <v/>
      </c>
      <c r="BB24" s="220" t="str">
        <f>IF(SAM_2017_user_KZT!BB24="","",SAM_2017_user_KZT!BB24/326)</f>
        <v/>
      </c>
      <c r="BC24" s="220" t="str">
        <f>IF(SAM_2017_user_KZT!BC24="","",SAM_2017_user_KZT!BC24/326)</f>
        <v/>
      </c>
      <c r="BD24" s="220" t="str">
        <f>IF(SAM_2017_user_KZT!BD24="","",SAM_2017_user_KZT!BD24/326)</f>
        <v/>
      </c>
      <c r="BE24" s="220" t="str">
        <f>IF(SAM_2017_user_KZT!BE24="","",SAM_2017_user_KZT!BE24/326)</f>
        <v/>
      </c>
      <c r="BF24" s="220">
        <f>IF(SAM_2017_user_KZT!BF24="","",SAM_2017_user_KZT!BF24/326)</f>
        <v>1017.6778111362414</v>
      </c>
      <c r="BG24" s="220" t="str">
        <f>IF(SAM_2017_user_KZT!BG24="","",SAM_2017_user_KZT!BG24/326)</f>
        <v/>
      </c>
      <c r="BH24" s="220" t="str">
        <f>IF(SAM_2017_user_KZT!BH24="","",SAM_2017_user_KZT!BH24/326)</f>
        <v/>
      </c>
      <c r="BI24" s="220" t="str">
        <f>IF(SAM_2017_user_KZT!BI24="","",SAM_2017_user_KZT!BI24/326)</f>
        <v/>
      </c>
      <c r="BJ24" s="220" t="str">
        <f>IF(SAM_2017_user_KZT!BJ24="","",SAM_2017_user_KZT!BJ24/326)</f>
        <v/>
      </c>
      <c r="BK24" s="220" t="str">
        <f>IF(SAM_2017_user_KZT!BK24="","",SAM_2017_user_KZT!BK24/326)</f>
        <v/>
      </c>
      <c r="BL24" s="220" t="str">
        <f>IF(SAM_2017_user_KZT!BL24="","",SAM_2017_user_KZT!BL24/326)</f>
        <v/>
      </c>
      <c r="BM24" s="220" t="str">
        <f>IF(SAM_2017_user_KZT!BM24="","",SAM_2017_user_KZT!BM24/326)</f>
        <v/>
      </c>
      <c r="BN24" s="220" t="str">
        <f>IF(SAM_2017_user_KZT!BN24="","",SAM_2017_user_KZT!BN24/326)</f>
        <v/>
      </c>
      <c r="BO24" s="220" t="str">
        <f>IF(SAM_2017_user_KZT!BO24="","",SAM_2017_user_KZT!BO24/326)</f>
        <v/>
      </c>
      <c r="BP24" s="220" t="str">
        <f>IF(SAM_2017_user_KZT!BP24="","",SAM_2017_user_KZT!BP24/326)</f>
        <v/>
      </c>
      <c r="BQ24" s="220" t="str">
        <f>IF(SAM_2017_user_KZT!BQ24="","",SAM_2017_user_KZT!BQ24/326)</f>
        <v/>
      </c>
      <c r="BR24" s="219" t="str">
        <f>IF(SAM_2017_user_KZT!BR24="","",SAM_2017_user_KZT!BR24/326)</f>
        <v/>
      </c>
      <c r="BS24" s="223" t="str">
        <f>IF(SAM_2017_user_KZT!BS24="","",SAM_2017_user_KZT!BS24/326)</f>
        <v/>
      </c>
      <c r="BT24" s="223" t="str">
        <f>IF(SAM_2017_user_KZT!BT24="","",SAM_2017_user_KZT!BT24/326)</f>
        <v/>
      </c>
      <c r="BU24" s="223" t="str">
        <f>IF(SAM_2017_user_KZT!BU24="","",SAM_2017_user_KZT!BU24/326)</f>
        <v/>
      </c>
      <c r="BV24" s="223" t="str">
        <f>IF(SAM_2017_user_KZT!BV24="","",SAM_2017_user_KZT!BV24/326)</f>
        <v/>
      </c>
      <c r="BW24" s="223" t="str">
        <f>IF(SAM_2017_user_KZT!BW24="","",SAM_2017_user_KZT!BW24/326)</f>
        <v/>
      </c>
      <c r="BX24" s="223" t="str">
        <f>IF(SAM_2017_user_KZT!BX24="","",SAM_2017_user_KZT!BX24/326)</f>
        <v/>
      </c>
      <c r="BY24" s="223" t="str">
        <f>IF(SAM_2017_user_KZT!BY24="","",SAM_2017_user_KZT!BY24/326)</f>
        <v/>
      </c>
      <c r="BZ24" s="223" t="str">
        <f>IF(SAM_2017_user_KZT!BZ24="","",SAM_2017_user_KZT!BZ24/326)</f>
        <v/>
      </c>
      <c r="CA24" s="223" t="str">
        <f>IF(SAM_2017_user_KZT!CA24="","",SAM_2017_user_KZT!CA24/326)</f>
        <v/>
      </c>
      <c r="CB24" s="223" t="str">
        <f>IF(SAM_2017_user_KZT!CB24="","",SAM_2017_user_KZT!CB24/326)</f>
        <v/>
      </c>
      <c r="CC24" s="223" t="str">
        <f>IF(SAM_2017_user_KZT!CD24="","",SAM_2017_user_KZT!CD24/326)</f>
        <v/>
      </c>
      <c r="CD24" s="223" t="str">
        <f>IF(SAM_2017_user_KZT!CE24="","",SAM_2017_user_KZT!CE24/326)</f>
        <v/>
      </c>
      <c r="CE24" s="141">
        <f>IF(SAM_2017_user_KZT!CF24="","",SAM_2017_user_KZT!CF24/326)</f>
        <v>155.03592145606345</v>
      </c>
      <c r="CF24" s="107">
        <f t="shared" si="0"/>
        <v>1172.713732592305</v>
      </c>
    </row>
    <row r="25" spans="1:84" x14ac:dyDescent="0.25">
      <c r="A25" s="227"/>
      <c r="B25" s="225">
        <v>23</v>
      </c>
      <c r="C25" s="223" t="str">
        <f>IF(SAM_2017_user_KZT!C25="","",SAM_2017_user_KZT!C25/326)</f>
        <v/>
      </c>
      <c r="D25" s="223" t="str">
        <f>IF(SAM_2017_user_KZT!D25="","",SAM_2017_user_KZT!D25/326)</f>
        <v/>
      </c>
      <c r="E25" s="223" t="str">
        <f>IF(SAM_2017_user_KZT!E25="","",SAM_2017_user_KZT!E25/326)</f>
        <v/>
      </c>
      <c r="F25" s="223" t="str">
        <f>IF(SAM_2017_user_KZT!F25="","",SAM_2017_user_KZT!F25/326)</f>
        <v/>
      </c>
      <c r="G25" s="223" t="str">
        <f>IF(SAM_2017_user_KZT!G25="","",SAM_2017_user_KZT!G25/326)</f>
        <v/>
      </c>
      <c r="H25" s="223" t="str">
        <f>IF(SAM_2017_user_KZT!H25="","",SAM_2017_user_KZT!H25/326)</f>
        <v/>
      </c>
      <c r="I25" s="223" t="str">
        <f>IF(SAM_2017_user_KZT!I25="","",SAM_2017_user_KZT!I25/326)</f>
        <v/>
      </c>
      <c r="J25" s="223" t="str">
        <f>IF(SAM_2017_user_KZT!J25="","",SAM_2017_user_KZT!J25/326)</f>
        <v/>
      </c>
      <c r="K25" s="223" t="str">
        <f>IF(SAM_2017_user_KZT!K25="","",SAM_2017_user_KZT!K25/326)</f>
        <v/>
      </c>
      <c r="L25" s="223" t="str">
        <f>IF(SAM_2017_user_KZT!L25="","",SAM_2017_user_KZT!L25/326)</f>
        <v/>
      </c>
      <c r="M25" s="223" t="str">
        <f>IF(SAM_2017_user_KZT!M25="","",SAM_2017_user_KZT!M25/326)</f>
        <v/>
      </c>
      <c r="N25" s="223" t="str">
        <f>IF(SAM_2017_user_KZT!N25="","",SAM_2017_user_KZT!N25/326)</f>
        <v/>
      </c>
      <c r="O25" s="223" t="str">
        <f>IF(SAM_2017_user_KZT!O25="","",SAM_2017_user_KZT!O25/326)</f>
        <v/>
      </c>
      <c r="P25" s="223" t="str">
        <f>IF(SAM_2017_user_KZT!P25="","",SAM_2017_user_KZT!P25/326)</f>
        <v/>
      </c>
      <c r="Q25" s="223" t="str">
        <f>IF(SAM_2017_user_KZT!Q25="","",SAM_2017_user_KZT!Q25/326)</f>
        <v/>
      </c>
      <c r="R25" s="223" t="str">
        <f>IF(SAM_2017_user_KZT!R25="","",SAM_2017_user_KZT!R25/326)</f>
        <v/>
      </c>
      <c r="S25" s="223" t="str">
        <f>IF(SAM_2017_user_KZT!S25="","",SAM_2017_user_KZT!S25/326)</f>
        <v/>
      </c>
      <c r="T25" s="223" t="str">
        <f>IF(SAM_2017_user_KZT!T25="","",SAM_2017_user_KZT!T25/326)</f>
        <v/>
      </c>
      <c r="U25" s="223" t="str">
        <f>IF(SAM_2017_user_KZT!U25="","",SAM_2017_user_KZT!U25/326)</f>
        <v/>
      </c>
      <c r="V25" s="223" t="str">
        <f>IF(SAM_2017_user_KZT!V25="","",SAM_2017_user_KZT!V25/326)</f>
        <v/>
      </c>
      <c r="W25" s="223" t="str">
        <f>IF(SAM_2017_user_KZT!W25="","",SAM_2017_user_KZT!W25/326)</f>
        <v/>
      </c>
      <c r="X25" s="223" t="str">
        <f>IF(SAM_2017_user_KZT!X25="","",SAM_2017_user_KZT!X25/326)</f>
        <v/>
      </c>
      <c r="Y25" s="223" t="str">
        <f>IF(SAM_2017_user_KZT!Y25="","",SAM_2017_user_KZT!Y25/326)</f>
        <v/>
      </c>
      <c r="Z25" s="223" t="str">
        <f>IF(SAM_2017_user_KZT!Z25="","",SAM_2017_user_KZT!Z25/326)</f>
        <v/>
      </c>
      <c r="AA25" s="223" t="str">
        <f>IF(SAM_2017_user_KZT!AA25="","",SAM_2017_user_KZT!AA25/326)</f>
        <v/>
      </c>
      <c r="AB25" s="223" t="str">
        <f>IF(SAM_2017_user_KZT!AB25="","",SAM_2017_user_KZT!AB25/326)</f>
        <v/>
      </c>
      <c r="AC25" s="223" t="str">
        <f>IF(SAM_2017_user_KZT!AC25="","",SAM_2017_user_KZT!AC25/326)</f>
        <v/>
      </c>
      <c r="AD25" s="223" t="str">
        <f>IF(SAM_2017_user_KZT!AD25="","",SAM_2017_user_KZT!AD25/326)</f>
        <v/>
      </c>
      <c r="AE25" s="223" t="str">
        <f>IF(SAM_2017_user_KZT!AE25="","",SAM_2017_user_KZT!AE25/326)</f>
        <v/>
      </c>
      <c r="AF25" s="223" t="str">
        <f>IF(SAM_2017_user_KZT!AF25="","",SAM_2017_user_KZT!AF25/326)</f>
        <v/>
      </c>
      <c r="AG25" s="223" t="str">
        <f>IF(SAM_2017_user_KZT!AG25="","",SAM_2017_user_KZT!AG25/326)</f>
        <v/>
      </c>
      <c r="AH25" s="223" t="str">
        <f>IF(SAM_2017_user_KZT!AH25="","",SAM_2017_user_KZT!AH25/326)</f>
        <v/>
      </c>
      <c r="AI25" s="223" t="str">
        <f>IF(SAM_2017_user_KZT!AI25="","",SAM_2017_user_KZT!AI25/326)</f>
        <v/>
      </c>
      <c r="AJ25" s="223" t="str">
        <f>IF(SAM_2017_user_KZT!AJ25="","",SAM_2017_user_KZT!AJ25/326)</f>
        <v/>
      </c>
      <c r="AK25" s="211" t="str">
        <f>IF(SAM_2017_user_KZT!AK25="","",SAM_2017_user_KZT!AK25/326)</f>
        <v/>
      </c>
      <c r="AL25" s="220" t="str">
        <f>IF(SAM_2017_user_KZT!AL25="","",SAM_2017_user_KZT!AL25/326)</f>
        <v/>
      </c>
      <c r="AM25" s="220" t="str">
        <f>IF(SAM_2017_user_KZT!AM25="","",SAM_2017_user_KZT!AM25/326)</f>
        <v/>
      </c>
      <c r="AN25" s="220" t="str">
        <f>IF(SAM_2017_user_KZT!AN25="","",SAM_2017_user_KZT!AN25/326)</f>
        <v/>
      </c>
      <c r="AO25" s="220" t="str">
        <f>IF(SAM_2017_user_KZT!AO25="","",SAM_2017_user_KZT!AO25/326)</f>
        <v/>
      </c>
      <c r="AP25" s="220" t="str">
        <f>IF(SAM_2017_user_KZT!AP25="","",SAM_2017_user_KZT!AP25/326)</f>
        <v/>
      </c>
      <c r="AQ25" s="220" t="str">
        <f>IF(SAM_2017_user_KZT!AQ25="","",SAM_2017_user_KZT!AQ25/326)</f>
        <v/>
      </c>
      <c r="AR25" s="220" t="str">
        <f>IF(SAM_2017_user_KZT!AR25="","",SAM_2017_user_KZT!AR25/326)</f>
        <v/>
      </c>
      <c r="AS25" s="220" t="str">
        <f>IF(SAM_2017_user_KZT!AS25="","",SAM_2017_user_KZT!AS25/326)</f>
        <v/>
      </c>
      <c r="AT25" s="220" t="str">
        <f>IF(SAM_2017_user_KZT!AT25="","",SAM_2017_user_KZT!AT25/326)</f>
        <v/>
      </c>
      <c r="AU25" s="220" t="str">
        <f>IF(SAM_2017_user_KZT!AU25="","",SAM_2017_user_KZT!AU25/326)</f>
        <v/>
      </c>
      <c r="AV25" s="220" t="str">
        <f>IF(SAM_2017_user_KZT!AV25="","",SAM_2017_user_KZT!AV25/326)</f>
        <v/>
      </c>
      <c r="AW25" s="220" t="str">
        <f>IF(SAM_2017_user_KZT!AW25="","",SAM_2017_user_KZT!AW25/326)</f>
        <v/>
      </c>
      <c r="AX25" s="220" t="str">
        <f>IF(SAM_2017_user_KZT!AX25="","",SAM_2017_user_KZT!AX25/326)</f>
        <v/>
      </c>
      <c r="AY25" s="220" t="str">
        <f>IF(SAM_2017_user_KZT!AY25="","",SAM_2017_user_KZT!AY25/326)</f>
        <v/>
      </c>
      <c r="AZ25" s="220" t="str">
        <f>IF(SAM_2017_user_KZT!AZ25="","",SAM_2017_user_KZT!AZ25/326)</f>
        <v/>
      </c>
      <c r="BA25" s="220" t="str">
        <f>IF(SAM_2017_user_KZT!BA25="","",SAM_2017_user_KZT!BA25/326)</f>
        <v/>
      </c>
      <c r="BB25" s="220" t="str">
        <f>IF(SAM_2017_user_KZT!BB25="","",SAM_2017_user_KZT!BB25/326)</f>
        <v/>
      </c>
      <c r="BC25" s="220" t="str">
        <f>IF(SAM_2017_user_KZT!BC25="","",SAM_2017_user_KZT!BC25/326)</f>
        <v/>
      </c>
      <c r="BD25" s="220" t="str">
        <f>IF(SAM_2017_user_KZT!BD25="","",SAM_2017_user_KZT!BD25/326)</f>
        <v/>
      </c>
      <c r="BE25" s="220" t="str">
        <f>IF(SAM_2017_user_KZT!BE25="","",SAM_2017_user_KZT!BE25/326)</f>
        <v/>
      </c>
      <c r="BF25" s="220" t="str">
        <f>IF(SAM_2017_user_KZT!BF25="","",SAM_2017_user_KZT!BF25/326)</f>
        <v/>
      </c>
      <c r="BG25" s="220">
        <f>IF(SAM_2017_user_KZT!BG25="","",SAM_2017_user_KZT!BG25/326)</f>
        <v>17222.901564866032</v>
      </c>
      <c r="BH25" s="220" t="str">
        <f>IF(SAM_2017_user_KZT!BH25="","",SAM_2017_user_KZT!BH25/326)</f>
        <v/>
      </c>
      <c r="BI25" s="220" t="str">
        <f>IF(SAM_2017_user_KZT!BI25="","",SAM_2017_user_KZT!BI25/326)</f>
        <v/>
      </c>
      <c r="BJ25" s="220" t="str">
        <f>IF(SAM_2017_user_KZT!BJ25="","",SAM_2017_user_KZT!BJ25/326)</f>
        <v/>
      </c>
      <c r="BK25" s="220" t="str">
        <f>IF(SAM_2017_user_KZT!BK25="","",SAM_2017_user_KZT!BK25/326)</f>
        <v/>
      </c>
      <c r="BL25" s="220" t="str">
        <f>IF(SAM_2017_user_KZT!BL25="","",SAM_2017_user_KZT!BL25/326)</f>
        <v/>
      </c>
      <c r="BM25" s="220" t="str">
        <f>IF(SAM_2017_user_KZT!BM25="","",SAM_2017_user_KZT!BM25/326)</f>
        <v/>
      </c>
      <c r="BN25" s="220" t="str">
        <f>IF(SAM_2017_user_KZT!BN25="","",SAM_2017_user_KZT!BN25/326)</f>
        <v/>
      </c>
      <c r="BO25" s="220" t="str">
        <f>IF(SAM_2017_user_KZT!BO25="","",SAM_2017_user_KZT!BO25/326)</f>
        <v/>
      </c>
      <c r="BP25" s="220" t="str">
        <f>IF(SAM_2017_user_KZT!BP25="","",SAM_2017_user_KZT!BP25/326)</f>
        <v/>
      </c>
      <c r="BQ25" s="220" t="str">
        <f>IF(SAM_2017_user_KZT!BQ25="","",SAM_2017_user_KZT!BQ25/326)</f>
        <v/>
      </c>
      <c r="BR25" s="219" t="str">
        <f>IF(SAM_2017_user_KZT!BR25="","",SAM_2017_user_KZT!BR25/326)</f>
        <v/>
      </c>
      <c r="BS25" s="223" t="str">
        <f>IF(SAM_2017_user_KZT!BS25="","",SAM_2017_user_KZT!BS25/326)</f>
        <v/>
      </c>
      <c r="BT25" s="223" t="str">
        <f>IF(SAM_2017_user_KZT!BT25="","",SAM_2017_user_KZT!BT25/326)</f>
        <v/>
      </c>
      <c r="BU25" s="223" t="str">
        <f>IF(SAM_2017_user_KZT!BU25="","",SAM_2017_user_KZT!BU25/326)</f>
        <v/>
      </c>
      <c r="BV25" s="223" t="str">
        <f>IF(SAM_2017_user_KZT!BV25="","",SAM_2017_user_KZT!BV25/326)</f>
        <v/>
      </c>
      <c r="BW25" s="223" t="str">
        <f>IF(SAM_2017_user_KZT!BW25="","",SAM_2017_user_KZT!BW25/326)</f>
        <v/>
      </c>
      <c r="BX25" s="223" t="str">
        <f>IF(SAM_2017_user_KZT!BX25="","",SAM_2017_user_KZT!BX25/326)</f>
        <v/>
      </c>
      <c r="BY25" s="223" t="str">
        <f>IF(SAM_2017_user_KZT!BY25="","",SAM_2017_user_KZT!BY25/326)</f>
        <v/>
      </c>
      <c r="BZ25" s="223" t="str">
        <f>IF(SAM_2017_user_KZT!BZ25="","",SAM_2017_user_KZT!BZ25/326)</f>
        <v/>
      </c>
      <c r="CA25" s="223" t="str">
        <f>IF(SAM_2017_user_KZT!CA25="","",SAM_2017_user_KZT!CA25/326)</f>
        <v/>
      </c>
      <c r="CB25" s="223" t="str">
        <f>IF(SAM_2017_user_KZT!CB25="","",SAM_2017_user_KZT!CB25/326)</f>
        <v/>
      </c>
      <c r="CC25" s="223" t="str">
        <f>IF(SAM_2017_user_KZT!CD25="","",SAM_2017_user_KZT!CD25/326)</f>
        <v/>
      </c>
      <c r="CD25" s="223" t="str">
        <f>IF(SAM_2017_user_KZT!CE25="","",SAM_2017_user_KZT!CE25/326)</f>
        <v/>
      </c>
      <c r="CE25" s="141">
        <f>IF(SAM_2017_user_KZT!CF25="","",SAM_2017_user_KZT!CF25/326)</f>
        <v>2948.8004503059283</v>
      </c>
      <c r="CF25" s="107">
        <f t="shared" si="0"/>
        <v>20171.702015171959</v>
      </c>
    </row>
    <row r="26" spans="1:84" x14ac:dyDescent="0.25">
      <c r="A26" s="227"/>
      <c r="B26" s="225">
        <v>24</v>
      </c>
      <c r="C26" s="223" t="str">
        <f>IF(SAM_2017_user_KZT!C26="","",SAM_2017_user_KZT!C26/326)</f>
        <v/>
      </c>
      <c r="D26" s="223" t="str">
        <f>IF(SAM_2017_user_KZT!D26="","",SAM_2017_user_KZT!D26/326)</f>
        <v/>
      </c>
      <c r="E26" s="223" t="str">
        <f>IF(SAM_2017_user_KZT!E26="","",SAM_2017_user_KZT!E26/326)</f>
        <v/>
      </c>
      <c r="F26" s="223" t="str">
        <f>IF(SAM_2017_user_KZT!F26="","",SAM_2017_user_KZT!F26/326)</f>
        <v/>
      </c>
      <c r="G26" s="223" t="str">
        <f>IF(SAM_2017_user_KZT!G26="","",SAM_2017_user_KZT!G26/326)</f>
        <v/>
      </c>
      <c r="H26" s="223" t="str">
        <f>IF(SAM_2017_user_KZT!H26="","",SAM_2017_user_KZT!H26/326)</f>
        <v/>
      </c>
      <c r="I26" s="223" t="str">
        <f>IF(SAM_2017_user_KZT!I26="","",SAM_2017_user_KZT!I26/326)</f>
        <v/>
      </c>
      <c r="J26" s="223" t="str">
        <f>IF(SAM_2017_user_KZT!J26="","",SAM_2017_user_KZT!J26/326)</f>
        <v/>
      </c>
      <c r="K26" s="223" t="str">
        <f>IF(SAM_2017_user_KZT!K26="","",SAM_2017_user_KZT!K26/326)</f>
        <v/>
      </c>
      <c r="L26" s="223" t="str">
        <f>IF(SAM_2017_user_KZT!L26="","",SAM_2017_user_KZT!L26/326)</f>
        <v/>
      </c>
      <c r="M26" s="223" t="str">
        <f>IF(SAM_2017_user_KZT!M26="","",SAM_2017_user_KZT!M26/326)</f>
        <v/>
      </c>
      <c r="N26" s="223" t="str">
        <f>IF(SAM_2017_user_KZT!N26="","",SAM_2017_user_KZT!N26/326)</f>
        <v/>
      </c>
      <c r="O26" s="223" t="str">
        <f>IF(SAM_2017_user_KZT!O26="","",SAM_2017_user_KZT!O26/326)</f>
        <v/>
      </c>
      <c r="P26" s="223" t="str">
        <f>IF(SAM_2017_user_KZT!P26="","",SAM_2017_user_KZT!P26/326)</f>
        <v/>
      </c>
      <c r="Q26" s="223" t="str">
        <f>IF(SAM_2017_user_KZT!Q26="","",SAM_2017_user_KZT!Q26/326)</f>
        <v/>
      </c>
      <c r="R26" s="223" t="str">
        <f>IF(SAM_2017_user_KZT!R26="","",SAM_2017_user_KZT!R26/326)</f>
        <v/>
      </c>
      <c r="S26" s="223" t="str">
        <f>IF(SAM_2017_user_KZT!S26="","",SAM_2017_user_KZT!S26/326)</f>
        <v/>
      </c>
      <c r="T26" s="223" t="str">
        <f>IF(SAM_2017_user_KZT!T26="","",SAM_2017_user_KZT!T26/326)</f>
        <v/>
      </c>
      <c r="U26" s="223" t="str">
        <f>IF(SAM_2017_user_KZT!U26="","",SAM_2017_user_KZT!U26/326)</f>
        <v/>
      </c>
      <c r="V26" s="223" t="str">
        <f>IF(SAM_2017_user_KZT!V26="","",SAM_2017_user_KZT!V26/326)</f>
        <v/>
      </c>
      <c r="W26" s="223" t="str">
        <f>IF(SAM_2017_user_KZT!W26="","",SAM_2017_user_KZT!W26/326)</f>
        <v/>
      </c>
      <c r="X26" s="223" t="str">
        <f>IF(SAM_2017_user_KZT!X26="","",SAM_2017_user_KZT!X26/326)</f>
        <v/>
      </c>
      <c r="Y26" s="223" t="str">
        <f>IF(SAM_2017_user_KZT!Y26="","",SAM_2017_user_KZT!Y26/326)</f>
        <v/>
      </c>
      <c r="Z26" s="223" t="str">
        <f>IF(SAM_2017_user_KZT!Z26="","",SAM_2017_user_KZT!Z26/326)</f>
        <v/>
      </c>
      <c r="AA26" s="223" t="str">
        <f>IF(SAM_2017_user_KZT!AA26="","",SAM_2017_user_KZT!AA26/326)</f>
        <v/>
      </c>
      <c r="AB26" s="223" t="str">
        <f>IF(SAM_2017_user_KZT!AB26="","",SAM_2017_user_KZT!AB26/326)</f>
        <v/>
      </c>
      <c r="AC26" s="223" t="str">
        <f>IF(SAM_2017_user_KZT!AC26="","",SAM_2017_user_KZT!AC26/326)</f>
        <v/>
      </c>
      <c r="AD26" s="223" t="str">
        <f>IF(SAM_2017_user_KZT!AD26="","",SAM_2017_user_KZT!AD26/326)</f>
        <v/>
      </c>
      <c r="AE26" s="223" t="str">
        <f>IF(SAM_2017_user_KZT!AE26="","",SAM_2017_user_KZT!AE26/326)</f>
        <v/>
      </c>
      <c r="AF26" s="223" t="str">
        <f>IF(SAM_2017_user_KZT!AF26="","",SAM_2017_user_KZT!AF26/326)</f>
        <v/>
      </c>
      <c r="AG26" s="223" t="str">
        <f>IF(SAM_2017_user_KZT!AG26="","",SAM_2017_user_KZT!AG26/326)</f>
        <v/>
      </c>
      <c r="AH26" s="223" t="str">
        <f>IF(SAM_2017_user_KZT!AH26="","",SAM_2017_user_KZT!AH26/326)</f>
        <v/>
      </c>
      <c r="AI26" s="223" t="str">
        <f>IF(SAM_2017_user_KZT!AI26="","",SAM_2017_user_KZT!AI26/326)</f>
        <v/>
      </c>
      <c r="AJ26" s="223" t="str">
        <f>IF(SAM_2017_user_KZT!AJ26="","",SAM_2017_user_KZT!AJ26/326)</f>
        <v/>
      </c>
      <c r="AK26" s="211" t="str">
        <f>IF(SAM_2017_user_KZT!AK26="","",SAM_2017_user_KZT!AK26/326)</f>
        <v/>
      </c>
      <c r="AL26" s="220" t="str">
        <f>IF(SAM_2017_user_KZT!AL26="","",SAM_2017_user_KZT!AL26/326)</f>
        <v/>
      </c>
      <c r="AM26" s="220" t="str">
        <f>IF(SAM_2017_user_KZT!AM26="","",SAM_2017_user_KZT!AM26/326)</f>
        <v/>
      </c>
      <c r="AN26" s="220" t="str">
        <f>IF(SAM_2017_user_KZT!AN26="","",SAM_2017_user_KZT!AN26/326)</f>
        <v/>
      </c>
      <c r="AO26" s="220" t="str">
        <f>IF(SAM_2017_user_KZT!AO26="","",SAM_2017_user_KZT!AO26/326)</f>
        <v/>
      </c>
      <c r="AP26" s="220" t="str">
        <f>IF(SAM_2017_user_KZT!AP26="","",SAM_2017_user_KZT!AP26/326)</f>
        <v/>
      </c>
      <c r="AQ26" s="220" t="str">
        <f>IF(SAM_2017_user_KZT!AQ26="","",SAM_2017_user_KZT!AQ26/326)</f>
        <v/>
      </c>
      <c r="AR26" s="220" t="str">
        <f>IF(SAM_2017_user_KZT!AR26="","",SAM_2017_user_KZT!AR26/326)</f>
        <v/>
      </c>
      <c r="AS26" s="220" t="str">
        <f>IF(SAM_2017_user_KZT!AS26="","",SAM_2017_user_KZT!AS26/326)</f>
        <v/>
      </c>
      <c r="AT26" s="220" t="str">
        <f>IF(SAM_2017_user_KZT!AT26="","",SAM_2017_user_KZT!AT26/326)</f>
        <v/>
      </c>
      <c r="AU26" s="220" t="str">
        <f>IF(SAM_2017_user_KZT!AU26="","",SAM_2017_user_KZT!AU26/326)</f>
        <v/>
      </c>
      <c r="AV26" s="220" t="str">
        <f>IF(SAM_2017_user_KZT!AV26="","",SAM_2017_user_KZT!AV26/326)</f>
        <v/>
      </c>
      <c r="AW26" s="220" t="str">
        <f>IF(SAM_2017_user_KZT!AW26="","",SAM_2017_user_KZT!AW26/326)</f>
        <v/>
      </c>
      <c r="AX26" s="220" t="str">
        <f>IF(SAM_2017_user_KZT!AX26="","",SAM_2017_user_KZT!AX26/326)</f>
        <v/>
      </c>
      <c r="AY26" s="220" t="str">
        <f>IF(SAM_2017_user_KZT!AY26="","",SAM_2017_user_KZT!AY26/326)</f>
        <v/>
      </c>
      <c r="AZ26" s="220" t="str">
        <f>IF(SAM_2017_user_KZT!AZ26="","",SAM_2017_user_KZT!AZ26/326)</f>
        <v/>
      </c>
      <c r="BA26" s="220" t="str">
        <f>IF(SAM_2017_user_KZT!BA26="","",SAM_2017_user_KZT!BA26/326)</f>
        <v/>
      </c>
      <c r="BB26" s="220" t="str">
        <f>IF(SAM_2017_user_KZT!BB26="","",SAM_2017_user_KZT!BB26/326)</f>
        <v/>
      </c>
      <c r="BC26" s="220" t="str">
        <f>IF(SAM_2017_user_KZT!BC26="","",SAM_2017_user_KZT!BC26/326)</f>
        <v/>
      </c>
      <c r="BD26" s="220" t="str">
        <f>IF(SAM_2017_user_KZT!BD26="","",SAM_2017_user_KZT!BD26/326)</f>
        <v/>
      </c>
      <c r="BE26" s="220" t="str">
        <f>IF(SAM_2017_user_KZT!BE26="","",SAM_2017_user_KZT!BE26/326)</f>
        <v/>
      </c>
      <c r="BF26" s="220" t="str">
        <f>IF(SAM_2017_user_KZT!BF26="","",SAM_2017_user_KZT!BF26/326)</f>
        <v/>
      </c>
      <c r="BG26" s="220" t="str">
        <f>IF(SAM_2017_user_KZT!BG26="","",SAM_2017_user_KZT!BG26/326)</f>
        <v/>
      </c>
      <c r="BH26" s="220">
        <f>IF(SAM_2017_user_KZT!BH26="","",SAM_2017_user_KZT!BH26/326)</f>
        <v>230.77827684305606</v>
      </c>
      <c r="BI26" s="220" t="str">
        <f>IF(SAM_2017_user_KZT!BI26="","",SAM_2017_user_KZT!BI26/326)</f>
        <v/>
      </c>
      <c r="BJ26" s="220" t="str">
        <f>IF(SAM_2017_user_KZT!BJ26="","",SAM_2017_user_KZT!BJ26/326)</f>
        <v/>
      </c>
      <c r="BK26" s="220" t="str">
        <f>IF(SAM_2017_user_KZT!BK26="","",SAM_2017_user_KZT!BK26/326)</f>
        <v/>
      </c>
      <c r="BL26" s="220" t="str">
        <f>IF(SAM_2017_user_KZT!BL26="","",SAM_2017_user_KZT!BL26/326)</f>
        <v/>
      </c>
      <c r="BM26" s="220" t="str">
        <f>IF(SAM_2017_user_KZT!BM26="","",SAM_2017_user_KZT!BM26/326)</f>
        <v/>
      </c>
      <c r="BN26" s="220" t="str">
        <f>IF(SAM_2017_user_KZT!BN26="","",SAM_2017_user_KZT!BN26/326)</f>
        <v/>
      </c>
      <c r="BO26" s="220" t="str">
        <f>IF(SAM_2017_user_KZT!BO26="","",SAM_2017_user_KZT!BO26/326)</f>
        <v/>
      </c>
      <c r="BP26" s="220" t="str">
        <f>IF(SAM_2017_user_KZT!BP26="","",SAM_2017_user_KZT!BP26/326)</f>
        <v/>
      </c>
      <c r="BQ26" s="220" t="str">
        <f>IF(SAM_2017_user_KZT!BQ26="","",SAM_2017_user_KZT!BQ26/326)</f>
        <v/>
      </c>
      <c r="BR26" s="219" t="str">
        <f>IF(SAM_2017_user_KZT!BR26="","",SAM_2017_user_KZT!BR26/326)</f>
        <v/>
      </c>
      <c r="BS26" s="223" t="str">
        <f>IF(SAM_2017_user_KZT!BS26="","",SAM_2017_user_KZT!BS26/326)</f>
        <v/>
      </c>
      <c r="BT26" s="223" t="str">
        <f>IF(SAM_2017_user_KZT!BT26="","",SAM_2017_user_KZT!BT26/326)</f>
        <v/>
      </c>
      <c r="BU26" s="223" t="str">
        <f>IF(SAM_2017_user_KZT!BU26="","",SAM_2017_user_KZT!BU26/326)</f>
        <v/>
      </c>
      <c r="BV26" s="223" t="str">
        <f>IF(SAM_2017_user_KZT!BV26="","",SAM_2017_user_KZT!BV26/326)</f>
        <v/>
      </c>
      <c r="BW26" s="223" t="str">
        <f>IF(SAM_2017_user_KZT!BW26="","",SAM_2017_user_KZT!BW26/326)</f>
        <v/>
      </c>
      <c r="BX26" s="223" t="str">
        <f>IF(SAM_2017_user_KZT!BX26="","",SAM_2017_user_KZT!BX26/326)</f>
        <v/>
      </c>
      <c r="BY26" s="223" t="str">
        <f>IF(SAM_2017_user_KZT!BY26="","",SAM_2017_user_KZT!BY26/326)</f>
        <v/>
      </c>
      <c r="BZ26" s="223" t="str">
        <f>IF(SAM_2017_user_KZT!BZ26="","",SAM_2017_user_KZT!BZ26/326)</f>
        <v/>
      </c>
      <c r="CA26" s="223" t="str">
        <f>IF(SAM_2017_user_KZT!CA26="","",SAM_2017_user_KZT!CA26/326)</f>
        <v/>
      </c>
      <c r="CB26" s="223" t="str">
        <f>IF(SAM_2017_user_KZT!CB26="","",SAM_2017_user_KZT!CB26/326)</f>
        <v/>
      </c>
      <c r="CC26" s="223" t="str">
        <f>IF(SAM_2017_user_KZT!CD26="","",SAM_2017_user_KZT!CD26/326)</f>
        <v/>
      </c>
      <c r="CD26" s="223" t="str">
        <f>IF(SAM_2017_user_KZT!CE26="","",SAM_2017_user_KZT!CE26/326)</f>
        <v/>
      </c>
      <c r="CE26" s="141">
        <f>IF(SAM_2017_user_KZT!CF26="","",SAM_2017_user_KZT!CF26/326)</f>
        <v>11.966454009175656</v>
      </c>
      <c r="CF26" s="107">
        <f t="shared" si="0"/>
        <v>242.74473085223173</v>
      </c>
    </row>
    <row r="27" spans="1:84" x14ac:dyDescent="0.25">
      <c r="A27" s="227"/>
      <c r="B27" s="225">
        <v>25</v>
      </c>
      <c r="C27" s="223" t="str">
        <f>IF(SAM_2017_user_KZT!C27="","",SAM_2017_user_KZT!C27/326)</f>
        <v/>
      </c>
      <c r="D27" s="223" t="str">
        <f>IF(SAM_2017_user_KZT!D27="","",SAM_2017_user_KZT!D27/326)</f>
        <v/>
      </c>
      <c r="E27" s="223" t="str">
        <f>IF(SAM_2017_user_KZT!E27="","",SAM_2017_user_KZT!E27/326)</f>
        <v/>
      </c>
      <c r="F27" s="223" t="str">
        <f>IF(SAM_2017_user_KZT!F27="","",SAM_2017_user_KZT!F27/326)</f>
        <v/>
      </c>
      <c r="G27" s="223" t="str">
        <f>IF(SAM_2017_user_KZT!G27="","",SAM_2017_user_KZT!G27/326)</f>
        <v/>
      </c>
      <c r="H27" s="223" t="str">
        <f>IF(SAM_2017_user_KZT!H27="","",SAM_2017_user_KZT!H27/326)</f>
        <v/>
      </c>
      <c r="I27" s="223" t="str">
        <f>IF(SAM_2017_user_KZT!I27="","",SAM_2017_user_KZT!I27/326)</f>
        <v/>
      </c>
      <c r="J27" s="223" t="str">
        <f>IF(SAM_2017_user_KZT!J27="","",SAM_2017_user_KZT!J27/326)</f>
        <v/>
      </c>
      <c r="K27" s="223" t="str">
        <f>IF(SAM_2017_user_KZT!K27="","",SAM_2017_user_KZT!K27/326)</f>
        <v/>
      </c>
      <c r="L27" s="223" t="str">
        <f>IF(SAM_2017_user_KZT!L27="","",SAM_2017_user_KZT!L27/326)</f>
        <v/>
      </c>
      <c r="M27" s="223" t="str">
        <f>IF(SAM_2017_user_KZT!M27="","",SAM_2017_user_KZT!M27/326)</f>
        <v/>
      </c>
      <c r="N27" s="223" t="str">
        <f>IF(SAM_2017_user_KZT!N27="","",SAM_2017_user_KZT!N27/326)</f>
        <v/>
      </c>
      <c r="O27" s="223" t="str">
        <f>IF(SAM_2017_user_KZT!O27="","",SAM_2017_user_KZT!O27/326)</f>
        <v/>
      </c>
      <c r="P27" s="223" t="str">
        <f>IF(SAM_2017_user_KZT!P27="","",SAM_2017_user_KZT!P27/326)</f>
        <v/>
      </c>
      <c r="Q27" s="223" t="str">
        <f>IF(SAM_2017_user_KZT!Q27="","",SAM_2017_user_KZT!Q27/326)</f>
        <v/>
      </c>
      <c r="R27" s="223" t="str">
        <f>IF(SAM_2017_user_KZT!R27="","",SAM_2017_user_KZT!R27/326)</f>
        <v/>
      </c>
      <c r="S27" s="223" t="str">
        <f>IF(SAM_2017_user_KZT!S27="","",SAM_2017_user_KZT!S27/326)</f>
        <v/>
      </c>
      <c r="T27" s="223" t="str">
        <f>IF(SAM_2017_user_KZT!T27="","",SAM_2017_user_KZT!T27/326)</f>
        <v/>
      </c>
      <c r="U27" s="223" t="str">
        <f>IF(SAM_2017_user_KZT!U27="","",SAM_2017_user_KZT!U27/326)</f>
        <v/>
      </c>
      <c r="V27" s="223" t="str">
        <f>IF(SAM_2017_user_KZT!V27="","",SAM_2017_user_KZT!V27/326)</f>
        <v/>
      </c>
      <c r="W27" s="223" t="str">
        <f>IF(SAM_2017_user_KZT!W27="","",SAM_2017_user_KZT!W27/326)</f>
        <v/>
      </c>
      <c r="X27" s="223" t="str">
        <f>IF(SAM_2017_user_KZT!X27="","",SAM_2017_user_KZT!X27/326)</f>
        <v/>
      </c>
      <c r="Y27" s="223" t="str">
        <f>IF(SAM_2017_user_KZT!Y27="","",SAM_2017_user_KZT!Y27/326)</f>
        <v/>
      </c>
      <c r="Z27" s="223" t="str">
        <f>IF(SAM_2017_user_KZT!Z27="","",SAM_2017_user_KZT!Z27/326)</f>
        <v/>
      </c>
      <c r="AA27" s="223" t="str">
        <f>IF(SAM_2017_user_KZT!AA27="","",SAM_2017_user_KZT!AA27/326)</f>
        <v/>
      </c>
      <c r="AB27" s="223" t="str">
        <f>IF(SAM_2017_user_KZT!AB27="","",SAM_2017_user_KZT!AB27/326)</f>
        <v/>
      </c>
      <c r="AC27" s="223" t="str">
        <f>IF(SAM_2017_user_KZT!AC27="","",SAM_2017_user_KZT!AC27/326)</f>
        <v/>
      </c>
      <c r="AD27" s="223" t="str">
        <f>IF(SAM_2017_user_KZT!AD27="","",SAM_2017_user_KZT!AD27/326)</f>
        <v/>
      </c>
      <c r="AE27" s="223" t="str">
        <f>IF(SAM_2017_user_KZT!AE27="","",SAM_2017_user_KZT!AE27/326)</f>
        <v/>
      </c>
      <c r="AF27" s="223" t="str">
        <f>IF(SAM_2017_user_KZT!AF27="","",SAM_2017_user_KZT!AF27/326)</f>
        <v/>
      </c>
      <c r="AG27" s="223" t="str">
        <f>IF(SAM_2017_user_KZT!AG27="","",SAM_2017_user_KZT!AG27/326)</f>
        <v/>
      </c>
      <c r="AH27" s="223" t="str">
        <f>IF(SAM_2017_user_KZT!AH27="","",SAM_2017_user_KZT!AH27/326)</f>
        <v/>
      </c>
      <c r="AI27" s="223" t="str">
        <f>IF(SAM_2017_user_KZT!AI27="","",SAM_2017_user_KZT!AI27/326)</f>
        <v/>
      </c>
      <c r="AJ27" s="223" t="str">
        <f>IF(SAM_2017_user_KZT!AJ27="","",SAM_2017_user_KZT!AJ27/326)</f>
        <v/>
      </c>
      <c r="AK27" s="211" t="str">
        <f>IF(SAM_2017_user_KZT!AK27="","",SAM_2017_user_KZT!AK27/326)</f>
        <v/>
      </c>
      <c r="AL27" s="220" t="str">
        <f>IF(SAM_2017_user_KZT!AL27="","",SAM_2017_user_KZT!AL27/326)</f>
        <v/>
      </c>
      <c r="AM27" s="220" t="str">
        <f>IF(SAM_2017_user_KZT!AM27="","",SAM_2017_user_KZT!AM27/326)</f>
        <v/>
      </c>
      <c r="AN27" s="220" t="str">
        <f>IF(SAM_2017_user_KZT!AN27="","",SAM_2017_user_KZT!AN27/326)</f>
        <v/>
      </c>
      <c r="AO27" s="220" t="str">
        <f>IF(SAM_2017_user_KZT!AO27="","",SAM_2017_user_KZT!AO27/326)</f>
        <v/>
      </c>
      <c r="AP27" s="220" t="str">
        <f>IF(SAM_2017_user_KZT!AP27="","",SAM_2017_user_KZT!AP27/326)</f>
        <v/>
      </c>
      <c r="AQ27" s="220" t="str">
        <f>IF(SAM_2017_user_KZT!AQ27="","",SAM_2017_user_KZT!AQ27/326)</f>
        <v/>
      </c>
      <c r="AR27" s="220" t="str">
        <f>IF(SAM_2017_user_KZT!AR27="","",SAM_2017_user_KZT!AR27/326)</f>
        <v/>
      </c>
      <c r="AS27" s="220" t="str">
        <f>IF(SAM_2017_user_KZT!AS27="","",SAM_2017_user_KZT!AS27/326)</f>
        <v/>
      </c>
      <c r="AT27" s="220" t="str">
        <f>IF(SAM_2017_user_KZT!AT27="","",SAM_2017_user_KZT!AT27/326)</f>
        <v/>
      </c>
      <c r="AU27" s="220" t="str">
        <f>IF(SAM_2017_user_KZT!AU27="","",SAM_2017_user_KZT!AU27/326)</f>
        <v/>
      </c>
      <c r="AV27" s="220" t="str">
        <f>IF(SAM_2017_user_KZT!AV27="","",SAM_2017_user_KZT!AV27/326)</f>
        <v/>
      </c>
      <c r="AW27" s="220" t="str">
        <f>IF(SAM_2017_user_KZT!AW27="","",SAM_2017_user_KZT!AW27/326)</f>
        <v/>
      </c>
      <c r="AX27" s="220" t="str">
        <f>IF(SAM_2017_user_KZT!AX27="","",SAM_2017_user_KZT!AX27/326)</f>
        <v/>
      </c>
      <c r="AY27" s="220" t="str">
        <f>IF(SAM_2017_user_KZT!AY27="","",SAM_2017_user_KZT!AY27/326)</f>
        <v/>
      </c>
      <c r="AZ27" s="220" t="str">
        <f>IF(SAM_2017_user_KZT!AZ27="","",SAM_2017_user_KZT!AZ27/326)</f>
        <v/>
      </c>
      <c r="BA27" s="220" t="str">
        <f>IF(SAM_2017_user_KZT!BA27="","",SAM_2017_user_KZT!BA27/326)</f>
        <v/>
      </c>
      <c r="BB27" s="220" t="str">
        <f>IF(SAM_2017_user_KZT!BB27="","",SAM_2017_user_KZT!BB27/326)</f>
        <v/>
      </c>
      <c r="BC27" s="220" t="str">
        <f>IF(SAM_2017_user_KZT!BC27="","",SAM_2017_user_KZT!BC27/326)</f>
        <v/>
      </c>
      <c r="BD27" s="220" t="str">
        <f>IF(SAM_2017_user_KZT!BD27="","",SAM_2017_user_KZT!BD27/326)</f>
        <v/>
      </c>
      <c r="BE27" s="220" t="str">
        <f>IF(SAM_2017_user_KZT!BE27="","",SAM_2017_user_KZT!BE27/326)</f>
        <v/>
      </c>
      <c r="BF27" s="220" t="str">
        <f>IF(SAM_2017_user_KZT!BF27="","",SAM_2017_user_KZT!BF27/326)</f>
        <v/>
      </c>
      <c r="BG27" s="220" t="str">
        <f>IF(SAM_2017_user_KZT!BG27="","",SAM_2017_user_KZT!BG27/326)</f>
        <v/>
      </c>
      <c r="BH27" s="220" t="str">
        <f>IF(SAM_2017_user_KZT!BH27="","",SAM_2017_user_KZT!BH27/326)</f>
        <v/>
      </c>
      <c r="BI27" s="220">
        <f>IF(SAM_2017_user_KZT!BI27="","",SAM_2017_user_KZT!BI27/326)</f>
        <v>1207.9054590132423</v>
      </c>
      <c r="BJ27" s="220" t="str">
        <f>IF(SAM_2017_user_KZT!BJ27="","",SAM_2017_user_KZT!BJ27/326)</f>
        <v/>
      </c>
      <c r="BK27" s="220" t="str">
        <f>IF(SAM_2017_user_KZT!BK27="","",SAM_2017_user_KZT!BK27/326)</f>
        <v/>
      </c>
      <c r="BL27" s="220" t="str">
        <f>IF(SAM_2017_user_KZT!BL27="","",SAM_2017_user_KZT!BL27/326)</f>
        <v/>
      </c>
      <c r="BM27" s="220" t="str">
        <f>IF(SAM_2017_user_KZT!BM27="","",SAM_2017_user_KZT!BM27/326)</f>
        <v/>
      </c>
      <c r="BN27" s="220" t="str">
        <f>IF(SAM_2017_user_KZT!BN27="","",SAM_2017_user_KZT!BN27/326)</f>
        <v/>
      </c>
      <c r="BO27" s="220" t="str">
        <f>IF(SAM_2017_user_KZT!BO27="","",SAM_2017_user_KZT!BO27/326)</f>
        <v/>
      </c>
      <c r="BP27" s="220" t="str">
        <f>IF(SAM_2017_user_KZT!BP27="","",SAM_2017_user_KZT!BP27/326)</f>
        <v/>
      </c>
      <c r="BQ27" s="220" t="str">
        <f>IF(SAM_2017_user_KZT!BQ27="","",SAM_2017_user_KZT!BQ27/326)</f>
        <v/>
      </c>
      <c r="BR27" s="219" t="str">
        <f>IF(SAM_2017_user_KZT!BR27="","",SAM_2017_user_KZT!BR27/326)</f>
        <v/>
      </c>
      <c r="BS27" s="223" t="str">
        <f>IF(SAM_2017_user_KZT!BS27="","",SAM_2017_user_KZT!BS27/326)</f>
        <v/>
      </c>
      <c r="BT27" s="223" t="str">
        <f>IF(SAM_2017_user_KZT!BT27="","",SAM_2017_user_KZT!BT27/326)</f>
        <v/>
      </c>
      <c r="BU27" s="223" t="str">
        <f>IF(SAM_2017_user_KZT!BU27="","",SAM_2017_user_KZT!BU27/326)</f>
        <v/>
      </c>
      <c r="BV27" s="223" t="str">
        <f>IF(SAM_2017_user_KZT!BV27="","",SAM_2017_user_KZT!BV27/326)</f>
        <v/>
      </c>
      <c r="BW27" s="223" t="str">
        <f>IF(SAM_2017_user_KZT!BW27="","",SAM_2017_user_KZT!BW27/326)</f>
        <v/>
      </c>
      <c r="BX27" s="223" t="str">
        <f>IF(SAM_2017_user_KZT!BX27="","",SAM_2017_user_KZT!BX27/326)</f>
        <v/>
      </c>
      <c r="BY27" s="223" t="str">
        <f>IF(SAM_2017_user_KZT!BY27="","",SAM_2017_user_KZT!BY27/326)</f>
        <v/>
      </c>
      <c r="BZ27" s="223" t="str">
        <f>IF(SAM_2017_user_KZT!BZ27="","",SAM_2017_user_KZT!BZ27/326)</f>
        <v/>
      </c>
      <c r="CA27" s="223" t="str">
        <f>IF(SAM_2017_user_KZT!CA27="","",SAM_2017_user_KZT!CA27/326)</f>
        <v/>
      </c>
      <c r="CB27" s="223" t="str">
        <f>IF(SAM_2017_user_KZT!CB27="","",SAM_2017_user_KZT!CB27/326)</f>
        <v/>
      </c>
      <c r="CC27" s="223" t="str">
        <f>IF(SAM_2017_user_KZT!CD27="","",SAM_2017_user_KZT!CD27/326)</f>
        <v/>
      </c>
      <c r="CD27" s="223" t="str">
        <f>IF(SAM_2017_user_KZT!CE27="","",SAM_2017_user_KZT!CE27/326)</f>
        <v/>
      </c>
      <c r="CE27" s="141">
        <f>IF(SAM_2017_user_KZT!CF27="","",SAM_2017_user_KZT!CF27/326)</f>
        <v>218.08951591307508</v>
      </c>
      <c r="CF27" s="107">
        <f t="shared" si="0"/>
        <v>1425.9949749263174</v>
      </c>
    </row>
    <row r="28" spans="1:84" x14ac:dyDescent="0.25">
      <c r="A28" s="227"/>
      <c r="B28" s="225">
        <v>26</v>
      </c>
      <c r="C28" s="223" t="str">
        <f>IF(SAM_2017_user_KZT!C28="","",SAM_2017_user_KZT!C28/326)</f>
        <v/>
      </c>
      <c r="D28" s="223" t="str">
        <f>IF(SAM_2017_user_KZT!D28="","",SAM_2017_user_KZT!D28/326)</f>
        <v/>
      </c>
      <c r="E28" s="223" t="str">
        <f>IF(SAM_2017_user_KZT!E28="","",SAM_2017_user_KZT!E28/326)</f>
        <v/>
      </c>
      <c r="F28" s="223" t="str">
        <f>IF(SAM_2017_user_KZT!F28="","",SAM_2017_user_KZT!F28/326)</f>
        <v/>
      </c>
      <c r="G28" s="223" t="str">
        <f>IF(SAM_2017_user_KZT!G28="","",SAM_2017_user_KZT!G28/326)</f>
        <v/>
      </c>
      <c r="H28" s="223" t="str">
        <f>IF(SAM_2017_user_KZT!H28="","",SAM_2017_user_KZT!H28/326)</f>
        <v/>
      </c>
      <c r="I28" s="223" t="str">
        <f>IF(SAM_2017_user_KZT!I28="","",SAM_2017_user_KZT!I28/326)</f>
        <v/>
      </c>
      <c r="J28" s="223" t="str">
        <f>IF(SAM_2017_user_KZT!J28="","",SAM_2017_user_KZT!J28/326)</f>
        <v/>
      </c>
      <c r="K28" s="223" t="str">
        <f>IF(SAM_2017_user_KZT!K28="","",SAM_2017_user_KZT!K28/326)</f>
        <v/>
      </c>
      <c r="L28" s="223" t="str">
        <f>IF(SAM_2017_user_KZT!L28="","",SAM_2017_user_KZT!L28/326)</f>
        <v/>
      </c>
      <c r="M28" s="223" t="str">
        <f>IF(SAM_2017_user_KZT!M28="","",SAM_2017_user_KZT!M28/326)</f>
        <v/>
      </c>
      <c r="N28" s="223" t="str">
        <f>IF(SAM_2017_user_KZT!N28="","",SAM_2017_user_KZT!N28/326)</f>
        <v/>
      </c>
      <c r="O28" s="223" t="str">
        <f>IF(SAM_2017_user_KZT!O28="","",SAM_2017_user_KZT!O28/326)</f>
        <v/>
      </c>
      <c r="P28" s="223" t="str">
        <f>IF(SAM_2017_user_KZT!P28="","",SAM_2017_user_KZT!P28/326)</f>
        <v/>
      </c>
      <c r="Q28" s="223" t="str">
        <f>IF(SAM_2017_user_KZT!Q28="","",SAM_2017_user_KZT!Q28/326)</f>
        <v/>
      </c>
      <c r="R28" s="223" t="str">
        <f>IF(SAM_2017_user_KZT!R28="","",SAM_2017_user_KZT!R28/326)</f>
        <v/>
      </c>
      <c r="S28" s="223" t="str">
        <f>IF(SAM_2017_user_KZT!S28="","",SAM_2017_user_KZT!S28/326)</f>
        <v/>
      </c>
      <c r="T28" s="223" t="str">
        <f>IF(SAM_2017_user_KZT!T28="","",SAM_2017_user_KZT!T28/326)</f>
        <v/>
      </c>
      <c r="U28" s="223" t="str">
        <f>IF(SAM_2017_user_KZT!U28="","",SAM_2017_user_KZT!U28/326)</f>
        <v/>
      </c>
      <c r="V28" s="223" t="str">
        <f>IF(SAM_2017_user_KZT!V28="","",SAM_2017_user_KZT!V28/326)</f>
        <v/>
      </c>
      <c r="W28" s="223" t="str">
        <f>IF(SAM_2017_user_KZT!W28="","",SAM_2017_user_KZT!W28/326)</f>
        <v/>
      </c>
      <c r="X28" s="223" t="str">
        <f>IF(SAM_2017_user_KZT!X28="","",SAM_2017_user_KZT!X28/326)</f>
        <v/>
      </c>
      <c r="Y28" s="223" t="str">
        <f>IF(SAM_2017_user_KZT!Y28="","",SAM_2017_user_KZT!Y28/326)</f>
        <v/>
      </c>
      <c r="Z28" s="223" t="str">
        <f>IF(SAM_2017_user_KZT!Z28="","",SAM_2017_user_KZT!Z28/326)</f>
        <v/>
      </c>
      <c r="AA28" s="223" t="str">
        <f>IF(SAM_2017_user_KZT!AA28="","",SAM_2017_user_KZT!AA28/326)</f>
        <v/>
      </c>
      <c r="AB28" s="223" t="str">
        <f>IF(SAM_2017_user_KZT!AB28="","",SAM_2017_user_KZT!AB28/326)</f>
        <v/>
      </c>
      <c r="AC28" s="223" t="str">
        <f>IF(SAM_2017_user_KZT!AC28="","",SAM_2017_user_KZT!AC28/326)</f>
        <v/>
      </c>
      <c r="AD28" s="223" t="str">
        <f>IF(SAM_2017_user_KZT!AD28="","",SAM_2017_user_KZT!AD28/326)</f>
        <v/>
      </c>
      <c r="AE28" s="223" t="str">
        <f>IF(SAM_2017_user_KZT!AE28="","",SAM_2017_user_KZT!AE28/326)</f>
        <v/>
      </c>
      <c r="AF28" s="223" t="str">
        <f>IF(SAM_2017_user_KZT!AF28="","",SAM_2017_user_KZT!AF28/326)</f>
        <v/>
      </c>
      <c r="AG28" s="223" t="str">
        <f>IF(SAM_2017_user_KZT!AG28="","",SAM_2017_user_KZT!AG28/326)</f>
        <v/>
      </c>
      <c r="AH28" s="223" t="str">
        <f>IF(SAM_2017_user_KZT!AH28="","",SAM_2017_user_KZT!AH28/326)</f>
        <v/>
      </c>
      <c r="AI28" s="223" t="str">
        <f>IF(SAM_2017_user_KZT!AI28="","",SAM_2017_user_KZT!AI28/326)</f>
        <v/>
      </c>
      <c r="AJ28" s="223" t="str">
        <f>IF(SAM_2017_user_KZT!AJ28="","",SAM_2017_user_KZT!AJ28/326)</f>
        <v/>
      </c>
      <c r="AK28" s="211" t="str">
        <f>IF(SAM_2017_user_KZT!AK28="","",SAM_2017_user_KZT!AK28/326)</f>
        <v/>
      </c>
      <c r="AL28" s="220" t="str">
        <f>IF(SAM_2017_user_KZT!AL28="","",SAM_2017_user_KZT!AL28/326)</f>
        <v/>
      </c>
      <c r="AM28" s="220" t="str">
        <f>IF(SAM_2017_user_KZT!AM28="","",SAM_2017_user_KZT!AM28/326)</f>
        <v/>
      </c>
      <c r="AN28" s="220" t="str">
        <f>IF(SAM_2017_user_KZT!AN28="","",SAM_2017_user_KZT!AN28/326)</f>
        <v/>
      </c>
      <c r="AO28" s="220" t="str">
        <f>IF(SAM_2017_user_KZT!AO28="","",SAM_2017_user_KZT!AO28/326)</f>
        <v/>
      </c>
      <c r="AP28" s="220" t="str">
        <f>IF(SAM_2017_user_KZT!AP28="","",SAM_2017_user_KZT!AP28/326)</f>
        <v/>
      </c>
      <c r="AQ28" s="220" t="str">
        <f>IF(SAM_2017_user_KZT!AQ28="","",SAM_2017_user_KZT!AQ28/326)</f>
        <v/>
      </c>
      <c r="AR28" s="220" t="str">
        <f>IF(SAM_2017_user_KZT!AR28="","",SAM_2017_user_KZT!AR28/326)</f>
        <v/>
      </c>
      <c r="AS28" s="220" t="str">
        <f>IF(SAM_2017_user_KZT!AS28="","",SAM_2017_user_KZT!AS28/326)</f>
        <v/>
      </c>
      <c r="AT28" s="220" t="str">
        <f>IF(SAM_2017_user_KZT!AT28="","",SAM_2017_user_KZT!AT28/326)</f>
        <v/>
      </c>
      <c r="AU28" s="220" t="str">
        <f>IF(SAM_2017_user_KZT!AU28="","",SAM_2017_user_KZT!AU28/326)</f>
        <v/>
      </c>
      <c r="AV28" s="220" t="str">
        <f>IF(SAM_2017_user_KZT!AV28="","",SAM_2017_user_KZT!AV28/326)</f>
        <v/>
      </c>
      <c r="AW28" s="220" t="str">
        <f>IF(SAM_2017_user_KZT!AW28="","",SAM_2017_user_KZT!AW28/326)</f>
        <v/>
      </c>
      <c r="AX28" s="220" t="str">
        <f>IF(SAM_2017_user_KZT!AX28="","",SAM_2017_user_KZT!AX28/326)</f>
        <v/>
      </c>
      <c r="AY28" s="220" t="str">
        <f>IF(SAM_2017_user_KZT!AY28="","",SAM_2017_user_KZT!AY28/326)</f>
        <v/>
      </c>
      <c r="AZ28" s="220" t="str">
        <f>IF(SAM_2017_user_KZT!AZ28="","",SAM_2017_user_KZT!AZ28/326)</f>
        <v/>
      </c>
      <c r="BA28" s="220" t="str">
        <f>IF(SAM_2017_user_KZT!BA28="","",SAM_2017_user_KZT!BA28/326)</f>
        <v/>
      </c>
      <c r="BB28" s="220" t="str">
        <f>IF(SAM_2017_user_KZT!BB28="","",SAM_2017_user_KZT!BB28/326)</f>
        <v/>
      </c>
      <c r="BC28" s="220" t="str">
        <f>IF(SAM_2017_user_KZT!BC28="","",SAM_2017_user_KZT!BC28/326)</f>
        <v/>
      </c>
      <c r="BD28" s="220" t="str">
        <f>IF(SAM_2017_user_KZT!BD28="","",SAM_2017_user_KZT!BD28/326)</f>
        <v/>
      </c>
      <c r="BE28" s="220" t="str">
        <f>IF(SAM_2017_user_KZT!BE28="","",SAM_2017_user_KZT!BE28/326)</f>
        <v/>
      </c>
      <c r="BF28" s="220" t="str">
        <f>IF(SAM_2017_user_KZT!BF28="","",SAM_2017_user_KZT!BF28/326)</f>
        <v/>
      </c>
      <c r="BG28" s="220" t="str">
        <f>IF(SAM_2017_user_KZT!BG28="","",SAM_2017_user_KZT!BG28/326)</f>
        <v/>
      </c>
      <c r="BH28" s="220" t="str">
        <f>IF(SAM_2017_user_KZT!BH28="","",SAM_2017_user_KZT!BH28/326)</f>
        <v/>
      </c>
      <c r="BI28" s="220" t="str">
        <f>IF(SAM_2017_user_KZT!BI28="","",SAM_2017_user_KZT!BI28/326)</f>
        <v/>
      </c>
      <c r="BJ28" s="220">
        <f>IF(SAM_2017_user_KZT!BJ28="","",SAM_2017_user_KZT!BJ28/326)</f>
        <v>18641.176915309705</v>
      </c>
      <c r="BK28" s="220" t="str">
        <f>IF(SAM_2017_user_KZT!BK28="","",SAM_2017_user_KZT!BK28/326)</f>
        <v/>
      </c>
      <c r="BL28" s="220" t="str">
        <f>IF(SAM_2017_user_KZT!BL28="","",SAM_2017_user_KZT!BL28/326)</f>
        <v/>
      </c>
      <c r="BM28" s="220" t="str">
        <f>IF(SAM_2017_user_KZT!BM28="","",SAM_2017_user_KZT!BM28/326)</f>
        <v/>
      </c>
      <c r="BN28" s="220" t="str">
        <f>IF(SAM_2017_user_KZT!BN28="","",SAM_2017_user_KZT!BN28/326)</f>
        <v/>
      </c>
      <c r="BO28" s="220" t="str">
        <f>IF(SAM_2017_user_KZT!BO28="","",SAM_2017_user_KZT!BO28/326)</f>
        <v/>
      </c>
      <c r="BP28" s="220" t="str">
        <f>IF(SAM_2017_user_KZT!BP28="","",SAM_2017_user_KZT!BP28/326)</f>
        <v/>
      </c>
      <c r="BQ28" s="220" t="str">
        <f>IF(SAM_2017_user_KZT!BQ28="","",SAM_2017_user_KZT!BQ28/326)</f>
        <v/>
      </c>
      <c r="BR28" s="219" t="str">
        <f>IF(SAM_2017_user_KZT!BR28="","",SAM_2017_user_KZT!BR28/326)</f>
        <v/>
      </c>
      <c r="BS28" s="223" t="str">
        <f>IF(SAM_2017_user_KZT!BS28="","",SAM_2017_user_KZT!BS28/326)</f>
        <v/>
      </c>
      <c r="BT28" s="223" t="str">
        <f>IF(SAM_2017_user_KZT!BT28="","",SAM_2017_user_KZT!BT28/326)</f>
        <v/>
      </c>
      <c r="BU28" s="223" t="str">
        <f>IF(SAM_2017_user_KZT!BU28="","",SAM_2017_user_KZT!BU28/326)</f>
        <v/>
      </c>
      <c r="BV28" s="223" t="str">
        <f>IF(SAM_2017_user_KZT!BV28="","",SAM_2017_user_KZT!BV28/326)</f>
        <v/>
      </c>
      <c r="BW28" s="223" t="str">
        <f>IF(SAM_2017_user_KZT!BW28="","",SAM_2017_user_KZT!BW28/326)</f>
        <v/>
      </c>
      <c r="BX28" s="223" t="str">
        <f>IF(SAM_2017_user_KZT!BX28="","",SAM_2017_user_KZT!BX28/326)</f>
        <v/>
      </c>
      <c r="BY28" s="223" t="str">
        <f>IF(SAM_2017_user_KZT!BY28="","",SAM_2017_user_KZT!BY28/326)</f>
        <v/>
      </c>
      <c r="BZ28" s="223" t="str">
        <f>IF(SAM_2017_user_KZT!BZ28="","",SAM_2017_user_KZT!BZ28/326)</f>
        <v/>
      </c>
      <c r="CA28" s="223" t="str">
        <f>IF(SAM_2017_user_KZT!CA28="","",SAM_2017_user_KZT!CA28/326)</f>
        <v/>
      </c>
      <c r="CB28" s="223" t="str">
        <f>IF(SAM_2017_user_KZT!CB28="","",SAM_2017_user_KZT!CB28/326)</f>
        <v/>
      </c>
      <c r="CC28" s="223" t="str">
        <f>IF(SAM_2017_user_KZT!CD28="","",SAM_2017_user_KZT!CD28/326)</f>
        <v/>
      </c>
      <c r="CD28" s="223" t="str">
        <f>IF(SAM_2017_user_KZT!CE28="","",SAM_2017_user_KZT!CE28/326)</f>
        <v/>
      </c>
      <c r="CE28" s="141">
        <f>IF(SAM_2017_user_KZT!CF28="","",SAM_2017_user_KZT!CF28/326)</f>
        <v>261.15302803986049</v>
      </c>
      <c r="CF28" s="107">
        <f t="shared" si="0"/>
        <v>18902.329943349567</v>
      </c>
    </row>
    <row r="29" spans="1:84" x14ac:dyDescent="0.25">
      <c r="A29" s="227"/>
      <c r="B29" s="225">
        <v>27</v>
      </c>
      <c r="C29" s="223" t="str">
        <f>IF(SAM_2017_user_KZT!C29="","",SAM_2017_user_KZT!C29/326)</f>
        <v/>
      </c>
      <c r="D29" s="223" t="str">
        <f>IF(SAM_2017_user_KZT!D29="","",SAM_2017_user_KZT!D29/326)</f>
        <v/>
      </c>
      <c r="E29" s="223" t="str">
        <f>IF(SAM_2017_user_KZT!E29="","",SAM_2017_user_KZT!E29/326)</f>
        <v/>
      </c>
      <c r="F29" s="223" t="str">
        <f>IF(SAM_2017_user_KZT!F29="","",SAM_2017_user_KZT!F29/326)</f>
        <v/>
      </c>
      <c r="G29" s="223" t="str">
        <f>IF(SAM_2017_user_KZT!G29="","",SAM_2017_user_KZT!G29/326)</f>
        <v/>
      </c>
      <c r="H29" s="223" t="str">
        <f>IF(SAM_2017_user_KZT!H29="","",SAM_2017_user_KZT!H29/326)</f>
        <v/>
      </c>
      <c r="I29" s="223" t="str">
        <f>IF(SAM_2017_user_KZT!I29="","",SAM_2017_user_KZT!I29/326)</f>
        <v/>
      </c>
      <c r="J29" s="223" t="str">
        <f>IF(SAM_2017_user_KZT!J29="","",SAM_2017_user_KZT!J29/326)</f>
        <v/>
      </c>
      <c r="K29" s="223" t="str">
        <f>IF(SAM_2017_user_KZT!K29="","",SAM_2017_user_KZT!K29/326)</f>
        <v/>
      </c>
      <c r="L29" s="223" t="str">
        <f>IF(SAM_2017_user_KZT!L29="","",SAM_2017_user_KZT!L29/326)</f>
        <v/>
      </c>
      <c r="M29" s="223" t="str">
        <f>IF(SAM_2017_user_KZT!M29="","",SAM_2017_user_KZT!M29/326)</f>
        <v/>
      </c>
      <c r="N29" s="223" t="str">
        <f>IF(SAM_2017_user_KZT!N29="","",SAM_2017_user_KZT!N29/326)</f>
        <v/>
      </c>
      <c r="O29" s="223" t="str">
        <f>IF(SAM_2017_user_KZT!O29="","",SAM_2017_user_KZT!O29/326)</f>
        <v/>
      </c>
      <c r="P29" s="223" t="str">
        <f>IF(SAM_2017_user_KZT!P29="","",SAM_2017_user_KZT!P29/326)</f>
        <v/>
      </c>
      <c r="Q29" s="223" t="str">
        <f>IF(SAM_2017_user_KZT!Q29="","",SAM_2017_user_KZT!Q29/326)</f>
        <v/>
      </c>
      <c r="R29" s="223" t="str">
        <f>IF(SAM_2017_user_KZT!R29="","",SAM_2017_user_KZT!R29/326)</f>
        <v/>
      </c>
      <c r="S29" s="223" t="str">
        <f>IF(SAM_2017_user_KZT!S29="","",SAM_2017_user_KZT!S29/326)</f>
        <v/>
      </c>
      <c r="T29" s="223" t="str">
        <f>IF(SAM_2017_user_KZT!T29="","",SAM_2017_user_KZT!T29/326)</f>
        <v/>
      </c>
      <c r="U29" s="223" t="str">
        <f>IF(SAM_2017_user_KZT!U29="","",SAM_2017_user_KZT!U29/326)</f>
        <v/>
      </c>
      <c r="V29" s="223" t="str">
        <f>IF(SAM_2017_user_KZT!V29="","",SAM_2017_user_KZT!V29/326)</f>
        <v/>
      </c>
      <c r="W29" s="223" t="str">
        <f>IF(SAM_2017_user_KZT!W29="","",SAM_2017_user_KZT!W29/326)</f>
        <v/>
      </c>
      <c r="X29" s="223" t="str">
        <f>IF(SAM_2017_user_KZT!X29="","",SAM_2017_user_KZT!X29/326)</f>
        <v/>
      </c>
      <c r="Y29" s="223" t="str">
        <f>IF(SAM_2017_user_KZT!Y29="","",SAM_2017_user_KZT!Y29/326)</f>
        <v/>
      </c>
      <c r="Z29" s="223" t="str">
        <f>IF(SAM_2017_user_KZT!Z29="","",SAM_2017_user_KZT!Z29/326)</f>
        <v/>
      </c>
      <c r="AA29" s="223" t="str">
        <f>IF(SAM_2017_user_KZT!AA29="","",SAM_2017_user_KZT!AA29/326)</f>
        <v/>
      </c>
      <c r="AB29" s="223" t="str">
        <f>IF(SAM_2017_user_KZT!AB29="","",SAM_2017_user_KZT!AB29/326)</f>
        <v/>
      </c>
      <c r="AC29" s="223" t="str">
        <f>IF(SAM_2017_user_KZT!AC29="","",SAM_2017_user_KZT!AC29/326)</f>
        <v/>
      </c>
      <c r="AD29" s="223" t="str">
        <f>IF(SAM_2017_user_KZT!AD29="","",SAM_2017_user_KZT!AD29/326)</f>
        <v/>
      </c>
      <c r="AE29" s="223" t="str">
        <f>IF(SAM_2017_user_KZT!AE29="","",SAM_2017_user_KZT!AE29/326)</f>
        <v/>
      </c>
      <c r="AF29" s="223" t="str">
        <f>IF(SAM_2017_user_KZT!AF29="","",SAM_2017_user_KZT!AF29/326)</f>
        <v/>
      </c>
      <c r="AG29" s="223" t="str">
        <f>IF(SAM_2017_user_KZT!AG29="","",SAM_2017_user_KZT!AG29/326)</f>
        <v/>
      </c>
      <c r="AH29" s="223" t="str">
        <f>IF(SAM_2017_user_KZT!AH29="","",SAM_2017_user_KZT!AH29/326)</f>
        <v/>
      </c>
      <c r="AI29" s="223" t="str">
        <f>IF(SAM_2017_user_KZT!AI29="","",SAM_2017_user_KZT!AI29/326)</f>
        <v/>
      </c>
      <c r="AJ29" s="223" t="str">
        <f>IF(SAM_2017_user_KZT!AJ29="","",SAM_2017_user_KZT!AJ29/326)</f>
        <v/>
      </c>
      <c r="AK29" s="211" t="str">
        <f>IF(SAM_2017_user_KZT!AK29="","",SAM_2017_user_KZT!AK29/326)</f>
        <v/>
      </c>
      <c r="AL29" s="220" t="str">
        <f>IF(SAM_2017_user_KZT!AL29="","",SAM_2017_user_KZT!AL29/326)</f>
        <v/>
      </c>
      <c r="AM29" s="220" t="str">
        <f>IF(SAM_2017_user_KZT!AM29="","",SAM_2017_user_KZT!AM29/326)</f>
        <v/>
      </c>
      <c r="AN29" s="220" t="str">
        <f>IF(SAM_2017_user_KZT!AN29="","",SAM_2017_user_KZT!AN29/326)</f>
        <v/>
      </c>
      <c r="AO29" s="220" t="str">
        <f>IF(SAM_2017_user_KZT!AO29="","",SAM_2017_user_KZT!AO29/326)</f>
        <v/>
      </c>
      <c r="AP29" s="220" t="str">
        <f>IF(SAM_2017_user_KZT!AP29="","",SAM_2017_user_KZT!AP29/326)</f>
        <v/>
      </c>
      <c r="AQ29" s="220" t="str">
        <f>IF(SAM_2017_user_KZT!AQ29="","",SAM_2017_user_KZT!AQ29/326)</f>
        <v/>
      </c>
      <c r="AR29" s="220" t="str">
        <f>IF(SAM_2017_user_KZT!AR29="","",SAM_2017_user_KZT!AR29/326)</f>
        <v/>
      </c>
      <c r="AS29" s="220" t="str">
        <f>IF(SAM_2017_user_KZT!AS29="","",SAM_2017_user_KZT!AS29/326)</f>
        <v/>
      </c>
      <c r="AT29" s="220" t="str">
        <f>IF(SAM_2017_user_KZT!AT29="","",SAM_2017_user_KZT!AT29/326)</f>
        <v/>
      </c>
      <c r="AU29" s="220" t="str">
        <f>IF(SAM_2017_user_KZT!AU29="","",SAM_2017_user_KZT!AU29/326)</f>
        <v/>
      </c>
      <c r="AV29" s="220" t="str">
        <f>IF(SAM_2017_user_KZT!AV29="","",SAM_2017_user_KZT!AV29/326)</f>
        <v/>
      </c>
      <c r="AW29" s="220" t="str">
        <f>IF(SAM_2017_user_KZT!AW29="","",SAM_2017_user_KZT!AW29/326)</f>
        <v/>
      </c>
      <c r="AX29" s="220" t="str">
        <f>IF(SAM_2017_user_KZT!AX29="","",SAM_2017_user_KZT!AX29/326)</f>
        <v/>
      </c>
      <c r="AY29" s="220" t="str">
        <f>IF(SAM_2017_user_KZT!AY29="","",SAM_2017_user_KZT!AY29/326)</f>
        <v/>
      </c>
      <c r="AZ29" s="220" t="str">
        <f>IF(SAM_2017_user_KZT!AZ29="","",SAM_2017_user_KZT!AZ29/326)</f>
        <v/>
      </c>
      <c r="BA29" s="220" t="str">
        <f>IF(SAM_2017_user_KZT!BA29="","",SAM_2017_user_KZT!BA29/326)</f>
        <v/>
      </c>
      <c r="BB29" s="220" t="str">
        <f>IF(SAM_2017_user_KZT!BB29="","",SAM_2017_user_KZT!BB29/326)</f>
        <v/>
      </c>
      <c r="BC29" s="220" t="str">
        <f>IF(SAM_2017_user_KZT!BC29="","",SAM_2017_user_KZT!BC29/326)</f>
        <v/>
      </c>
      <c r="BD29" s="220" t="str">
        <f>IF(SAM_2017_user_KZT!BD29="","",SAM_2017_user_KZT!BD29/326)</f>
        <v/>
      </c>
      <c r="BE29" s="220" t="str">
        <f>IF(SAM_2017_user_KZT!BE29="","",SAM_2017_user_KZT!BE29/326)</f>
        <v/>
      </c>
      <c r="BF29" s="220" t="str">
        <f>IF(SAM_2017_user_KZT!BF29="","",SAM_2017_user_KZT!BF29/326)</f>
        <v/>
      </c>
      <c r="BG29" s="220" t="str">
        <f>IF(SAM_2017_user_KZT!BG29="","",SAM_2017_user_KZT!BG29/326)</f>
        <v/>
      </c>
      <c r="BH29" s="220" t="str">
        <f>IF(SAM_2017_user_KZT!BH29="","",SAM_2017_user_KZT!BH29/326)</f>
        <v/>
      </c>
      <c r="BI29" s="220" t="str">
        <f>IF(SAM_2017_user_KZT!BI29="","",SAM_2017_user_KZT!BI29/326)</f>
        <v/>
      </c>
      <c r="BJ29" s="220" t="str">
        <f>IF(SAM_2017_user_KZT!BJ29="","",SAM_2017_user_KZT!BJ29/326)</f>
        <v/>
      </c>
      <c r="BK29" s="220">
        <f>IF(SAM_2017_user_KZT!BK29="","",SAM_2017_user_KZT!BK29/326)</f>
        <v>47777.766561789635</v>
      </c>
      <c r="BL29" s="220" t="str">
        <f>IF(SAM_2017_user_KZT!BL29="","",SAM_2017_user_KZT!BL29/326)</f>
        <v/>
      </c>
      <c r="BM29" s="220" t="str">
        <f>IF(SAM_2017_user_KZT!BM29="","",SAM_2017_user_KZT!BM29/326)</f>
        <v/>
      </c>
      <c r="BN29" s="220" t="str">
        <f>IF(SAM_2017_user_KZT!BN29="","",SAM_2017_user_KZT!BN29/326)</f>
        <v/>
      </c>
      <c r="BO29" s="220" t="str">
        <f>IF(SAM_2017_user_KZT!BO29="","",SAM_2017_user_KZT!BO29/326)</f>
        <v/>
      </c>
      <c r="BP29" s="220" t="str">
        <f>IF(SAM_2017_user_KZT!BP29="","",SAM_2017_user_KZT!BP29/326)</f>
        <v/>
      </c>
      <c r="BQ29" s="220" t="str">
        <f>IF(SAM_2017_user_KZT!BQ29="","",SAM_2017_user_KZT!BQ29/326)</f>
        <v/>
      </c>
      <c r="BR29" s="219" t="str">
        <f>IF(SAM_2017_user_KZT!BR29="","",SAM_2017_user_KZT!BR29/326)</f>
        <v/>
      </c>
      <c r="BS29" s="223" t="str">
        <f>IF(SAM_2017_user_KZT!BS29="","",SAM_2017_user_KZT!BS29/326)</f>
        <v/>
      </c>
      <c r="BT29" s="223" t="str">
        <f>IF(SAM_2017_user_KZT!BT29="","",SAM_2017_user_KZT!BT29/326)</f>
        <v/>
      </c>
      <c r="BU29" s="223" t="str">
        <f>IF(SAM_2017_user_KZT!BU29="","",SAM_2017_user_KZT!BU29/326)</f>
        <v/>
      </c>
      <c r="BV29" s="223" t="str">
        <f>IF(SAM_2017_user_KZT!BV29="","",SAM_2017_user_KZT!BV29/326)</f>
        <v/>
      </c>
      <c r="BW29" s="223" t="str">
        <f>IF(SAM_2017_user_KZT!BW29="","",SAM_2017_user_KZT!BW29/326)</f>
        <v/>
      </c>
      <c r="BX29" s="223" t="str">
        <f>IF(SAM_2017_user_KZT!BX29="","",SAM_2017_user_KZT!BX29/326)</f>
        <v/>
      </c>
      <c r="BY29" s="223" t="str">
        <f>IF(SAM_2017_user_KZT!BY29="","",SAM_2017_user_KZT!BY29/326)</f>
        <v/>
      </c>
      <c r="BZ29" s="223" t="str">
        <f>IF(SAM_2017_user_KZT!BZ29="","",SAM_2017_user_KZT!BZ29/326)</f>
        <v/>
      </c>
      <c r="CA29" s="223" t="str">
        <f>IF(SAM_2017_user_KZT!CA29="","",SAM_2017_user_KZT!CA29/326)</f>
        <v/>
      </c>
      <c r="CB29" s="223" t="str">
        <f>IF(SAM_2017_user_KZT!CB29="","",SAM_2017_user_KZT!CB29/326)</f>
        <v/>
      </c>
      <c r="CC29" s="223" t="str">
        <f>IF(SAM_2017_user_KZT!CD29="","",SAM_2017_user_KZT!CD29/326)</f>
        <v/>
      </c>
      <c r="CD29" s="223" t="str">
        <f>IF(SAM_2017_user_KZT!CE29="","",SAM_2017_user_KZT!CE29/326)</f>
        <v/>
      </c>
      <c r="CE29" s="141">
        <f>IF(SAM_2017_user_KZT!CF29="","",SAM_2017_user_KZT!CF29/326)</f>
        <v>5678.726055436563</v>
      </c>
      <c r="CF29" s="107">
        <f t="shared" si="0"/>
        <v>53456.492617226198</v>
      </c>
    </row>
    <row r="30" spans="1:84" x14ac:dyDescent="0.25">
      <c r="A30" s="227"/>
      <c r="B30" s="225">
        <v>28</v>
      </c>
      <c r="C30" s="223" t="str">
        <f>IF(SAM_2017_user_KZT!C30="","",SAM_2017_user_KZT!C30/326)</f>
        <v/>
      </c>
      <c r="D30" s="223" t="str">
        <f>IF(SAM_2017_user_KZT!D30="","",SAM_2017_user_KZT!D30/326)</f>
        <v/>
      </c>
      <c r="E30" s="223" t="str">
        <f>IF(SAM_2017_user_KZT!E30="","",SAM_2017_user_KZT!E30/326)</f>
        <v/>
      </c>
      <c r="F30" s="223" t="str">
        <f>IF(SAM_2017_user_KZT!F30="","",SAM_2017_user_KZT!F30/326)</f>
        <v/>
      </c>
      <c r="G30" s="223" t="str">
        <f>IF(SAM_2017_user_KZT!G30="","",SAM_2017_user_KZT!G30/326)</f>
        <v/>
      </c>
      <c r="H30" s="223" t="str">
        <f>IF(SAM_2017_user_KZT!H30="","",SAM_2017_user_KZT!H30/326)</f>
        <v/>
      </c>
      <c r="I30" s="223" t="str">
        <f>IF(SAM_2017_user_KZT!I30="","",SAM_2017_user_KZT!I30/326)</f>
        <v/>
      </c>
      <c r="J30" s="223" t="str">
        <f>IF(SAM_2017_user_KZT!J30="","",SAM_2017_user_KZT!J30/326)</f>
        <v/>
      </c>
      <c r="K30" s="223" t="str">
        <f>IF(SAM_2017_user_KZT!K30="","",SAM_2017_user_KZT!K30/326)</f>
        <v/>
      </c>
      <c r="L30" s="223" t="str">
        <f>IF(SAM_2017_user_KZT!L30="","",SAM_2017_user_KZT!L30/326)</f>
        <v/>
      </c>
      <c r="M30" s="223" t="str">
        <f>IF(SAM_2017_user_KZT!M30="","",SAM_2017_user_KZT!M30/326)</f>
        <v/>
      </c>
      <c r="N30" s="223" t="str">
        <f>IF(SAM_2017_user_KZT!N30="","",SAM_2017_user_KZT!N30/326)</f>
        <v/>
      </c>
      <c r="O30" s="223" t="str">
        <f>IF(SAM_2017_user_KZT!O30="","",SAM_2017_user_KZT!O30/326)</f>
        <v/>
      </c>
      <c r="P30" s="223" t="str">
        <f>IF(SAM_2017_user_KZT!P30="","",SAM_2017_user_KZT!P30/326)</f>
        <v/>
      </c>
      <c r="Q30" s="223" t="str">
        <f>IF(SAM_2017_user_KZT!Q30="","",SAM_2017_user_KZT!Q30/326)</f>
        <v/>
      </c>
      <c r="R30" s="223" t="str">
        <f>IF(SAM_2017_user_KZT!R30="","",SAM_2017_user_KZT!R30/326)</f>
        <v/>
      </c>
      <c r="S30" s="223" t="str">
        <f>IF(SAM_2017_user_KZT!S30="","",SAM_2017_user_KZT!S30/326)</f>
        <v/>
      </c>
      <c r="T30" s="223" t="str">
        <f>IF(SAM_2017_user_KZT!T30="","",SAM_2017_user_KZT!T30/326)</f>
        <v/>
      </c>
      <c r="U30" s="223" t="str">
        <f>IF(SAM_2017_user_KZT!U30="","",SAM_2017_user_KZT!U30/326)</f>
        <v/>
      </c>
      <c r="V30" s="223" t="str">
        <f>IF(SAM_2017_user_KZT!V30="","",SAM_2017_user_KZT!V30/326)</f>
        <v/>
      </c>
      <c r="W30" s="223" t="str">
        <f>IF(SAM_2017_user_KZT!W30="","",SAM_2017_user_KZT!W30/326)</f>
        <v/>
      </c>
      <c r="X30" s="223" t="str">
        <f>IF(SAM_2017_user_KZT!X30="","",SAM_2017_user_KZT!X30/326)</f>
        <v/>
      </c>
      <c r="Y30" s="223" t="str">
        <f>IF(SAM_2017_user_KZT!Y30="","",SAM_2017_user_KZT!Y30/326)</f>
        <v/>
      </c>
      <c r="Z30" s="223" t="str">
        <f>IF(SAM_2017_user_KZT!Z30="","",SAM_2017_user_KZT!Z30/326)</f>
        <v/>
      </c>
      <c r="AA30" s="223" t="str">
        <f>IF(SAM_2017_user_KZT!AA30="","",SAM_2017_user_KZT!AA30/326)</f>
        <v/>
      </c>
      <c r="AB30" s="223" t="str">
        <f>IF(SAM_2017_user_KZT!AB30="","",SAM_2017_user_KZT!AB30/326)</f>
        <v/>
      </c>
      <c r="AC30" s="223" t="str">
        <f>IF(SAM_2017_user_KZT!AC30="","",SAM_2017_user_KZT!AC30/326)</f>
        <v/>
      </c>
      <c r="AD30" s="223" t="str">
        <f>IF(SAM_2017_user_KZT!AD30="","",SAM_2017_user_KZT!AD30/326)</f>
        <v/>
      </c>
      <c r="AE30" s="223" t="str">
        <f>IF(SAM_2017_user_KZT!AE30="","",SAM_2017_user_KZT!AE30/326)</f>
        <v/>
      </c>
      <c r="AF30" s="223" t="str">
        <f>IF(SAM_2017_user_KZT!AF30="","",SAM_2017_user_KZT!AF30/326)</f>
        <v/>
      </c>
      <c r="AG30" s="223" t="str">
        <f>IF(SAM_2017_user_KZT!AG30="","",SAM_2017_user_KZT!AG30/326)</f>
        <v/>
      </c>
      <c r="AH30" s="223" t="str">
        <f>IF(SAM_2017_user_KZT!AH30="","",SAM_2017_user_KZT!AH30/326)</f>
        <v/>
      </c>
      <c r="AI30" s="223" t="str">
        <f>IF(SAM_2017_user_KZT!AI30="","",SAM_2017_user_KZT!AI30/326)</f>
        <v/>
      </c>
      <c r="AJ30" s="223" t="str">
        <f>IF(SAM_2017_user_KZT!AJ30="","",SAM_2017_user_KZT!AJ30/326)</f>
        <v/>
      </c>
      <c r="AK30" s="211" t="str">
        <f>IF(SAM_2017_user_KZT!AK30="","",SAM_2017_user_KZT!AK30/326)</f>
        <v/>
      </c>
      <c r="AL30" s="220" t="str">
        <f>IF(SAM_2017_user_KZT!AL30="","",SAM_2017_user_KZT!AL30/326)</f>
        <v/>
      </c>
      <c r="AM30" s="220" t="str">
        <f>IF(SAM_2017_user_KZT!AM30="","",SAM_2017_user_KZT!AM30/326)</f>
        <v/>
      </c>
      <c r="AN30" s="220" t="str">
        <f>IF(SAM_2017_user_KZT!AN30="","",SAM_2017_user_KZT!AN30/326)</f>
        <v/>
      </c>
      <c r="AO30" s="220" t="str">
        <f>IF(SAM_2017_user_KZT!AO30="","",SAM_2017_user_KZT!AO30/326)</f>
        <v/>
      </c>
      <c r="AP30" s="220" t="str">
        <f>IF(SAM_2017_user_KZT!AP30="","",SAM_2017_user_KZT!AP30/326)</f>
        <v/>
      </c>
      <c r="AQ30" s="220" t="str">
        <f>IF(SAM_2017_user_KZT!AQ30="","",SAM_2017_user_KZT!AQ30/326)</f>
        <v/>
      </c>
      <c r="AR30" s="220" t="str">
        <f>IF(SAM_2017_user_KZT!AR30="","",SAM_2017_user_KZT!AR30/326)</f>
        <v/>
      </c>
      <c r="AS30" s="220" t="str">
        <f>IF(SAM_2017_user_KZT!AS30="","",SAM_2017_user_KZT!AS30/326)</f>
        <v/>
      </c>
      <c r="AT30" s="220" t="str">
        <f>IF(SAM_2017_user_KZT!AT30="","",SAM_2017_user_KZT!AT30/326)</f>
        <v/>
      </c>
      <c r="AU30" s="220" t="str">
        <f>IF(SAM_2017_user_KZT!AU30="","",SAM_2017_user_KZT!AU30/326)</f>
        <v/>
      </c>
      <c r="AV30" s="220" t="str">
        <f>IF(SAM_2017_user_KZT!AV30="","",SAM_2017_user_KZT!AV30/326)</f>
        <v/>
      </c>
      <c r="AW30" s="220" t="str">
        <f>IF(SAM_2017_user_KZT!AW30="","",SAM_2017_user_KZT!AW30/326)</f>
        <v/>
      </c>
      <c r="AX30" s="220" t="str">
        <f>IF(SAM_2017_user_KZT!AX30="","",SAM_2017_user_KZT!AX30/326)</f>
        <v/>
      </c>
      <c r="AY30" s="220" t="str">
        <f>IF(SAM_2017_user_KZT!AY30="","",SAM_2017_user_KZT!AY30/326)</f>
        <v/>
      </c>
      <c r="AZ30" s="220" t="str">
        <f>IF(SAM_2017_user_KZT!AZ30="","",SAM_2017_user_KZT!AZ30/326)</f>
        <v/>
      </c>
      <c r="BA30" s="220" t="str">
        <f>IF(SAM_2017_user_KZT!BA30="","",SAM_2017_user_KZT!BA30/326)</f>
        <v/>
      </c>
      <c r="BB30" s="220" t="str">
        <f>IF(SAM_2017_user_KZT!BB30="","",SAM_2017_user_KZT!BB30/326)</f>
        <v/>
      </c>
      <c r="BC30" s="220" t="str">
        <f>IF(SAM_2017_user_KZT!BC30="","",SAM_2017_user_KZT!BC30/326)</f>
        <v/>
      </c>
      <c r="BD30" s="220" t="str">
        <f>IF(SAM_2017_user_KZT!BD30="","",SAM_2017_user_KZT!BD30/326)</f>
        <v/>
      </c>
      <c r="BE30" s="220" t="str">
        <f>IF(SAM_2017_user_KZT!BE30="","",SAM_2017_user_KZT!BE30/326)</f>
        <v/>
      </c>
      <c r="BF30" s="220" t="str">
        <f>IF(SAM_2017_user_KZT!BF30="","",SAM_2017_user_KZT!BF30/326)</f>
        <v/>
      </c>
      <c r="BG30" s="220" t="str">
        <f>IF(SAM_2017_user_KZT!BG30="","",SAM_2017_user_KZT!BG30/326)</f>
        <v/>
      </c>
      <c r="BH30" s="220" t="str">
        <f>IF(SAM_2017_user_KZT!BH30="","",SAM_2017_user_KZT!BH30/326)</f>
        <v/>
      </c>
      <c r="BI30" s="220" t="str">
        <f>IF(SAM_2017_user_KZT!BI30="","",SAM_2017_user_KZT!BI30/326)</f>
        <v/>
      </c>
      <c r="BJ30" s="220" t="str">
        <f>IF(SAM_2017_user_KZT!BJ30="","",SAM_2017_user_KZT!BJ30/326)</f>
        <v/>
      </c>
      <c r="BK30" s="220" t="str">
        <f>IF(SAM_2017_user_KZT!BK30="","",SAM_2017_user_KZT!BK30/326)</f>
        <v/>
      </c>
      <c r="BL30" s="220">
        <f>IF(SAM_2017_user_KZT!BL30="","",SAM_2017_user_KZT!BL30/326)</f>
        <v>5060.5749531028014</v>
      </c>
      <c r="BM30" s="220" t="str">
        <f>IF(SAM_2017_user_KZT!BM30="","",SAM_2017_user_KZT!BM30/326)</f>
        <v/>
      </c>
      <c r="BN30" s="220" t="str">
        <f>IF(SAM_2017_user_KZT!BN30="","",SAM_2017_user_KZT!BN30/326)</f>
        <v/>
      </c>
      <c r="BO30" s="220" t="str">
        <f>IF(SAM_2017_user_KZT!BO30="","",SAM_2017_user_KZT!BO30/326)</f>
        <v/>
      </c>
      <c r="BP30" s="220" t="str">
        <f>IF(SAM_2017_user_KZT!BP30="","",SAM_2017_user_KZT!BP30/326)</f>
        <v/>
      </c>
      <c r="BQ30" s="220" t="str">
        <f>IF(SAM_2017_user_KZT!BQ30="","",SAM_2017_user_KZT!BQ30/326)</f>
        <v/>
      </c>
      <c r="BR30" s="219" t="str">
        <f>IF(SAM_2017_user_KZT!BR30="","",SAM_2017_user_KZT!BR30/326)</f>
        <v/>
      </c>
      <c r="BS30" s="223" t="str">
        <f>IF(SAM_2017_user_KZT!BS30="","",SAM_2017_user_KZT!BS30/326)</f>
        <v/>
      </c>
      <c r="BT30" s="223" t="str">
        <f>IF(SAM_2017_user_KZT!BT30="","",SAM_2017_user_KZT!BT30/326)</f>
        <v/>
      </c>
      <c r="BU30" s="223" t="str">
        <f>IF(SAM_2017_user_KZT!BU30="","",SAM_2017_user_KZT!BU30/326)</f>
        <v/>
      </c>
      <c r="BV30" s="223" t="str">
        <f>IF(SAM_2017_user_KZT!BV30="","",SAM_2017_user_KZT!BV30/326)</f>
        <v/>
      </c>
      <c r="BW30" s="223" t="str">
        <f>IF(SAM_2017_user_KZT!BW30="","",SAM_2017_user_KZT!BW30/326)</f>
        <v/>
      </c>
      <c r="BX30" s="223" t="str">
        <f>IF(SAM_2017_user_KZT!BX30="","",SAM_2017_user_KZT!BX30/326)</f>
        <v/>
      </c>
      <c r="BY30" s="223" t="str">
        <f>IF(SAM_2017_user_KZT!BY30="","",SAM_2017_user_KZT!BY30/326)</f>
        <v/>
      </c>
      <c r="BZ30" s="223" t="str">
        <f>IF(SAM_2017_user_KZT!BZ30="","",SAM_2017_user_KZT!BZ30/326)</f>
        <v/>
      </c>
      <c r="CA30" s="223" t="str">
        <f>IF(SAM_2017_user_KZT!CA30="","",SAM_2017_user_KZT!CA30/326)</f>
        <v/>
      </c>
      <c r="CB30" s="223" t="str">
        <f>IF(SAM_2017_user_KZT!CB30="","",SAM_2017_user_KZT!CB30/326)</f>
        <v/>
      </c>
      <c r="CC30" s="223" t="str">
        <f>IF(SAM_2017_user_KZT!CD30="","",SAM_2017_user_KZT!CD30/326)</f>
        <v/>
      </c>
      <c r="CD30" s="223" t="str">
        <f>IF(SAM_2017_user_KZT!CE30="","",SAM_2017_user_KZT!CE30/326)</f>
        <v/>
      </c>
      <c r="CE30" s="141">
        <f>IF(SAM_2017_user_KZT!CF30="","",SAM_2017_user_KZT!CF30/326)</f>
        <v>153.9976741082331</v>
      </c>
      <c r="CF30" s="107">
        <f t="shared" si="0"/>
        <v>5214.5726272110342</v>
      </c>
    </row>
    <row r="31" spans="1:84" x14ac:dyDescent="0.25">
      <c r="A31" s="227"/>
      <c r="B31" s="225">
        <v>29</v>
      </c>
      <c r="C31" s="223" t="str">
        <f>IF(SAM_2017_user_KZT!C31="","",SAM_2017_user_KZT!C31/326)</f>
        <v/>
      </c>
      <c r="D31" s="223" t="str">
        <f>IF(SAM_2017_user_KZT!D31="","",SAM_2017_user_KZT!D31/326)</f>
        <v/>
      </c>
      <c r="E31" s="223" t="str">
        <f>IF(SAM_2017_user_KZT!E31="","",SAM_2017_user_KZT!E31/326)</f>
        <v/>
      </c>
      <c r="F31" s="223" t="str">
        <f>IF(SAM_2017_user_KZT!F31="","",SAM_2017_user_KZT!F31/326)</f>
        <v/>
      </c>
      <c r="G31" s="223" t="str">
        <f>IF(SAM_2017_user_KZT!G31="","",SAM_2017_user_KZT!G31/326)</f>
        <v/>
      </c>
      <c r="H31" s="223" t="str">
        <f>IF(SAM_2017_user_KZT!H31="","",SAM_2017_user_KZT!H31/326)</f>
        <v/>
      </c>
      <c r="I31" s="223" t="str">
        <f>IF(SAM_2017_user_KZT!I31="","",SAM_2017_user_KZT!I31/326)</f>
        <v/>
      </c>
      <c r="J31" s="223" t="str">
        <f>IF(SAM_2017_user_KZT!J31="","",SAM_2017_user_KZT!J31/326)</f>
        <v/>
      </c>
      <c r="K31" s="223" t="str">
        <f>IF(SAM_2017_user_KZT!K31="","",SAM_2017_user_KZT!K31/326)</f>
        <v/>
      </c>
      <c r="L31" s="223" t="str">
        <f>IF(SAM_2017_user_KZT!L31="","",SAM_2017_user_KZT!L31/326)</f>
        <v/>
      </c>
      <c r="M31" s="223" t="str">
        <f>IF(SAM_2017_user_KZT!M31="","",SAM_2017_user_KZT!M31/326)</f>
        <v/>
      </c>
      <c r="N31" s="223" t="str">
        <f>IF(SAM_2017_user_KZT!N31="","",SAM_2017_user_KZT!N31/326)</f>
        <v/>
      </c>
      <c r="O31" s="223" t="str">
        <f>IF(SAM_2017_user_KZT!O31="","",SAM_2017_user_KZT!O31/326)</f>
        <v/>
      </c>
      <c r="P31" s="223" t="str">
        <f>IF(SAM_2017_user_KZT!P31="","",SAM_2017_user_KZT!P31/326)</f>
        <v/>
      </c>
      <c r="Q31" s="223" t="str">
        <f>IF(SAM_2017_user_KZT!Q31="","",SAM_2017_user_KZT!Q31/326)</f>
        <v/>
      </c>
      <c r="R31" s="223" t="str">
        <f>IF(SAM_2017_user_KZT!R31="","",SAM_2017_user_KZT!R31/326)</f>
        <v/>
      </c>
      <c r="S31" s="223" t="str">
        <f>IF(SAM_2017_user_KZT!S31="","",SAM_2017_user_KZT!S31/326)</f>
        <v/>
      </c>
      <c r="T31" s="223" t="str">
        <f>IF(SAM_2017_user_KZT!T31="","",SAM_2017_user_KZT!T31/326)</f>
        <v/>
      </c>
      <c r="U31" s="223" t="str">
        <f>IF(SAM_2017_user_KZT!U31="","",SAM_2017_user_KZT!U31/326)</f>
        <v/>
      </c>
      <c r="V31" s="223" t="str">
        <f>IF(SAM_2017_user_KZT!V31="","",SAM_2017_user_KZT!V31/326)</f>
        <v/>
      </c>
      <c r="W31" s="223" t="str">
        <f>IF(SAM_2017_user_KZT!W31="","",SAM_2017_user_KZT!W31/326)</f>
        <v/>
      </c>
      <c r="X31" s="223" t="str">
        <f>IF(SAM_2017_user_KZT!X31="","",SAM_2017_user_KZT!X31/326)</f>
        <v/>
      </c>
      <c r="Y31" s="223" t="str">
        <f>IF(SAM_2017_user_KZT!Y31="","",SAM_2017_user_KZT!Y31/326)</f>
        <v/>
      </c>
      <c r="Z31" s="223" t="str">
        <f>IF(SAM_2017_user_KZT!Z31="","",SAM_2017_user_KZT!Z31/326)</f>
        <v/>
      </c>
      <c r="AA31" s="223" t="str">
        <f>IF(SAM_2017_user_KZT!AA31="","",SAM_2017_user_KZT!AA31/326)</f>
        <v/>
      </c>
      <c r="AB31" s="223" t="str">
        <f>IF(SAM_2017_user_KZT!AB31="","",SAM_2017_user_KZT!AB31/326)</f>
        <v/>
      </c>
      <c r="AC31" s="223" t="str">
        <f>IF(SAM_2017_user_KZT!AC31="","",SAM_2017_user_KZT!AC31/326)</f>
        <v/>
      </c>
      <c r="AD31" s="223" t="str">
        <f>IF(SAM_2017_user_KZT!AD31="","",SAM_2017_user_KZT!AD31/326)</f>
        <v/>
      </c>
      <c r="AE31" s="223" t="str">
        <f>IF(SAM_2017_user_KZT!AE31="","",SAM_2017_user_KZT!AE31/326)</f>
        <v/>
      </c>
      <c r="AF31" s="223" t="str">
        <f>IF(SAM_2017_user_KZT!AF31="","",SAM_2017_user_KZT!AF31/326)</f>
        <v/>
      </c>
      <c r="AG31" s="223" t="str">
        <f>IF(SAM_2017_user_KZT!AG31="","",SAM_2017_user_KZT!AG31/326)</f>
        <v/>
      </c>
      <c r="AH31" s="223" t="str">
        <f>IF(SAM_2017_user_KZT!AH31="","",SAM_2017_user_KZT!AH31/326)</f>
        <v/>
      </c>
      <c r="AI31" s="223" t="str">
        <f>IF(SAM_2017_user_KZT!AI31="","",SAM_2017_user_KZT!AI31/326)</f>
        <v/>
      </c>
      <c r="AJ31" s="223" t="str">
        <f>IF(SAM_2017_user_KZT!AJ31="","",SAM_2017_user_KZT!AJ31/326)</f>
        <v/>
      </c>
      <c r="AK31" s="211" t="str">
        <f>IF(SAM_2017_user_KZT!AK31="","",SAM_2017_user_KZT!AK31/326)</f>
        <v/>
      </c>
      <c r="AL31" s="220" t="str">
        <f>IF(SAM_2017_user_KZT!AL31="","",SAM_2017_user_KZT!AL31/326)</f>
        <v/>
      </c>
      <c r="AM31" s="220" t="str">
        <f>IF(SAM_2017_user_KZT!AM31="","",SAM_2017_user_KZT!AM31/326)</f>
        <v/>
      </c>
      <c r="AN31" s="220" t="str">
        <f>IF(SAM_2017_user_KZT!AN31="","",SAM_2017_user_KZT!AN31/326)</f>
        <v/>
      </c>
      <c r="AO31" s="220" t="str">
        <f>IF(SAM_2017_user_KZT!AO31="","",SAM_2017_user_KZT!AO31/326)</f>
        <v/>
      </c>
      <c r="AP31" s="220" t="str">
        <f>IF(SAM_2017_user_KZT!AP31="","",SAM_2017_user_KZT!AP31/326)</f>
        <v/>
      </c>
      <c r="AQ31" s="220" t="str">
        <f>IF(SAM_2017_user_KZT!AQ31="","",SAM_2017_user_KZT!AQ31/326)</f>
        <v/>
      </c>
      <c r="AR31" s="220" t="str">
        <f>IF(SAM_2017_user_KZT!AR31="","",SAM_2017_user_KZT!AR31/326)</f>
        <v/>
      </c>
      <c r="AS31" s="220" t="str">
        <f>IF(SAM_2017_user_KZT!AS31="","",SAM_2017_user_KZT!AS31/326)</f>
        <v/>
      </c>
      <c r="AT31" s="220" t="str">
        <f>IF(SAM_2017_user_KZT!AT31="","",SAM_2017_user_KZT!AT31/326)</f>
        <v/>
      </c>
      <c r="AU31" s="220" t="str">
        <f>IF(SAM_2017_user_KZT!AU31="","",SAM_2017_user_KZT!AU31/326)</f>
        <v/>
      </c>
      <c r="AV31" s="220" t="str">
        <f>IF(SAM_2017_user_KZT!AV31="","",SAM_2017_user_KZT!AV31/326)</f>
        <v/>
      </c>
      <c r="AW31" s="220" t="str">
        <f>IF(SAM_2017_user_KZT!AW31="","",SAM_2017_user_KZT!AW31/326)</f>
        <v/>
      </c>
      <c r="AX31" s="220" t="str">
        <f>IF(SAM_2017_user_KZT!AX31="","",SAM_2017_user_KZT!AX31/326)</f>
        <v/>
      </c>
      <c r="AY31" s="220" t="str">
        <f>IF(SAM_2017_user_KZT!AY31="","",SAM_2017_user_KZT!AY31/326)</f>
        <v/>
      </c>
      <c r="AZ31" s="220" t="str">
        <f>IF(SAM_2017_user_KZT!AZ31="","",SAM_2017_user_KZT!AZ31/326)</f>
        <v/>
      </c>
      <c r="BA31" s="220" t="str">
        <f>IF(SAM_2017_user_KZT!BA31="","",SAM_2017_user_KZT!BA31/326)</f>
        <v/>
      </c>
      <c r="BB31" s="220" t="str">
        <f>IF(SAM_2017_user_KZT!BB31="","",SAM_2017_user_KZT!BB31/326)</f>
        <v/>
      </c>
      <c r="BC31" s="220" t="str">
        <f>IF(SAM_2017_user_KZT!BC31="","",SAM_2017_user_KZT!BC31/326)</f>
        <v/>
      </c>
      <c r="BD31" s="220" t="str">
        <f>IF(SAM_2017_user_KZT!BD31="","",SAM_2017_user_KZT!BD31/326)</f>
        <v/>
      </c>
      <c r="BE31" s="220" t="str">
        <f>IF(SAM_2017_user_KZT!BE31="","",SAM_2017_user_KZT!BE31/326)</f>
        <v/>
      </c>
      <c r="BF31" s="220" t="str">
        <f>IF(SAM_2017_user_KZT!BF31="","",SAM_2017_user_KZT!BF31/326)</f>
        <v/>
      </c>
      <c r="BG31" s="220" t="str">
        <f>IF(SAM_2017_user_KZT!BG31="","",SAM_2017_user_KZT!BG31/326)</f>
        <v/>
      </c>
      <c r="BH31" s="220" t="str">
        <f>IF(SAM_2017_user_KZT!BH31="","",SAM_2017_user_KZT!BH31/326)</f>
        <v/>
      </c>
      <c r="BI31" s="220" t="str">
        <f>IF(SAM_2017_user_KZT!BI31="","",SAM_2017_user_KZT!BI31/326)</f>
        <v/>
      </c>
      <c r="BJ31" s="220" t="str">
        <f>IF(SAM_2017_user_KZT!BJ31="","",SAM_2017_user_KZT!BJ31/326)</f>
        <v/>
      </c>
      <c r="BK31" s="220" t="str">
        <f>IF(SAM_2017_user_KZT!BK31="","",SAM_2017_user_KZT!BK31/326)</f>
        <v/>
      </c>
      <c r="BL31" s="220" t="str">
        <f>IF(SAM_2017_user_KZT!BL31="","",SAM_2017_user_KZT!BL31/326)</f>
        <v/>
      </c>
      <c r="BM31" s="220">
        <f>IF(SAM_2017_user_KZT!BM31="","",SAM_2017_user_KZT!BM31/326)</f>
        <v>9650.1363070743573</v>
      </c>
      <c r="BN31" s="220" t="str">
        <f>IF(SAM_2017_user_KZT!BN31="","",SAM_2017_user_KZT!BN31/326)</f>
        <v/>
      </c>
      <c r="BO31" s="220" t="str">
        <f>IF(SAM_2017_user_KZT!BO31="","",SAM_2017_user_KZT!BO31/326)</f>
        <v/>
      </c>
      <c r="BP31" s="220" t="str">
        <f>IF(SAM_2017_user_KZT!BP31="","",SAM_2017_user_KZT!BP31/326)</f>
        <v/>
      </c>
      <c r="BQ31" s="220" t="str">
        <f>IF(SAM_2017_user_KZT!BQ31="","",SAM_2017_user_KZT!BQ31/326)</f>
        <v/>
      </c>
      <c r="BR31" s="219" t="str">
        <f>IF(SAM_2017_user_KZT!BR31="","",SAM_2017_user_KZT!BR31/326)</f>
        <v/>
      </c>
      <c r="BS31" s="223" t="str">
        <f>IF(SAM_2017_user_KZT!BS31="","",SAM_2017_user_KZT!BS31/326)</f>
        <v/>
      </c>
      <c r="BT31" s="223" t="str">
        <f>IF(SAM_2017_user_KZT!BT31="","",SAM_2017_user_KZT!BT31/326)</f>
        <v/>
      </c>
      <c r="BU31" s="223" t="str">
        <f>IF(SAM_2017_user_KZT!BU31="","",SAM_2017_user_KZT!BU31/326)</f>
        <v/>
      </c>
      <c r="BV31" s="223" t="str">
        <f>IF(SAM_2017_user_KZT!BV31="","",SAM_2017_user_KZT!BV31/326)</f>
        <v/>
      </c>
      <c r="BW31" s="223" t="str">
        <f>IF(SAM_2017_user_KZT!BW31="","",SAM_2017_user_KZT!BW31/326)</f>
        <v/>
      </c>
      <c r="BX31" s="223" t="str">
        <f>IF(SAM_2017_user_KZT!BX31="","",SAM_2017_user_KZT!BX31/326)</f>
        <v/>
      </c>
      <c r="BY31" s="223" t="str">
        <f>IF(SAM_2017_user_KZT!BY31="","",SAM_2017_user_KZT!BY31/326)</f>
        <v/>
      </c>
      <c r="BZ31" s="223" t="str">
        <f>IF(SAM_2017_user_KZT!BZ31="","",SAM_2017_user_KZT!BZ31/326)</f>
        <v/>
      </c>
      <c r="CA31" s="223" t="str">
        <f>IF(SAM_2017_user_KZT!CA31="","",SAM_2017_user_KZT!CA31/326)</f>
        <v/>
      </c>
      <c r="CB31" s="223" t="str">
        <f>IF(SAM_2017_user_KZT!CB31="","",SAM_2017_user_KZT!CB31/326)</f>
        <v/>
      </c>
      <c r="CC31" s="223" t="str">
        <f>IF(SAM_2017_user_KZT!CD31="","",SAM_2017_user_KZT!CD31/326)</f>
        <v/>
      </c>
      <c r="CD31" s="223" t="str">
        <f>IF(SAM_2017_user_KZT!CE31="","",SAM_2017_user_KZT!CE31/326)</f>
        <v/>
      </c>
      <c r="CE31" s="141">
        <f>IF(SAM_2017_user_KZT!CF31="","",SAM_2017_user_KZT!CF31/326)</f>
        <v>89.568128500239411</v>
      </c>
      <c r="CF31" s="107">
        <f t="shared" si="0"/>
        <v>9739.7044355745966</v>
      </c>
    </row>
    <row r="32" spans="1:84" x14ac:dyDescent="0.25">
      <c r="A32" s="227"/>
      <c r="B32" s="225">
        <v>30</v>
      </c>
      <c r="C32" s="223" t="str">
        <f>IF(SAM_2017_user_KZT!C32="","",SAM_2017_user_KZT!C32/326)</f>
        <v/>
      </c>
      <c r="D32" s="223" t="str">
        <f>IF(SAM_2017_user_KZT!D32="","",SAM_2017_user_KZT!D32/326)</f>
        <v/>
      </c>
      <c r="E32" s="223" t="str">
        <f>IF(SAM_2017_user_KZT!E32="","",SAM_2017_user_KZT!E32/326)</f>
        <v/>
      </c>
      <c r="F32" s="223" t="str">
        <f>IF(SAM_2017_user_KZT!F32="","",SAM_2017_user_KZT!F32/326)</f>
        <v/>
      </c>
      <c r="G32" s="223" t="str">
        <f>IF(SAM_2017_user_KZT!G32="","",SAM_2017_user_KZT!G32/326)</f>
        <v/>
      </c>
      <c r="H32" s="223" t="str">
        <f>IF(SAM_2017_user_KZT!H32="","",SAM_2017_user_KZT!H32/326)</f>
        <v/>
      </c>
      <c r="I32" s="223" t="str">
        <f>IF(SAM_2017_user_KZT!I32="","",SAM_2017_user_KZT!I32/326)</f>
        <v/>
      </c>
      <c r="J32" s="223" t="str">
        <f>IF(SAM_2017_user_KZT!J32="","",SAM_2017_user_KZT!J32/326)</f>
        <v/>
      </c>
      <c r="K32" s="223" t="str">
        <f>IF(SAM_2017_user_KZT!K32="","",SAM_2017_user_KZT!K32/326)</f>
        <v/>
      </c>
      <c r="L32" s="223" t="str">
        <f>IF(SAM_2017_user_KZT!L32="","",SAM_2017_user_KZT!L32/326)</f>
        <v/>
      </c>
      <c r="M32" s="223" t="str">
        <f>IF(SAM_2017_user_KZT!M32="","",SAM_2017_user_KZT!M32/326)</f>
        <v/>
      </c>
      <c r="N32" s="223" t="str">
        <f>IF(SAM_2017_user_KZT!N32="","",SAM_2017_user_KZT!N32/326)</f>
        <v/>
      </c>
      <c r="O32" s="223" t="str">
        <f>IF(SAM_2017_user_KZT!O32="","",SAM_2017_user_KZT!O32/326)</f>
        <v/>
      </c>
      <c r="P32" s="223" t="str">
        <f>IF(SAM_2017_user_KZT!P32="","",SAM_2017_user_KZT!P32/326)</f>
        <v/>
      </c>
      <c r="Q32" s="223" t="str">
        <f>IF(SAM_2017_user_KZT!Q32="","",SAM_2017_user_KZT!Q32/326)</f>
        <v/>
      </c>
      <c r="R32" s="223" t="str">
        <f>IF(SAM_2017_user_KZT!R32="","",SAM_2017_user_KZT!R32/326)</f>
        <v/>
      </c>
      <c r="S32" s="223" t="str">
        <f>IF(SAM_2017_user_KZT!S32="","",SAM_2017_user_KZT!S32/326)</f>
        <v/>
      </c>
      <c r="T32" s="223" t="str">
        <f>IF(SAM_2017_user_KZT!T32="","",SAM_2017_user_KZT!T32/326)</f>
        <v/>
      </c>
      <c r="U32" s="223" t="str">
        <f>IF(SAM_2017_user_KZT!U32="","",SAM_2017_user_KZT!U32/326)</f>
        <v/>
      </c>
      <c r="V32" s="223" t="str">
        <f>IF(SAM_2017_user_KZT!V32="","",SAM_2017_user_KZT!V32/326)</f>
        <v/>
      </c>
      <c r="W32" s="223" t="str">
        <f>IF(SAM_2017_user_KZT!W32="","",SAM_2017_user_KZT!W32/326)</f>
        <v/>
      </c>
      <c r="X32" s="223" t="str">
        <f>IF(SAM_2017_user_KZT!X32="","",SAM_2017_user_KZT!X32/326)</f>
        <v/>
      </c>
      <c r="Y32" s="223" t="str">
        <f>IF(SAM_2017_user_KZT!Y32="","",SAM_2017_user_KZT!Y32/326)</f>
        <v/>
      </c>
      <c r="Z32" s="223" t="str">
        <f>IF(SAM_2017_user_KZT!Z32="","",SAM_2017_user_KZT!Z32/326)</f>
        <v/>
      </c>
      <c r="AA32" s="223" t="str">
        <f>IF(SAM_2017_user_KZT!AA32="","",SAM_2017_user_KZT!AA32/326)</f>
        <v/>
      </c>
      <c r="AB32" s="223" t="str">
        <f>IF(SAM_2017_user_KZT!AB32="","",SAM_2017_user_KZT!AB32/326)</f>
        <v/>
      </c>
      <c r="AC32" s="223" t="str">
        <f>IF(SAM_2017_user_KZT!AC32="","",SAM_2017_user_KZT!AC32/326)</f>
        <v/>
      </c>
      <c r="AD32" s="223" t="str">
        <f>IF(SAM_2017_user_KZT!AD32="","",SAM_2017_user_KZT!AD32/326)</f>
        <v/>
      </c>
      <c r="AE32" s="223" t="str">
        <f>IF(SAM_2017_user_KZT!AE32="","",SAM_2017_user_KZT!AE32/326)</f>
        <v/>
      </c>
      <c r="AF32" s="223" t="str">
        <f>IF(SAM_2017_user_KZT!AF32="","",SAM_2017_user_KZT!AF32/326)</f>
        <v/>
      </c>
      <c r="AG32" s="223" t="str">
        <f>IF(SAM_2017_user_KZT!AG32="","",SAM_2017_user_KZT!AG32/326)</f>
        <v/>
      </c>
      <c r="AH32" s="223" t="str">
        <f>IF(SAM_2017_user_KZT!AH32="","",SAM_2017_user_KZT!AH32/326)</f>
        <v/>
      </c>
      <c r="AI32" s="223" t="str">
        <f>IF(SAM_2017_user_KZT!AI32="","",SAM_2017_user_KZT!AI32/326)</f>
        <v/>
      </c>
      <c r="AJ32" s="223" t="str">
        <f>IF(SAM_2017_user_KZT!AJ32="","",SAM_2017_user_KZT!AJ32/326)</f>
        <v/>
      </c>
      <c r="AK32" s="211" t="str">
        <f>IF(SAM_2017_user_KZT!AK32="","",SAM_2017_user_KZT!AK32/326)</f>
        <v/>
      </c>
      <c r="AL32" s="220" t="str">
        <f>IF(SAM_2017_user_KZT!AL32="","",SAM_2017_user_KZT!AL32/326)</f>
        <v/>
      </c>
      <c r="AM32" s="220" t="str">
        <f>IF(SAM_2017_user_KZT!AM32="","",SAM_2017_user_KZT!AM32/326)</f>
        <v/>
      </c>
      <c r="AN32" s="220" t="str">
        <f>IF(SAM_2017_user_KZT!AN32="","",SAM_2017_user_KZT!AN32/326)</f>
        <v/>
      </c>
      <c r="AO32" s="220" t="str">
        <f>IF(SAM_2017_user_KZT!AO32="","",SAM_2017_user_KZT!AO32/326)</f>
        <v/>
      </c>
      <c r="AP32" s="220" t="str">
        <f>IF(SAM_2017_user_KZT!AP32="","",SAM_2017_user_KZT!AP32/326)</f>
        <v/>
      </c>
      <c r="AQ32" s="220" t="str">
        <f>IF(SAM_2017_user_KZT!AQ32="","",SAM_2017_user_KZT!AQ32/326)</f>
        <v/>
      </c>
      <c r="AR32" s="220" t="str">
        <f>IF(SAM_2017_user_KZT!AR32="","",SAM_2017_user_KZT!AR32/326)</f>
        <v/>
      </c>
      <c r="AS32" s="220" t="str">
        <f>IF(SAM_2017_user_KZT!AS32="","",SAM_2017_user_KZT!AS32/326)</f>
        <v/>
      </c>
      <c r="AT32" s="220" t="str">
        <f>IF(SAM_2017_user_KZT!AT32="","",SAM_2017_user_KZT!AT32/326)</f>
        <v/>
      </c>
      <c r="AU32" s="220" t="str">
        <f>IF(SAM_2017_user_KZT!AU32="","",SAM_2017_user_KZT!AU32/326)</f>
        <v/>
      </c>
      <c r="AV32" s="220" t="str">
        <f>IF(SAM_2017_user_KZT!AV32="","",SAM_2017_user_KZT!AV32/326)</f>
        <v/>
      </c>
      <c r="AW32" s="220" t="str">
        <f>IF(SAM_2017_user_KZT!AW32="","",SAM_2017_user_KZT!AW32/326)</f>
        <v/>
      </c>
      <c r="AX32" s="220" t="str">
        <f>IF(SAM_2017_user_KZT!AX32="","",SAM_2017_user_KZT!AX32/326)</f>
        <v/>
      </c>
      <c r="AY32" s="220" t="str">
        <f>IF(SAM_2017_user_KZT!AY32="","",SAM_2017_user_KZT!AY32/326)</f>
        <v/>
      </c>
      <c r="AZ32" s="220" t="str">
        <f>IF(SAM_2017_user_KZT!AZ32="","",SAM_2017_user_KZT!AZ32/326)</f>
        <v/>
      </c>
      <c r="BA32" s="220" t="str">
        <f>IF(SAM_2017_user_KZT!BA32="","",SAM_2017_user_KZT!BA32/326)</f>
        <v/>
      </c>
      <c r="BB32" s="220" t="str">
        <f>IF(SAM_2017_user_KZT!BB32="","",SAM_2017_user_KZT!BB32/326)</f>
        <v/>
      </c>
      <c r="BC32" s="220" t="str">
        <f>IF(SAM_2017_user_KZT!BC32="","",SAM_2017_user_KZT!BC32/326)</f>
        <v/>
      </c>
      <c r="BD32" s="220" t="str">
        <f>IF(SAM_2017_user_KZT!BD32="","",SAM_2017_user_KZT!BD32/326)</f>
        <v/>
      </c>
      <c r="BE32" s="220" t="str">
        <f>IF(SAM_2017_user_KZT!BE32="","",SAM_2017_user_KZT!BE32/326)</f>
        <v/>
      </c>
      <c r="BF32" s="220" t="str">
        <f>IF(SAM_2017_user_KZT!BF32="","",SAM_2017_user_KZT!BF32/326)</f>
        <v/>
      </c>
      <c r="BG32" s="220" t="str">
        <f>IF(SAM_2017_user_KZT!BG32="","",SAM_2017_user_KZT!BG32/326)</f>
        <v/>
      </c>
      <c r="BH32" s="220" t="str">
        <f>IF(SAM_2017_user_KZT!BH32="","",SAM_2017_user_KZT!BH32/326)</f>
        <v/>
      </c>
      <c r="BI32" s="220" t="str">
        <f>IF(SAM_2017_user_KZT!BI32="","",SAM_2017_user_KZT!BI32/326)</f>
        <v/>
      </c>
      <c r="BJ32" s="220" t="str">
        <f>IF(SAM_2017_user_KZT!BJ32="","",SAM_2017_user_KZT!BJ32/326)</f>
        <v/>
      </c>
      <c r="BK32" s="220" t="str">
        <f>IF(SAM_2017_user_KZT!BK32="","",SAM_2017_user_KZT!BK32/326)</f>
        <v/>
      </c>
      <c r="BL32" s="220" t="str">
        <f>IF(SAM_2017_user_KZT!BL32="","",SAM_2017_user_KZT!BL32/326)</f>
        <v/>
      </c>
      <c r="BM32" s="220" t="str">
        <f>IF(SAM_2017_user_KZT!BM32="","",SAM_2017_user_KZT!BM32/326)</f>
        <v/>
      </c>
      <c r="BN32" s="220">
        <f>IF(SAM_2017_user_KZT!BN32="","",SAM_2017_user_KZT!BN32/326)</f>
        <v>20009.072219311445</v>
      </c>
      <c r="BO32" s="220" t="str">
        <f>IF(SAM_2017_user_KZT!BO32="","",SAM_2017_user_KZT!BO32/326)</f>
        <v/>
      </c>
      <c r="BP32" s="220" t="str">
        <f>IF(SAM_2017_user_KZT!BP32="","",SAM_2017_user_KZT!BP32/326)</f>
        <v/>
      </c>
      <c r="BQ32" s="220" t="str">
        <f>IF(SAM_2017_user_KZT!BQ32="","",SAM_2017_user_KZT!BQ32/326)</f>
        <v/>
      </c>
      <c r="BR32" s="219" t="str">
        <f>IF(SAM_2017_user_KZT!BR32="","",SAM_2017_user_KZT!BR32/326)</f>
        <v/>
      </c>
      <c r="BS32" s="223" t="str">
        <f>IF(SAM_2017_user_KZT!BS32="","",SAM_2017_user_KZT!BS32/326)</f>
        <v/>
      </c>
      <c r="BT32" s="223" t="str">
        <f>IF(SAM_2017_user_KZT!BT32="","",SAM_2017_user_KZT!BT32/326)</f>
        <v/>
      </c>
      <c r="BU32" s="223" t="str">
        <f>IF(SAM_2017_user_KZT!BU32="","",SAM_2017_user_KZT!BU32/326)</f>
        <v/>
      </c>
      <c r="BV32" s="223" t="str">
        <f>IF(SAM_2017_user_KZT!BV32="","",SAM_2017_user_KZT!BV32/326)</f>
        <v/>
      </c>
      <c r="BW32" s="223" t="str">
        <f>IF(SAM_2017_user_KZT!BW32="","",SAM_2017_user_KZT!BW32/326)</f>
        <v/>
      </c>
      <c r="BX32" s="223" t="str">
        <f>IF(SAM_2017_user_KZT!BX32="","",SAM_2017_user_KZT!BX32/326)</f>
        <v/>
      </c>
      <c r="BY32" s="223" t="str">
        <f>IF(SAM_2017_user_KZT!BY32="","",SAM_2017_user_KZT!BY32/326)</f>
        <v/>
      </c>
      <c r="BZ32" s="223" t="str">
        <f>IF(SAM_2017_user_KZT!BZ32="","",SAM_2017_user_KZT!BZ32/326)</f>
        <v/>
      </c>
      <c r="CA32" s="223" t="str">
        <f>IF(SAM_2017_user_KZT!CA32="","",SAM_2017_user_KZT!CA32/326)</f>
        <v/>
      </c>
      <c r="CB32" s="223" t="str">
        <f>IF(SAM_2017_user_KZT!CB32="","",SAM_2017_user_KZT!CB32/326)</f>
        <v/>
      </c>
      <c r="CC32" s="223" t="str">
        <f>IF(SAM_2017_user_KZT!CD32="","",SAM_2017_user_KZT!CD32/326)</f>
        <v/>
      </c>
      <c r="CD32" s="223" t="str">
        <f>IF(SAM_2017_user_KZT!CE32="","",SAM_2017_user_KZT!CE32/326)</f>
        <v/>
      </c>
      <c r="CE32" s="141">
        <f>IF(SAM_2017_user_KZT!CF32="","",SAM_2017_user_KZT!CF32/326)</f>
        <v>65.227753488256624</v>
      </c>
      <c r="CF32" s="107">
        <f t="shared" si="0"/>
        <v>20074.299972799701</v>
      </c>
    </row>
    <row r="33" spans="1:84" x14ac:dyDescent="0.25">
      <c r="A33" s="227"/>
      <c r="B33" s="225">
        <v>31</v>
      </c>
      <c r="C33" s="223" t="str">
        <f>IF(SAM_2017_user_KZT!C33="","",SAM_2017_user_KZT!C33/326)</f>
        <v/>
      </c>
      <c r="D33" s="223" t="str">
        <f>IF(SAM_2017_user_KZT!D33="","",SAM_2017_user_KZT!D33/326)</f>
        <v/>
      </c>
      <c r="E33" s="223" t="str">
        <f>IF(SAM_2017_user_KZT!E33="","",SAM_2017_user_KZT!E33/326)</f>
        <v/>
      </c>
      <c r="F33" s="223" t="str">
        <f>IF(SAM_2017_user_KZT!F33="","",SAM_2017_user_KZT!F33/326)</f>
        <v/>
      </c>
      <c r="G33" s="223" t="str">
        <f>IF(SAM_2017_user_KZT!G33="","",SAM_2017_user_KZT!G33/326)</f>
        <v/>
      </c>
      <c r="H33" s="223" t="str">
        <f>IF(SAM_2017_user_KZT!H33="","",SAM_2017_user_KZT!H33/326)</f>
        <v/>
      </c>
      <c r="I33" s="223" t="str">
        <f>IF(SAM_2017_user_KZT!I33="","",SAM_2017_user_KZT!I33/326)</f>
        <v/>
      </c>
      <c r="J33" s="223" t="str">
        <f>IF(SAM_2017_user_KZT!J33="","",SAM_2017_user_KZT!J33/326)</f>
        <v/>
      </c>
      <c r="K33" s="223" t="str">
        <f>IF(SAM_2017_user_KZT!K33="","",SAM_2017_user_KZT!K33/326)</f>
        <v/>
      </c>
      <c r="L33" s="223" t="str">
        <f>IF(SAM_2017_user_KZT!L33="","",SAM_2017_user_KZT!L33/326)</f>
        <v/>
      </c>
      <c r="M33" s="223" t="str">
        <f>IF(SAM_2017_user_KZT!M33="","",SAM_2017_user_KZT!M33/326)</f>
        <v/>
      </c>
      <c r="N33" s="223" t="str">
        <f>IF(SAM_2017_user_KZT!N33="","",SAM_2017_user_KZT!N33/326)</f>
        <v/>
      </c>
      <c r="O33" s="223" t="str">
        <f>IF(SAM_2017_user_KZT!O33="","",SAM_2017_user_KZT!O33/326)</f>
        <v/>
      </c>
      <c r="P33" s="223" t="str">
        <f>IF(SAM_2017_user_KZT!P33="","",SAM_2017_user_KZT!P33/326)</f>
        <v/>
      </c>
      <c r="Q33" s="223" t="str">
        <f>IF(SAM_2017_user_KZT!Q33="","",SAM_2017_user_KZT!Q33/326)</f>
        <v/>
      </c>
      <c r="R33" s="223" t="str">
        <f>IF(SAM_2017_user_KZT!R33="","",SAM_2017_user_KZT!R33/326)</f>
        <v/>
      </c>
      <c r="S33" s="223" t="str">
        <f>IF(SAM_2017_user_KZT!S33="","",SAM_2017_user_KZT!S33/326)</f>
        <v/>
      </c>
      <c r="T33" s="223" t="str">
        <f>IF(SAM_2017_user_KZT!T33="","",SAM_2017_user_KZT!T33/326)</f>
        <v/>
      </c>
      <c r="U33" s="223" t="str">
        <f>IF(SAM_2017_user_KZT!U33="","",SAM_2017_user_KZT!U33/326)</f>
        <v/>
      </c>
      <c r="V33" s="223" t="str">
        <f>IF(SAM_2017_user_KZT!V33="","",SAM_2017_user_KZT!V33/326)</f>
        <v/>
      </c>
      <c r="W33" s="223" t="str">
        <f>IF(SAM_2017_user_KZT!W33="","",SAM_2017_user_KZT!W33/326)</f>
        <v/>
      </c>
      <c r="X33" s="223" t="str">
        <f>IF(SAM_2017_user_KZT!X33="","",SAM_2017_user_KZT!X33/326)</f>
        <v/>
      </c>
      <c r="Y33" s="223" t="str">
        <f>IF(SAM_2017_user_KZT!Y33="","",SAM_2017_user_KZT!Y33/326)</f>
        <v/>
      </c>
      <c r="Z33" s="223" t="str">
        <f>IF(SAM_2017_user_KZT!Z33="","",SAM_2017_user_KZT!Z33/326)</f>
        <v/>
      </c>
      <c r="AA33" s="223" t="str">
        <f>IF(SAM_2017_user_KZT!AA33="","",SAM_2017_user_KZT!AA33/326)</f>
        <v/>
      </c>
      <c r="AB33" s="223" t="str">
        <f>IF(SAM_2017_user_KZT!AB33="","",SAM_2017_user_KZT!AB33/326)</f>
        <v/>
      </c>
      <c r="AC33" s="223" t="str">
        <f>IF(SAM_2017_user_KZT!AC33="","",SAM_2017_user_KZT!AC33/326)</f>
        <v/>
      </c>
      <c r="AD33" s="223" t="str">
        <f>IF(SAM_2017_user_KZT!AD33="","",SAM_2017_user_KZT!AD33/326)</f>
        <v/>
      </c>
      <c r="AE33" s="223" t="str">
        <f>IF(SAM_2017_user_KZT!AE33="","",SAM_2017_user_KZT!AE33/326)</f>
        <v/>
      </c>
      <c r="AF33" s="223" t="str">
        <f>IF(SAM_2017_user_KZT!AF33="","",SAM_2017_user_KZT!AF33/326)</f>
        <v/>
      </c>
      <c r="AG33" s="223" t="str">
        <f>IF(SAM_2017_user_KZT!AG33="","",SAM_2017_user_KZT!AG33/326)</f>
        <v/>
      </c>
      <c r="AH33" s="223" t="str">
        <f>IF(SAM_2017_user_KZT!AH33="","",SAM_2017_user_KZT!AH33/326)</f>
        <v/>
      </c>
      <c r="AI33" s="223" t="str">
        <f>IF(SAM_2017_user_KZT!AI33="","",SAM_2017_user_KZT!AI33/326)</f>
        <v/>
      </c>
      <c r="AJ33" s="223" t="str">
        <f>IF(SAM_2017_user_KZT!AJ33="","",SAM_2017_user_KZT!AJ33/326)</f>
        <v/>
      </c>
      <c r="AK33" s="211" t="str">
        <f>IF(SAM_2017_user_KZT!AK33="","",SAM_2017_user_KZT!AK33/326)</f>
        <v/>
      </c>
      <c r="AL33" s="220" t="str">
        <f>IF(SAM_2017_user_KZT!AL33="","",SAM_2017_user_KZT!AL33/326)</f>
        <v/>
      </c>
      <c r="AM33" s="220" t="str">
        <f>IF(SAM_2017_user_KZT!AM33="","",SAM_2017_user_KZT!AM33/326)</f>
        <v/>
      </c>
      <c r="AN33" s="220" t="str">
        <f>IF(SAM_2017_user_KZT!AN33="","",SAM_2017_user_KZT!AN33/326)</f>
        <v/>
      </c>
      <c r="AO33" s="220" t="str">
        <f>IF(SAM_2017_user_KZT!AO33="","",SAM_2017_user_KZT!AO33/326)</f>
        <v/>
      </c>
      <c r="AP33" s="220" t="str">
        <f>IF(SAM_2017_user_KZT!AP33="","",SAM_2017_user_KZT!AP33/326)</f>
        <v/>
      </c>
      <c r="AQ33" s="220" t="str">
        <f>IF(SAM_2017_user_KZT!AQ33="","",SAM_2017_user_KZT!AQ33/326)</f>
        <v/>
      </c>
      <c r="AR33" s="220" t="str">
        <f>IF(SAM_2017_user_KZT!AR33="","",SAM_2017_user_KZT!AR33/326)</f>
        <v/>
      </c>
      <c r="AS33" s="220" t="str">
        <f>IF(SAM_2017_user_KZT!AS33="","",SAM_2017_user_KZT!AS33/326)</f>
        <v/>
      </c>
      <c r="AT33" s="220" t="str">
        <f>IF(SAM_2017_user_KZT!AT33="","",SAM_2017_user_KZT!AT33/326)</f>
        <v/>
      </c>
      <c r="AU33" s="220" t="str">
        <f>IF(SAM_2017_user_KZT!AU33="","",SAM_2017_user_KZT!AU33/326)</f>
        <v/>
      </c>
      <c r="AV33" s="220" t="str">
        <f>IF(SAM_2017_user_KZT!AV33="","",SAM_2017_user_KZT!AV33/326)</f>
        <v/>
      </c>
      <c r="AW33" s="220" t="str">
        <f>IF(SAM_2017_user_KZT!AW33="","",SAM_2017_user_KZT!AW33/326)</f>
        <v/>
      </c>
      <c r="AX33" s="220" t="str">
        <f>IF(SAM_2017_user_KZT!AX33="","",SAM_2017_user_KZT!AX33/326)</f>
        <v/>
      </c>
      <c r="AY33" s="220" t="str">
        <f>IF(SAM_2017_user_KZT!AY33="","",SAM_2017_user_KZT!AY33/326)</f>
        <v/>
      </c>
      <c r="AZ33" s="220" t="str">
        <f>IF(SAM_2017_user_KZT!AZ33="","",SAM_2017_user_KZT!AZ33/326)</f>
        <v/>
      </c>
      <c r="BA33" s="220" t="str">
        <f>IF(SAM_2017_user_KZT!BA33="","",SAM_2017_user_KZT!BA33/326)</f>
        <v/>
      </c>
      <c r="BB33" s="220" t="str">
        <f>IF(SAM_2017_user_KZT!BB33="","",SAM_2017_user_KZT!BB33/326)</f>
        <v/>
      </c>
      <c r="BC33" s="220" t="str">
        <f>IF(SAM_2017_user_KZT!BC33="","",SAM_2017_user_KZT!BC33/326)</f>
        <v/>
      </c>
      <c r="BD33" s="220" t="str">
        <f>IF(SAM_2017_user_KZT!BD33="","",SAM_2017_user_KZT!BD33/326)</f>
        <v/>
      </c>
      <c r="BE33" s="220" t="str">
        <f>IF(SAM_2017_user_KZT!BE33="","",SAM_2017_user_KZT!BE33/326)</f>
        <v/>
      </c>
      <c r="BF33" s="220" t="str">
        <f>IF(SAM_2017_user_KZT!BF33="","",SAM_2017_user_KZT!BF33/326)</f>
        <v/>
      </c>
      <c r="BG33" s="220" t="str">
        <f>IF(SAM_2017_user_KZT!BG33="","",SAM_2017_user_KZT!BG33/326)</f>
        <v/>
      </c>
      <c r="BH33" s="220" t="str">
        <f>IF(SAM_2017_user_KZT!BH33="","",SAM_2017_user_KZT!BH33/326)</f>
        <v/>
      </c>
      <c r="BI33" s="220" t="str">
        <f>IF(SAM_2017_user_KZT!BI33="","",SAM_2017_user_KZT!BI33/326)</f>
        <v/>
      </c>
      <c r="BJ33" s="220" t="str">
        <f>IF(SAM_2017_user_KZT!BJ33="","",SAM_2017_user_KZT!BJ33/326)</f>
        <v/>
      </c>
      <c r="BK33" s="220" t="str">
        <f>IF(SAM_2017_user_KZT!BK33="","",SAM_2017_user_KZT!BK33/326)</f>
        <v/>
      </c>
      <c r="BL33" s="220" t="str">
        <f>IF(SAM_2017_user_KZT!BL33="","",SAM_2017_user_KZT!BL33/326)</f>
        <v/>
      </c>
      <c r="BM33" s="220" t="str">
        <f>IF(SAM_2017_user_KZT!BM33="","",SAM_2017_user_KZT!BM33/326)</f>
        <v/>
      </c>
      <c r="BN33" s="220" t="str">
        <f>IF(SAM_2017_user_KZT!BN33="","",SAM_2017_user_KZT!BN33/326)</f>
        <v/>
      </c>
      <c r="BO33" s="220">
        <f>IF(SAM_2017_user_KZT!BO33="","",SAM_2017_user_KZT!BO33/326)</f>
        <v>12507.483691193665</v>
      </c>
      <c r="BP33" s="220" t="str">
        <f>IF(SAM_2017_user_KZT!BP33="","",SAM_2017_user_KZT!BP33/326)</f>
        <v/>
      </c>
      <c r="BQ33" s="220" t="str">
        <f>IF(SAM_2017_user_KZT!BQ33="","",SAM_2017_user_KZT!BQ33/326)</f>
        <v/>
      </c>
      <c r="BR33" s="219" t="str">
        <f>IF(SAM_2017_user_KZT!BR33="","",SAM_2017_user_KZT!BR33/326)</f>
        <v/>
      </c>
      <c r="BS33" s="223" t="str">
        <f>IF(SAM_2017_user_KZT!BS33="","",SAM_2017_user_KZT!BS33/326)</f>
        <v/>
      </c>
      <c r="BT33" s="223" t="str">
        <f>IF(SAM_2017_user_KZT!BT33="","",SAM_2017_user_KZT!BT33/326)</f>
        <v/>
      </c>
      <c r="BU33" s="223" t="str">
        <f>IF(SAM_2017_user_KZT!BU33="","",SAM_2017_user_KZT!BU33/326)</f>
        <v/>
      </c>
      <c r="BV33" s="223" t="str">
        <f>IF(SAM_2017_user_KZT!BV33="","",SAM_2017_user_KZT!BV33/326)</f>
        <v/>
      </c>
      <c r="BW33" s="223" t="str">
        <f>IF(SAM_2017_user_KZT!BW33="","",SAM_2017_user_KZT!BW33/326)</f>
        <v/>
      </c>
      <c r="BX33" s="223" t="str">
        <f>IF(SAM_2017_user_KZT!BX33="","",SAM_2017_user_KZT!BX33/326)</f>
        <v/>
      </c>
      <c r="BY33" s="223" t="str">
        <f>IF(SAM_2017_user_KZT!BY33="","",SAM_2017_user_KZT!BY33/326)</f>
        <v/>
      </c>
      <c r="BZ33" s="223" t="str">
        <f>IF(SAM_2017_user_KZT!BZ33="","",SAM_2017_user_KZT!BZ33/326)</f>
        <v/>
      </c>
      <c r="CA33" s="223" t="str">
        <f>IF(SAM_2017_user_KZT!CA33="","",SAM_2017_user_KZT!CA33/326)</f>
        <v/>
      </c>
      <c r="CB33" s="223" t="str">
        <f>IF(SAM_2017_user_KZT!CB33="","",SAM_2017_user_KZT!CB33/326)</f>
        <v/>
      </c>
      <c r="CC33" s="223" t="str">
        <f>IF(SAM_2017_user_KZT!CD33="","",SAM_2017_user_KZT!CD33/326)</f>
        <v/>
      </c>
      <c r="CD33" s="223" t="str">
        <f>IF(SAM_2017_user_KZT!CE33="","",SAM_2017_user_KZT!CE33/326)</f>
        <v/>
      </c>
      <c r="CE33" s="141">
        <f>IF(SAM_2017_user_KZT!CF33="","",SAM_2017_user_KZT!CF33/326)</f>
        <v>238.5706246987169</v>
      </c>
      <c r="CF33" s="107">
        <f t="shared" si="0"/>
        <v>12746.054315892383</v>
      </c>
    </row>
    <row r="34" spans="1:84" x14ac:dyDescent="0.25">
      <c r="A34" s="227"/>
      <c r="B34" s="225">
        <v>32</v>
      </c>
      <c r="C34" s="223" t="str">
        <f>IF(SAM_2017_user_KZT!C34="","",SAM_2017_user_KZT!C34/326)</f>
        <v/>
      </c>
      <c r="D34" s="223" t="str">
        <f>IF(SAM_2017_user_KZT!D34="","",SAM_2017_user_KZT!D34/326)</f>
        <v/>
      </c>
      <c r="E34" s="223" t="str">
        <f>IF(SAM_2017_user_KZT!E34="","",SAM_2017_user_KZT!E34/326)</f>
        <v/>
      </c>
      <c r="F34" s="223" t="str">
        <f>IF(SAM_2017_user_KZT!F34="","",SAM_2017_user_KZT!F34/326)</f>
        <v/>
      </c>
      <c r="G34" s="223" t="str">
        <f>IF(SAM_2017_user_KZT!G34="","",SAM_2017_user_KZT!G34/326)</f>
        <v/>
      </c>
      <c r="H34" s="223" t="str">
        <f>IF(SAM_2017_user_KZT!H34="","",SAM_2017_user_KZT!H34/326)</f>
        <v/>
      </c>
      <c r="I34" s="223" t="str">
        <f>IF(SAM_2017_user_KZT!I34="","",SAM_2017_user_KZT!I34/326)</f>
        <v/>
      </c>
      <c r="J34" s="223" t="str">
        <f>IF(SAM_2017_user_KZT!J34="","",SAM_2017_user_KZT!J34/326)</f>
        <v/>
      </c>
      <c r="K34" s="223" t="str">
        <f>IF(SAM_2017_user_KZT!K34="","",SAM_2017_user_KZT!K34/326)</f>
        <v/>
      </c>
      <c r="L34" s="223" t="str">
        <f>IF(SAM_2017_user_KZT!L34="","",SAM_2017_user_KZT!L34/326)</f>
        <v/>
      </c>
      <c r="M34" s="223" t="str">
        <f>IF(SAM_2017_user_KZT!M34="","",SAM_2017_user_KZT!M34/326)</f>
        <v/>
      </c>
      <c r="N34" s="223" t="str">
        <f>IF(SAM_2017_user_KZT!N34="","",SAM_2017_user_KZT!N34/326)</f>
        <v/>
      </c>
      <c r="O34" s="223" t="str">
        <f>IF(SAM_2017_user_KZT!O34="","",SAM_2017_user_KZT!O34/326)</f>
        <v/>
      </c>
      <c r="P34" s="223" t="str">
        <f>IF(SAM_2017_user_KZT!P34="","",SAM_2017_user_KZT!P34/326)</f>
        <v/>
      </c>
      <c r="Q34" s="223" t="str">
        <f>IF(SAM_2017_user_KZT!Q34="","",SAM_2017_user_KZT!Q34/326)</f>
        <v/>
      </c>
      <c r="R34" s="223" t="str">
        <f>IF(SAM_2017_user_KZT!R34="","",SAM_2017_user_KZT!R34/326)</f>
        <v/>
      </c>
      <c r="S34" s="223" t="str">
        <f>IF(SAM_2017_user_KZT!S34="","",SAM_2017_user_KZT!S34/326)</f>
        <v/>
      </c>
      <c r="T34" s="223" t="str">
        <f>IF(SAM_2017_user_KZT!T34="","",SAM_2017_user_KZT!T34/326)</f>
        <v/>
      </c>
      <c r="U34" s="223" t="str">
        <f>IF(SAM_2017_user_KZT!U34="","",SAM_2017_user_KZT!U34/326)</f>
        <v/>
      </c>
      <c r="V34" s="223" t="str">
        <f>IF(SAM_2017_user_KZT!V34="","",SAM_2017_user_KZT!V34/326)</f>
        <v/>
      </c>
      <c r="W34" s="223" t="str">
        <f>IF(SAM_2017_user_KZT!W34="","",SAM_2017_user_KZT!W34/326)</f>
        <v/>
      </c>
      <c r="X34" s="223" t="str">
        <f>IF(SAM_2017_user_KZT!X34="","",SAM_2017_user_KZT!X34/326)</f>
        <v/>
      </c>
      <c r="Y34" s="223" t="str">
        <f>IF(SAM_2017_user_KZT!Y34="","",SAM_2017_user_KZT!Y34/326)</f>
        <v/>
      </c>
      <c r="Z34" s="223" t="str">
        <f>IF(SAM_2017_user_KZT!Z34="","",SAM_2017_user_KZT!Z34/326)</f>
        <v/>
      </c>
      <c r="AA34" s="223" t="str">
        <f>IF(SAM_2017_user_KZT!AA34="","",SAM_2017_user_KZT!AA34/326)</f>
        <v/>
      </c>
      <c r="AB34" s="223" t="str">
        <f>IF(SAM_2017_user_KZT!AB34="","",SAM_2017_user_KZT!AB34/326)</f>
        <v/>
      </c>
      <c r="AC34" s="223" t="str">
        <f>IF(SAM_2017_user_KZT!AC34="","",SAM_2017_user_KZT!AC34/326)</f>
        <v/>
      </c>
      <c r="AD34" s="223" t="str">
        <f>IF(SAM_2017_user_KZT!AD34="","",SAM_2017_user_KZT!AD34/326)</f>
        <v/>
      </c>
      <c r="AE34" s="223" t="str">
        <f>IF(SAM_2017_user_KZT!AE34="","",SAM_2017_user_KZT!AE34/326)</f>
        <v/>
      </c>
      <c r="AF34" s="223" t="str">
        <f>IF(SAM_2017_user_KZT!AF34="","",SAM_2017_user_KZT!AF34/326)</f>
        <v/>
      </c>
      <c r="AG34" s="223" t="str">
        <f>IF(SAM_2017_user_KZT!AG34="","",SAM_2017_user_KZT!AG34/326)</f>
        <v/>
      </c>
      <c r="AH34" s="223" t="str">
        <f>IF(SAM_2017_user_KZT!AH34="","",SAM_2017_user_KZT!AH34/326)</f>
        <v/>
      </c>
      <c r="AI34" s="223" t="str">
        <f>IF(SAM_2017_user_KZT!AI34="","",SAM_2017_user_KZT!AI34/326)</f>
        <v/>
      </c>
      <c r="AJ34" s="223" t="str">
        <f>IF(SAM_2017_user_KZT!AJ34="","",SAM_2017_user_KZT!AJ34/326)</f>
        <v/>
      </c>
      <c r="AK34" s="211" t="str">
        <f>IF(SAM_2017_user_KZT!AK34="","",SAM_2017_user_KZT!AK34/326)</f>
        <v/>
      </c>
      <c r="AL34" s="220" t="str">
        <f>IF(SAM_2017_user_KZT!AL34="","",SAM_2017_user_KZT!AL34/326)</f>
        <v/>
      </c>
      <c r="AM34" s="220" t="str">
        <f>IF(SAM_2017_user_KZT!AM34="","",SAM_2017_user_KZT!AM34/326)</f>
        <v/>
      </c>
      <c r="AN34" s="220" t="str">
        <f>IF(SAM_2017_user_KZT!AN34="","",SAM_2017_user_KZT!AN34/326)</f>
        <v/>
      </c>
      <c r="AO34" s="220" t="str">
        <f>IF(SAM_2017_user_KZT!AO34="","",SAM_2017_user_KZT!AO34/326)</f>
        <v/>
      </c>
      <c r="AP34" s="220" t="str">
        <f>IF(SAM_2017_user_KZT!AP34="","",SAM_2017_user_KZT!AP34/326)</f>
        <v/>
      </c>
      <c r="AQ34" s="220" t="str">
        <f>IF(SAM_2017_user_KZT!AQ34="","",SAM_2017_user_KZT!AQ34/326)</f>
        <v/>
      </c>
      <c r="AR34" s="220" t="str">
        <f>IF(SAM_2017_user_KZT!AR34="","",SAM_2017_user_KZT!AR34/326)</f>
        <v/>
      </c>
      <c r="AS34" s="220" t="str">
        <f>IF(SAM_2017_user_KZT!AS34="","",SAM_2017_user_KZT!AS34/326)</f>
        <v/>
      </c>
      <c r="AT34" s="220" t="str">
        <f>IF(SAM_2017_user_KZT!AT34="","",SAM_2017_user_KZT!AT34/326)</f>
        <v/>
      </c>
      <c r="AU34" s="220" t="str">
        <f>IF(SAM_2017_user_KZT!AU34="","",SAM_2017_user_KZT!AU34/326)</f>
        <v/>
      </c>
      <c r="AV34" s="220" t="str">
        <f>IF(SAM_2017_user_KZT!AV34="","",SAM_2017_user_KZT!AV34/326)</f>
        <v/>
      </c>
      <c r="AW34" s="220" t="str">
        <f>IF(SAM_2017_user_KZT!AW34="","",SAM_2017_user_KZT!AW34/326)</f>
        <v/>
      </c>
      <c r="AX34" s="220" t="str">
        <f>IF(SAM_2017_user_KZT!AX34="","",SAM_2017_user_KZT!AX34/326)</f>
        <v/>
      </c>
      <c r="AY34" s="220" t="str">
        <f>IF(SAM_2017_user_KZT!AY34="","",SAM_2017_user_KZT!AY34/326)</f>
        <v/>
      </c>
      <c r="AZ34" s="220" t="str">
        <f>IF(SAM_2017_user_KZT!AZ34="","",SAM_2017_user_KZT!AZ34/326)</f>
        <v/>
      </c>
      <c r="BA34" s="220" t="str">
        <f>IF(SAM_2017_user_KZT!BA34="","",SAM_2017_user_KZT!BA34/326)</f>
        <v/>
      </c>
      <c r="BB34" s="220" t="str">
        <f>IF(SAM_2017_user_KZT!BB34="","",SAM_2017_user_KZT!BB34/326)</f>
        <v/>
      </c>
      <c r="BC34" s="220" t="str">
        <f>IF(SAM_2017_user_KZT!BC34="","",SAM_2017_user_KZT!BC34/326)</f>
        <v/>
      </c>
      <c r="BD34" s="220" t="str">
        <f>IF(SAM_2017_user_KZT!BD34="","",SAM_2017_user_KZT!BD34/326)</f>
        <v/>
      </c>
      <c r="BE34" s="220" t="str">
        <f>IF(SAM_2017_user_KZT!BE34="","",SAM_2017_user_KZT!BE34/326)</f>
        <v/>
      </c>
      <c r="BF34" s="220" t="str">
        <f>IF(SAM_2017_user_KZT!BF34="","",SAM_2017_user_KZT!BF34/326)</f>
        <v/>
      </c>
      <c r="BG34" s="220" t="str">
        <f>IF(SAM_2017_user_KZT!BG34="","",SAM_2017_user_KZT!BG34/326)</f>
        <v/>
      </c>
      <c r="BH34" s="220" t="str">
        <f>IF(SAM_2017_user_KZT!BH34="","",SAM_2017_user_KZT!BH34/326)</f>
        <v/>
      </c>
      <c r="BI34" s="220" t="str">
        <f>IF(SAM_2017_user_KZT!BI34="","",SAM_2017_user_KZT!BI34/326)</f>
        <v/>
      </c>
      <c r="BJ34" s="220" t="str">
        <f>IF(SAM_2017_user_KZT!BJ34="","",SAM_2017_user_KZT!BJ34/326)</f>
        <v/>
      </c>
      <c r="BK34" s="220" t="str">
        <f>IF(SAM_2017_user_KZT!BK34="","",SAM_2017_user_KZT!BK34/326)</f>
        <v/>
      </c>
      <c r="BL34" s="220" t="str">
        <f>IF(SAM_2017_user_KZT!BL34="","",SAM_2017_user_KZT!BL34/326)</f>
        <v/>
      </c>
      <c r="BM34" s="220" t="str">
        <f>IF(SAM_2017_user_KZT!BM34="","",SAM_2017_user_KZT!BM34/326)</f>
        <v/>
      </c>
      <c r="BN34" s="220" t="str">
        <f>IF(SAM_2017_user_KZT!BN34="","",SAM_2017_user_KZT!BN34/326)</f>
        <v/>
      </c>
      <c r="BO34" s="220" t="str">
        <f>IF(SAM_2017_user_KZT!BO34="","",SAM_2017_user_KZT!BO34/326)</f>
        <v/>
      </c>
      <c r="BP34" s="220">
        <f>IF(SAM_2017_user_KZT!BP34="","",SAM_2017_user_KZT!BP34/326)</f>
        <v>7747.0935461385561</v>
      </c>
      <c r="BQ34" s="220" t="str">
        <f>IF(SAM_2017_user_KZT!BQ34="","",SAM_2017_user_KZT!BQ34/326)</f>
        <v/>
      </c>
      <c r="BR34" s="219" t="str">
        <f>IF(SAM_2017_user_KZT!BR34="","",SAM_2017_user_KZT!BR34/326)</f>
        <v/>
      </c>
      <c r="BS34" s="223" t="str">
        <f>IF(SAM_2017_user_KZT!BS34="","",SAM_2017_user_KZT!BS34/326)</f>
        <v/>
      </c>
      <c r="BT34" s="223" t="str">
        <f>IF(SAM_2017_user_KZT!BT34="","",SAM_2017_user_KZT!BT34/326)</f>
        <v/>
      </c>
      <c r="BU34" s="223" t="str">
        <f>IF(SAM_2017_user_KZT!BU34="","",SAM_2017_user_KZT!BU34/326)</f>
        <v/>
      </c>
      <c r="BV34" s="223" t="str">
        <f>IF(SAM_2017_user_KZT!BV34="","",SAM_2017_user_KZT!BV34/326)</f>
        <v/>
      </c>
      <c r="BW34" s="223" t="str">
        <f>IF(SAM_2017_user_KZT!BW34="","",SAM_2017_user_KZT!BW34/326)</f>
        <v/>
      </c>
      <c r="BX34" s="223" t="str">
        <f>IF(SAM_2017_user_KZT!BX34="","",SAM_2017_user_KZT!BX34/326)</f>
        <v/>
      </c>
      <c r="BY34" s="223" t="str">
        <f>IF(SAM_2017_user_KZT!BY34="","",SAM_2017_user_KZT!BY34/326)</f>
        <v/>
      </c>
      <c r="BZ34" s="223" t="str">
        <f>IF(SAM_2017_user_KZT!BZ34="","",SAM_2017_user_KZT!BZ34/326)</f>
        <v/>
      </c>
      <c r="CA34" s="223" t="str">
        <f>IF(SAM_2017_user_KZT!CA34="","",SAM_2017_user_KZT!CA34/326)</f>
        <v/>
      </c>
      <c r="CB34" s="223" t="str">
        <f>IF(SAM_2017_user_KZT!CB34="","",SAM_2017_user_KZT!CB34/326)</f>
        <v/>
      </c>
      <c r="CC34" s="223" t="str">
        <f>IF(SAM_2017_user_KZT!CD34="","",SAM_2017_user_KZT!CD34/326)</f>
        <v/>
      </c>
      <c r="CD34" s="223" t="str">
        <f>IF(SAM_2017_user_KZT!CE34="","",SAM_2017_user_KZT!CE34/326)</f>
        <v/>
      </c>
      <c r="CE34" s="141" t="str">
        <f>IF(SAM_2017_user_KZT!CF34="","",SAM_2017_user_KZT!CF34/326)</f>
        <v/>
      </c>
      <c r="CF34" s="107">
        <f t="shared" si="0"/>
        <v>7747.0935461385561</v>
      </c>
    </row>
    <row r="35" spans="1:84" x14ac:dyDescent="0.25">
      <c r="A35" s="227"/>
      <c r="B35" s="225">
        <v>33</v>
      </c>
      <c r="C35" s="223" t="str">
        <f>IF(SAM_2017_user_KZT!C35="","",SAM_2017_user_KZT!C35/326)</f>
        <v/>
      </c>
      <c r="D35" s="223" t="str">
        <f>IF(SAM_2017_user_KZT!D35="","",SAM_2017_user_KZT!D35/326)</f>
        <v/>
      </c>
      <c r="E35" s="223" t="str">
        <f>IF(SAM_2017_user_KZT!E35="","",SAM_2017_user_KZT!E35/326)</f>
        <v/>
      </c>
      <c r="F35" s="223" t="str">
        <f>IF(SAM_2017_user_KZT!F35="","",SAM_2017_user_KZT!F35/326)</f>
        <v/>
      </c>
      <c r="G35" s="223" t="str">
        <f>IF(SAM_2017_user_KZT!G35="","",SAM_2017_user_KZT!G35/326)</f>
        <v/>
      </c>
      <c r="H35" s="223" t="str">
        <f>IF(SAM_2017_user_KZT!H35="","",SAM_2017_user_KZT!H35/326)</f>
        <v/>
      </c>
      <c r="I35" s="223" t="str">
        <f>IF(SAM_2017_user_KZT!I35="","",SAM_2017_user_KZT!I35/326)</f>
        <v/>
      </c>
      <c r="J35" s="223" t="str">
        <f>IF(SAM_2017_user_KZT!J35="","",SAM_2017_user_KZT!J35/326)</f>
        <v/>
      </c>
      <c r="K35" s="223" t="str">
        <f>IF(SAM_2017_user_KZT!K35="","",SAM_2017_user_KZT!K35/326)</f>
        <v/>
      </c>
      <c r="L35" s="223" t="str">
        <f>IF(SAM_2017_user_KZT!L35="","",SAM_2017_user_KZT!L35/326)</f>
        <v/>
      </c>
      <c r="M35" s="223" t="str">
        <f>IF(SAM_2017_user_KZT!M35="","",SAM_2017_user_KZT!M35/326)</f>
        <v/>
      </c>
      <c r="N35" s="223" t="str">
        <f>IF(SAM_2017_user_KZT!N35="","",SAM_2017_user_KZT!N35/326)</f>
        <v/>
      </c>
      <c r="O35" s="223" t="str">
        <f>IF(SAM_2017_user_KZT!O35="","",SAM_2017_user_KZT!O35/326)</f>
        <v/>
      </c>
      <c r="P35" s="223" t="str">
        <f>IF(SAM_2017_user_KZT!P35="","",SAM_2017_user_KZT!P35/326)</f>
        <v/>
      </c>
      <c r="Q35" s="223" t="str">
        <f>IF(SAM_2017_user_KZT!Q35="","",SAM_2017_user_KZT!Q35/326)</f>
        <v/>
      </c>
      <c r="R35" s="223" t="str">
        <f>IF(SAM_2017_user_KZT!R35="","",SAM_2017_user_KZT!R35/326)</f>
        <v/>
      </c>
      <c r="S35" s="223" t="str">
        <f>IF(SAM_2017_user_KZT!S35="","",SAM_2017_user_KZT!S35/326)</f>
        <v/>
      </c>
      <c r="T35" s="223" t="str">
        <f>IF(SAM_2017_user_KZT!T35="","",SAM_2017_user_KZT!T35/326)</f>
        <v/>
      </c>
      <c r="U35" s="223" t="str">
        <f>IF(SAM_2017_user_KZT!U35="","",SAM_2017_user_KZT!U35/326)</f>
        <v/>
      </c>
      <c r="V35" s="223" t="str">
        <f>IF(SAM_2017_user_KZT!V35="","",SAM_2017_user_KZT!V35/326)</f>
        <v/>
      </c>
      <c r="W35" s="223" t="str">
        <f>IF(SAM_2017_user_KZT!W35="","",SAM_2017_user_KZT!W35/326)</f>
        <v/>
      </c>
      <c r="X35" s="223" t="str">
        <f>IF(SAM_2017_user_KZT!X35="","",SAM_2017_user_KZT!X35/326)</f>
        <v/>
      </c>
      <c r="Y35" s="223" t="str">
        <f>IF(SAM_2017_user_KZT!Y35="","",SAM_2017_user_KZT!Y35/326)</f>
        <v/>
      </c>
      <c r="Z35" s="223" t="str">
        <f>IF(SAM_2017_user_KZT!Z35="","",SAM_2017_user_KZT!Z35/326)</f>
        <v/>
      </c>
      <c r="AA35" s="223" t="str">
        <f>IF(SAM_2017_user_KZT!AA35="","",SAM_2017_user_KZT!AA35/326)</f>
        <v/>
      </c>
      <c r="AB35" s="223" t="str">
        <f>IF(SAM_2017_user_KZT!AB35="","",SAM_2017_user_KZT!AB35/326)</f>
        <v/>
      </c>
      <c r="AC35" s="223" t="str">
        <f>IF(SAM_2017_user_KZT!AC35="","",SAM_2017_user_KZT!AC35/326)</f>
        <v/>
      </c>
      <c r="AD35" s="223" t="str">
        <f>IF(SAM_2017_user_KZT!AD35="","",SAM_2017_user_KZT!AD35/326)</f>
        <v/>
      </c>
      <c r="AE35" s="223" t="str">
        <f>IF(SAM_2017_user_KZT!AE35="","",SAM_2017_user_KZT!AE35/326)</f>
        <v/>
      </c>
      <c r="AF35" s="223" t="str">
        <f>IF(SAM_2017_user_KZT!AF35="","",SAM_2017_user_KZT!AF35/326)</f>
        <v/>
      </c>
      <c r="AG35" s="223" t="str">
        <f>IF(SAM_2017_user_KZT!AG35="","",SAM_2017_user_KZT!AG35/326)</f>
        <v/>
      </c>
      <c r="AH35" s="223" t="str">
        <f>IF(SAM_2017_user_KZT!AH35="","",SAM_2017_user_KZT!AH35/326)</f>
        <v/>
      </c>
      <c r="AI35" s="223" t="str">
        <f>IF(SAM_2017_user_KZT!AI35="","",SAM_2017_user_KZT!AI35/326)</f>
        <v/>
      </c>
      <c r="AJ35" s="223" t="str">
        <f>IF(SAM_2017_user_KZT!AJ35="","",SAM_2017_user_KZT!AJ35/326)</f>
        <v/>
      </c>
      <c r="AK35" s="211" t="str">
        <f>IF(SAM_2017_user_KZT!AK35="","",SAM_2017_user_KZT!AK35/326)</f>
        <v/>
      </c>
      <c r="AL35" s="220" t="str">
        <f>IF(SAM_2017_user_KZT!AL35="","",SAM_2017_user_KZT!AL35/326)</f>
        <v/>
      </c>
      <c r="AM35" s="220" t="str">
        <f>IF(SAM_2017_user_KZT!AM35="","",SAM_2017_user_KZT!AM35/326)</f>
        <v/>
      </c>
      <c r="AN35" s="220" t="str">
        <f>IF(SAM_2017_user_KZT!AN35="","",SAM_2017_user_KZT!AN35/326)</f>
        <v/>
      </c>
      <c r="AO35" s="220" t="str">
        <f>IF(SAM_2017_user_KZT!AO35="","",SAM_2017_user_KZT!AO35/326)</f>
        <v/>
      </c>
      <c r="AP35" s="220" t="str">
        <f>IF(SAM_2017_user_KZT!AP35="","",SAM_2017_user_KZT!AP35/326)</f>
        <v/>
      </c>
      <c r="AQ35" s="220" t="str">
        <f>IF(SAM_2017_user_KZT!AQ35="","",SAM_2017_user_KZT!AQ35/326)</f>
        <v/>
      </c>
      <c r="AR35" s="220" t="str">
        <f>IF(SAM_2017_user_KZT!AR35="","",SAM_2017_user_KZT!AR35/326)</f>
        <v/>
      </c>
      <c r="AS35" s="220" t="str">
        <f>IF(SAM_2017_user_KZT!AS35="","",SAM_2017_user_KZT!AS35/326)</f>
        <v/>
      </c>
      <c r="AT35" s="220" t="str">
        <f>IF(SAM_2017_user_KZT!AT35="","",SAM_2017_user_KZT!AT35/326)</f>
        <v/>
      </c>
      <c r="AU35" s="220" t="str">
        <f>IF(SAM_2017_user_KZT!AU35="","",SAM_2017_user_KZT!AU35/326)</f>
        <v/>
      </c>
      <c r="AV35" s="220" t="str">
        <f>IF(SAM_2017_user_KZT!AV35="","",SAM_2017_user_KZT!AV35/326)</f>
        <v/>
      </c>
      <c r="AW35" s="220" t="str">
        <f>IF(SAM_2017_user_KZT!AW35="","",SAM_2017_user_KZT!AW35/326)</f>
        <v/>
      </c>
      <c r="AX35" s="220" t="str">
        <f>IF(SAM_2017_user_KZT!AX35="","",SAM_2017_user_KZT!AX35/326)</f>
        <v/>
      </c>
      <c r="AY35" s="220" t="str">
        <f>IF(SAM_2017_user_KZT!AY35="","",SAM_2017_user_KZT!AY35/326)</f>
        <v/>
      </c>
      <c r="AZ35" s="220" t="str">
        <f>IF(SAM_2017_user_KZT!AZ35="","",SAM_2017_user_KZT!AZ35/326)</f>
        <v/>
      </c>
      <c r="BA35" s="220" t="str">
        <f>IF(SAM_2017_user_KZT!BA35="","",SAM_2017_user_KZT!BA35/326)</f>
        <v/>
      </c>
      <c r="BB35" s="220" t="str">
        <f>IF(SAM_2017_user_KZT!BB35="","",SAM_2017_user_KZT!BB35/326)</f>
        <v/>
      </c>
      <c r="BC35" s="220" t="str">
        <f>IF(SAM_2017_user_KZT!BC35="","",SAM_2017_user_KZT!BC35/326)</f>
        <v/>
      </c>
      <c r="BD35" s="220" t="str">
        <f>IF(SAM_2017_user_KZT!BD35="","",SAM_2017_user_KZT!BD35/326)</f>
        <v/>
      </c>
      <c r="BE35" s="220" t="str">
        <f>IF(SAM_2017_user_KZT!BE35="","",SAM_2017_user_KZT!BE35/326)</f>
        <v/>
      </c>
      <c r="BF35" s="220" t="str">
        <f>IF(SAM_2017_user_KZT!BF35="","",SAM_2017_user_KZT!BF35/326)</f>
        <v/>
      </c>
      <c r="BG35" s="220" t="str">
        <f>IF(SAM_2017_user_KZT!BG35="","",SAM_2017_user_KZT!BG35/326)</f>
        <v/>
      </c>
      <c r="BH35" s="220" t="str">
        <f>IF(SAM_2017_user_KZT!BH35="","",SAM_2017_user_KZT!BH35/326)</f>
        <v/>
      </c>
      <c r="BI35" s="220" t="str">
        <f>IF(SAM_2017_user_KZT!BI35="","",SAM_2017_user_KZT!BI35/326)</f>
        <v/>
      </c>
      <c r="BJ35" s="220" t="str">
        <f>IF(SAM_2017_user_KZT!BJ35="","",SAM_2017_user_KZT!BJ35/326)</f>
        <v/>
      </c>
      <c r="BK35" s="220" t="str">
        <f>IF(SAM_2017_user_KZT!BK35="","",SAM_2017_user_KZT!BK35/326)</f>
        <v/>
      </c>
      <c r="BL35" s="220" t="str">
        <f>IF(SAM_2017_user_KZT!BL35="","",SAM_2017_user_KZT!BL35/326)</f>
        <v/>
      </c>
      <c r="BM35" s="220" t="str">
        <f>IF(SAM_2017_user_KZT!BM35="","",SAM_2017_user_KZT!BM35/326)</f>
        <v/>
      </c>
      <c r="BN35" s="220" t="str">
        <f>IF(SAM_2017_user_KZT!BN35="","",SAM_2017_user_KZT!BN35/326)</f>
        <v/>
      </c>
      <c r="BO35" s="220" t="str">
        <f>IF(SAM_2017_user_KZT!BO35="","",SAM_2017_user_KZT!BO35/326)</f>
        <v/>
      </c>
      <c r="BP35" s="220" t="str">
        <f>IF(SAM_2017_user_KZT!BP35="","",SAM_2017_user_KZT!BP35/326)</f>
        <v/>
      </c>
      <c r="BQ35" s="220">
        <f>IF(SAM_2017_user_KZT!BQ35="","",SAM_2017_user_KZT!BQ35/326)</f>
        <v>6021.2866198461434</v>
      </c>
      <c r="BR35" s="219" t="str">
        <f>IF(SAM_2017_user_KZT!BR35="","",SAM_2017_user_KZT!BR35/326)</f>
        <v/>
      </c>
      <c r="BS35" s="223" t="str">
        <f>IF(SAM_2017_user_KZT!BS35="","",SAM_2017_user_KZT!BS35/326)</f>
        <v/>
      </c>
      <c r="BT35" s="223" t="str">
        <f>IF(SAM_2017_user_KZT!BT35="","",SAM_2017_user_KZT!BT35/326)</f>
        <v/>
      </c>
      <c r="BU35" s="223" t="str">
        <f>IF(SAM_2017_user_KZT!BU35="","",SAM_2017_user_KZT!BU35/326)</f>
        <v/>
      </c>
      <c r="BV35" s="223" t="str">
        <f>IF(SAM_2017_user_KZT!BV35="","",SAM_2017_user_KZT!BV35/326)</f>
        <v/>
      </c>
      <c r="BW35" s="223" t="str">
        <f>IF(SAM_2017_user_KZT!BW35="","",SAM_2017_user_KZT!BW35/326)</f>
        <v/>
      </c>
      <c r="BX35" s="223" t="str">
        <f>IF(SAM_2017_user_KZT!BX35="","",SAM_2017_user_KZT!BX35/326)</f>
        <v/>
      </c>
      <c r="BY35" s="223" t="str">
        <f>IF(SAM_2017_user_KZT!BY35="","",SAM_2017_user_KZT!BY35/326)</f>
        <v/>
      </c>
      <c r="BZ35" s="223" t="str">
        <f>IF(SAM_2017_user_KZT!BZ35="","",SAM_2017_user_KZT!BZ35/326)</f>
        <v/>
      </c>
      <c r="CA35" s="223" t="str">
        <f>IF(SAM_2017_user_KZT!CA35="","",SAM_2017_user_KZT!CA35/326)</f>
        <v/>
      </c>
      <c r="CB35" s="223" t="str">
        <f>IF(SAM_2017_user_KZT!CB35="","",SAM_2017_user_KZT!CB35/326)</f>
        <v/>
      </c>
      <c r="CC35" s="223" t="str">
        <f>IF(SAM_2017_user_KZT!CD35="","",SAM_2017_user_KZT!CD35/326)</f>
        <v/>
      </c>
      <c r="CD35" s="223" t="str">
        <f>IF(SAM_2017_user_KZT!CE35="","",SAM_2017_user_KZT!CE35/326)</f>
        <v/>
      </c>
      <c r="CE35" s="141" t="str">
        <f>IF(SAM_2017_user_KZT!CF35="","",SAM_2017_user_KZT!CF35/326)</f>
        <v/>
      </c>
      <c r="CF35" s="107">
        <f t="shared" ref="CF35:CF66" si="1">SUM(C35:CE35)</f>
        <v>6021.2866198461434</v>
      </c>
    </row>
    <row r="36" spans="1:84" x14ac:dyDescent="0.25">
      <c r="A36" s="86"/>
      <c r="B36" s="225">
        <v>34</v>
      </c>
      <c r="C36" s="223" t="str">
        <f>IF(SAM_2017_user_KZT!C36="","",SAM_2017_user_KZT!C36/326)</f>
        <v/>
      </c>
      <c r="D36" s="223" t="str">
        <f>IF(SAM_2017_user_KZT!D36="","",SAM_2017_user_KZT!D36/326)</f>
        <v/>
      </c>
      <c r="E36" s="223" t="str">
        <f>IF(SAM_2017_user_KZT!E36="","",SAM_2017_user_KZT!E36/326)</f>
        <v/>
      </c>
      <c r="F36" s="223" t="str">
        <f>IF(SAM_2017_user_KZT!F36="","",SAM_2017_user_KZT!F36/326)</f>
        <v/>
      </c>
      <c r="G36" s="223" t="str">
        <f>IF(SAM_2017_user_KZT!G36="","",SAM_2017_user_KZT!G36/326)</f>
        <v/>
      </c>
      <c r="H36" s="223" t="str">
        <f>IF(SAM_2017_user_KZT!H36="","",SAM_2017_user_KZT!H36/326)</f>
        <v/>
      </c>
      <c r="I36" s="223" t="str">
        <f>IF(SAM_2017_user_KZT!I36="","",SAM_2017_user_KZT!I36/326)</f>
        <v/>
      </c>
      <c r="J36" s="223" t="str">
        <f>IF(SAM_2017_user_KZT!J36="","",SAM_2017_user_KZT!J36/326)</f>
        <v/>
      </c>
      <c r="K36" s="223" t="str">
        <f>IF(SAM_2017_user_KZT!K36="","",SAM_2017_user_KZT!K36/326)</f>
        <v/>
      </c>
      <c r="L36" s="223" t="str">
        <f>IF(SAM_2017_user_KZT!L36="","",SAM_2017_user_KZT!L36/326)</f>
        <v/>
      </c>
      <c r="M36" s="223" t="str">
        <f>IF(SAM_2017_user_KZT!M36="","",SAM_2017_user_KZT!M36/326)</f>
        <v/>
      </c>
      <c r="N36" s="223" t="str">
        <f>IF(SAM_2017_user_KZT!N36="","",SAM_2017_user_KZT!N36/326)</f>
        <v/>
      </c>
      <c r="O36" s="223" t="str">
        <f>IF(SAM_2017_user_KZT!O36="","",SAM_2017_user_KZT!O36/326)</f>
        <v/>
      </c>
      <c r="P36" s="223" t="str">
        <f>IF(SAM_2017_user_KZT!P36="","",SAM_2017_user_KZT!P36/326)</f>
        <v/>
      </c>
      <c r="Q36" s="223" t="str">
        <f>IF(SAM_2017_user_KZT!Q36="","",SAM_2017_user_KZT!Q36/326)</f>
        <v/>
      </c>
      <c r="R36" s="223" t="str">
        <f>IF(SAM_2017_user_KZT!R36="","",SAM_2017_user_KZT!R36/326)</f>
        <v/>
      </c>
      <c r="S36" s="223" t="str">
        <f>IF(SAM_2017_user_KZT!S36="","",SAM_2017_user_KZT!S36/326)</f>
        <v/>
      </c>
      <c r="T36" s="223" t="str">
        <f>IF(SAM_2017_user_KZT!T36="","",SAM_2017_user_KZT!T36/326)</f>
        <v/>
      </c>
      <c r="U36" s="223" t="str">
        <f>IF(SAM_2017_user_KZT!U36="","",SAM_2017_user_KZT!U36/326)</f>
        <v/>
      </c>
      <c r="V36" s="223" t="str">
        <f>IF(SAM_2017_user_KZT!V36="","",SAM_2017_user_KZT!V36/326)</f>
        <v/>
      </c>
      <c r="W36" s="223" t="str">
        <f>IF(SAM_2017_user_KZT!W36="","",SAM_2017_user_KZT!W36/326)</f>
        <v/>
      </c>
      <c r="X36" s="223" t="str">
        <f>IF(SAM_2017_user_KZT!X36="","",SAM_2017_user_KZT!X36/326)</f>
        <v/>
      </c>
      <c r="Y36" s="223" t="str">
        <f>IF(SAM_2017_user_KZT!Y36="","",SAM_2017_user_KZT!Y36/326)</f>
        <v/>
      </c>
      <c r="Z36" s="223" t="str">
        <f>IF(SAM_2017_user_KZT!Z36="","",SAM_2017_user_KZT!Z36/326)</f>
        <v/>
      </c>
      <c r="AA36" s="223" t="str">
        <f>IF(SAM_2017_user_KZT!AA36="","",SAM_2017_user_KZT!AA36/326)</f>
        <v/>
      </c>
      <c r="AB36" s="223" t="str">
        <f>IF(SAM_2017_user_KZT!AB36="","",SAM_2017_user_KZT!AB36/326)</f>
        <v/>
      </c>
      <c r="AC36" s="223" t="str">
        <f>IF(SAM_2017_user_KZT!AC36="","",SAM_2017_user_KZT!AC36/326)</f>
        <v/>
      </c>
      <c r="AD36" s="223" t="str">
        <f>IF(SAM_2017_user_KZT!AD36="","",SAM_2017_user_KZT!AD36/326)</f>
        <v/>
      </c>
      <c r="AE36" s="223" t="str">
        <f>IF(SAM_2017_user_KZT!AE36="","",SAM_2017_user_KZT!AE36/326)</f>
        <v/>
      </c>
      <c r="AF36" s="223" t="str">
        <f>IF(SAM_2017_user_KZT!AF36="","",SAM_2017_user_KZT!AF36/326)</f>
        <v/>
      </c>
      <c r="AG36" s="223" t="str">
        <f>IF(SAM_2017_user_KZT!AG36="","",SAM_2017_user_KZT!AG36/326)</f>
        <v/>
      </c>
      <c r="AH36" s="223" t="str">
        <f>IF(SAM_2017_user_KZT!AH36="","",SAM_2017_user_KZT!AH36/326)</f>
        <v/>
      </c>
      <c r="AI36" s="223" t="str">
        <f>IF(SAM_2017_user_KZT!AI36="","",SAM_2017_user_KZT!AI36/326)</f>
        <v/>
      </c>
      <c r="AJ36" s="223" t="str">
        <f>IF(SAM_2017_user_KZT!AJ36="","",SAM_2017_user_KZT!AJ36/326)</f>
        <v/>
      </c>
      <c r="AK36" s="218" t="str">
        <f>IF(SAM_2017_user_KZT!AK36="","",SAM_2017_user_KZT!AK36/326)</f>
        <v/>
      </c>
      <c r="AL36" s="217" t="str">
        <f>IF(SAM_2017_user_KZT!AL36="","",SAM_2017_user_KZT!AL36/326)</f>
        <v/>
      </c>
      <c r="AM36" s="217" t="str">
        <f>IF(SAM_2017_user_KZT!AM36="","",SAM_2017_user_KZT!AM36/326)</f>
        <v/>
      </c>
      <c r="AN36" s="217" t="str">
        <f>IF(SAM_2017_user_KZT!AN36="","",SAM_2017_user_KZT!AN36/326)</f>
        <v/>
      </c>
      <c r="AO36" s="217" t="str">
        <f>IF(SAM_2017_user_KZT!AO36="","",SAM_2017_user_KZT!AO36/326)</f>
        <v/>
      </c>
      <c r="AP36" s="217" t="str">
        <f>IF(SAM_2017_user_KZT!AP36="","",SAM_2017_user_KZT!AP36/326)</f>
        <v/>
      </c>
      <c r="AQ36" s="217" t="str">
        <f>IF(SAM_2017_user_KZT!AQ36="","",SAM_2017_user_KZT!AQ36/326)</f>
        <v/>
      </c>
      <c r="AR36" s="217" t="str">
        <f>IF(SAM_2017_user_KZT!AR36="","",SAM_2017_user_KZT!AR36/326)</f>
        <v/>
      </c>
      <c r="AS36" s="217" t="str">
        <f>IF(SAM_2017_user_KZT!AS36="","",SAM_2017_user_KZT!AS36/326)</f>
        <v/>
      </c>
      <c r="AT36" s="217" t="str">
        <f>IF(SAM_2017_user_KZT!AT36="","",SAM_2017_user_KZT!AT36/326)</f>
        <v/>
      </c>
      <c r="AU36" s="217" t="str">
        <f>IF(SAM_2017_user_KZT!AU36="","",SAM_2017_user_KZT!AU36/326)</f>
        <v/>
      </c>
      <c r="AV36" s="217" t="str">
        <f>IF(SAM_2017_user_KZT!AV36="","",SAM_2017_user_KZT!AV36/326)</f>
        <v/>
      </c>
      <c r="AW36" s="217" t="str">
        <f>IF(SAM_2017_user_KZT!AW36="","",SAM_2017_user_KZT!AW36/326)</f>
        <v/>
      </c>
      <c r="AX36" s="217" t="str">
        <f>IF(SAM_2017_user_KZT!AX36="","",SAM_2017_user_KZT!AX36/326)</f>
        <v/>
      </c>
      <c r="AY36" s="217" t="str">
        <f>IF(SAM_2017_user_KZT!AY36="","",SAM_2017_user_KZT!AY36/326)</f>
        <v/>
      </c>
      <c r="AZ36" s="217" t="str">
        <f>IF(SAM_2017_user_KZT!AZ36="","",SAM_2017_user_KZT!AZ36/326)</f>
        <v/>
      </c>
      <c r="BA36" s="217" t="str">
        <f>IF(SAM_2017_user_KZT!BA36="","",SAM_2017_user_KZT!BA36/326)</f>
        <v/>
      </c>
      <c r="BB36" s="217" t="str">
        <f>IF(SAM_2017_user_KZT!BB36="","",SAM_2017_user_KZT!BB36/326)</f>
        <v/>
      </c>
      <c r="BC36" s="217" t="str">
        <f>IF(SAM_2017_user_KZT!BC36="","",SAM_2017_user_KZT!BC36/326)</f>
        <v/>
      </c>
      <c r="BD36" s="217" t="str">
        <f>IF(SAM_2017_user_KZT!BD36="","",SAM_2017_user_KZT!BD36/326)</f>
        <v/>
      </c>
      <c r="BE36" s="217" t="str">
        <f>IF(SAM_2017_user_KZT!BE36="","",SAM_2017_user_KZT!BE36/326)</f>
        <v/>
      </c>
      <c r="BF36" s="217" t="str">
        <f>IF(SAM_2017_user_KZT!BF36="","",SAM_2017_user_KZT!BF36/326)</f>
        <v/>
      </c>
      <c r="BG36" s="217" t="str">
        <f>IF(SAM_2017_user_KZT!BG36="","",SAM_2017_user_KZT!BG36/326)</f>
        <v/>
      </c>
      <c r="BH36" s="217" t="str">
        <f>IF(SAM_2017_user_KZT!BH36="","",SAM_2017_user_KZT!BH36/326)</f>
        <v/>
      </c>
      <c r="BI36" s="217" t="str">
        <f>IF(SAM_2017_user_KZT!BI36="","",SAM_2017_user_KZT!BI36/326)</f>
        <v/>
      </c>
      <c r="BJ36" s="217" t="str">
        <f>IF(SAM_2017_user_KZT!BJ36="","",SAM_2017_user_KZT!BJ36/326)</f>
        <v/>
      </c>
      <c r="BK36" s="217" t="str">
        <f>IF(SAM_2017_user_KZT!BK36="","",SAM_2017_user_KZT!BK36/326)</f>
        <v/>
      </c>
      <c r="BL36" s="217" t="str">
        <f>IF(SAM_2017_user_KZT!BL36="","",SAM_2017_user_KZT!BL36/326)</f>
        <v/>
      </c>
      <c r="BM36" s="217" t="str">
        <f>IF(SAM_2017_user_KZT!BM36="","",SAM_2017_user_KZT!BM36/326)</f>
        <v/>
      </c>
      <c r="BN36" s="217" t="str">
        <f>IF(SAM_2017_user_KZT!BN36="","",SAM_2017_user_KZT!BN36/326)</f>
        <v/>
      </c>
      <c r="BO36" s="217" t="str">
        <f>IF(SAM_2017_user_KZT!BO36="","",SAM_2017_user_KZT!BO36/326)</f>
        <v/>
      </c>
      <c r="BP36" s="217" t="str">
        <f>IF(SAM_2017_user_KZT!BP36="","",SAM_2017_user_KZT!BP36/326)</f>
        <v/>
      </c>
      <c r="BQ36" s="217" t="str">
        <f>IF(SAM_2017_user_KZT!BQ36="","",SAM_2017_user_KZT!BQ36/326)</f>
        <v/>
      </c>
      <c r="BR36" s="216">
        <f>IF(SAM_2017_user_KZT!BR36="","",SAM_2017_user_KZT!BR36/326)</f>
        <v>28395.065823175875</v>
      </c>
      <c r="BS36" s="224" t="str">
        <f>IF(SAM_2017_user_KZT!BS36="","",SAM_2017_user_KZT!BS36/326)</f>
        <v/>
      </c>
      <c r="BT36" s="224" t="str">
        <f>IF(SAM_2017_user_KZT!BT36="","",SAM_2017_user_KZT!BT36/326)</f>
        <v/>
      </c>
      <c r="BU36" s="223" t="str">
        <f>IF(SAM_2017_user_KZT!BU36="","",SAM_2017_user_KZT!BU36/326)</f>
        <v/>
      </c>
      <c r="BV36" s="223" t="str">
        <f>IF(SAM_2017_user_KZT!BV36="","",SAM_2017_user_KZT!BV36/326)</f>
        <v/>
      </c>
      <c r="BW36" s="223" t="str">
        <f>IF(SAM_2017_user_KZT!BW36="","",SAM_2017_user_KZT!BW36/326)</f>
        <v/>
      </c>
      <c r="BX36" s="223" t="str">
        <f>IF(SAM_2017_user_KZT!BX36="","",SAM_2017_user_KZT!BX36/326)</f>
        <v/>
      </c>
      <c r="BY36" s="223" t="str">
        <f>IF(SAM_2017_user_KZT!BY36="","",SAM_2017_user_KZT!BY36/326)</f>
        <v/>
      </c>
      <c r="BZ36" s="224" t="str">
        <f>IF(SAM_2017_user_KZT!BZ36="","",SAM_2017_user_KZT!BZ36/326)</f>
        <v/>
      </c>
      <c r="CA36" s="224" t="str">
        <f>IF(SAM_2017_user_KZT!CA36="","",SAM_2017_user_KZT!CA36/326)</f>
        <v/>
      </c>
      <c r="CB36" s="224" t="str">
        <f>IF(SAM_2017_user_KZT!CB36="","",SAM_2017_user_KZT!CB36/326)</f>
        <v/>
      </c>
      <c r="CC36" s="223" t="str">
        <f>IF(SAM_2017_user_KZT!CD36="","",SAM_2017_user_KZT!CD36/326)</f>
        <v/>
      </c>
      <c r="CD36" s="223" t="str">
        <f>IF(SAM_2017_user_KZT!CE36="","",SAM_2017_user_KZT!CE36/326)</f>
        <v/>
      </c>
      <c r="CE36" s="142">
        <f>IF(SAM_2017_user_KZT!CF36="","",SAM_2017_user_KZT!CF36/326)</f>
        <v>669.34746561653628</v>
      </c>
      <c r="CF36" s="107">
        <f t="shared" si="1"/>
        <v>29064.413288792413</v>
      </c>
    </row>
    <row r="37" spans="1:84" x14ac:dyDescent="0.25">
      <c r="A37" s="227" t="str">
        <f>AK1</f>
        <v>Com</v>
      </c>
      <c r="B37" s="102">
        <v>35</v>
      </c>
      <c r="C37" s="195">
        <f>IF(SAM_2017_user_KZT!C37="","",SAM_2017_user_KZT!C37/326)</f>
        <v>1953.5137807039739</v>
      </c>
      <c r="D37" s="196">
        <f>IF(SAM_2017_user_KZT!D37="","",SAM_2017_user_KZT!D37/326)</f>
        <v>0.21623269509939183</v>
      </c>
      <c r="E37" s="196">
        <f>IF(SAM_2017_user_KZT!E37="","",SAM_2017_user_KZT!E37/326)</f>
        <v>6.9771021212686898E-2</v>
      </c>
      <c r="F37" s="249" t="str">
        <f>IF(SAM_2017_user_KZT!F37="","",SAM_2017_user_KZT!F37/326)</f>
        <v/>
      </c>
      <c r="G37" s="196" t="str">
        <f>IF(SAM_2017_user_KZT!G37="","",SAM_2017_user_KZT!G37/326)</f>
        <v/>
      </c>
      <c r="H37" s="196" t="str">
        <f>IF(SAM_2017_user_KZT!H37="","",SAM_2017_user_KZT!H37/326)</f>
        <v/>
      </c>
      <c r="I37" s="196" t="str">
        <f>IF(SAM_2017_user_KZT!I37="","",SAM_2017_user_KZT!I37/326)</f>
        <v/>
      </c>
      <c r="J37" s="196">
        <f>IF(SAM_2017_user_KZT!J37="","",SAM_2017_user_KZT!J37/326)</f>
        <v>1841.2451745223427</v>
      </c>
      <c r="K37" s="196">
        <f>IF(SAM_2017_user_KZT!K37="","",SAM_2017_user_KZT!K37/326)</f>
        <v>4.647223332851131</v>
      </c>
      <c r="L37" s="196">
        <f>IF(SAM_2017_user_KZT!L37="","",SAM_2017_user_KZT!L37/326)</f>
        <v>40.315408107499927</v>
      </c>
      <c r="M37" s="196">
        <f>IF(SAM_2017_user_KZT!M37="","",SAM_2017_user_KZT!M37/326)</f>
        <v>3.337806470399069E-6</v>
      </c>
      <c r="N37" s="196" t="str">
        <f>IF(SAM_2017_user_KZT!N37="","",SAM_2017_user_KZT!N37/326)</f>
        <v/>
      </c>
      <c r="O37" s="196">
        <f>IF(SAM_2017_user_KZT!O37="","",SAM_2017_user_KZT!O37/326)</f>
        <v>4.3187427753922768E-3</v>
      </c>
      <c r="P37" s="196" t="str">
        <f>IF(SAM_2017_user_KZT!P37="","",SAM_2017_user_KZT!P37/326)</f>
        <v/>
      </c>
      <c r="Q37" s="196">
        <f>IF(SAM_2017_user_KZT!Q37="","",SAM_2017_user_KZT!Q37/326)</f>
        <v>0.62654222665906023</v>
      </c>
      <c r="R37" s="196">
        <f>IF(SAM_2017_user_KZT!R37="","",SAM_2017_user_KZT!R37/326)</f>
        <v>0.12134651310324035</v>
      </c>
      <c r="S37" s="196">
        <f>IF(SAM_2017_user_KZT!S37="","",SAM_2017_user_KZT!S37/326)</f>
        <v>8.757040062017532E-2</v>
      </c>
      <c r="T37" s="196" t="str">
        <f>IF(SAM_2017_user_KZT!T37="","",SAM_2017_user_KZT!T37/326)</f>
        <v/>
      </c>
      <c r="U37" s="196">
        <f>IF(SAM_2017_user_KZT!U37="","",SAM_2017_user_KZT!U37/326)</f>
        <v>4.7324804436920536E-4</v>
      </c>
      <c r="V37" s="196">
        <f>IF(SAM_2017_user_KZT!V37="","",SAM_2017_user_KZT!V37/326)</f>
        <v>4.1232514441551405E-6</v>
      </c>
      <c r="W37" s="196">
        <f>IF(SAM_2017_user_KZT!W37="","",SAM_2017_user_KZT!W37/326)</f>
        <v>0.21189046006486165</v>
      </c>
      <c r="X37" s="196">
        <f>IF(SAM_2017_user_KZT!X37="","",SAM_2017_user_KZT!X37/326)</f>
        <v>2.1208601804577936E-2</v>
      </c>
      <c r="Y37" s="196">
        <f>IF(SAM_2017_user_KZT!Y37="","",SAM_2017_user_KZT!Y37/326)</f>
        <v>3.9730884575743718E-2</v>
      </c>
      <c r="Z37" s="196" t="str">
        <f>IF(SAM_2017_user_KZT!Z37="","",SAM_2017_user_KZT!Z37/326)</f>
        <v/>
      </c>
      <c r="AA37" s="196" t="str">
        <f>IF(SAM_2017_user_KZT!AA37="","",SAM_2017_user_KZT!AA37/326)</f>
        <v/>
      </c>
      <c r="AB37" s="196">
        <f>IF(SAM_2017_user_KZT!AB37="","",SAM_2017_user_KZT!AB37/326)</f>
        <v>0.17279756163347254</v>
      </c>
      <c r="AC37" s="196">
        <f>IF(SAM_2017_user_KZT!AC37="","",SAM_2017_user_KZT!AC37/326)</f>
        <v>5.7066462856391002E-3</v>
      </c>
      <c r="AD37" s="196">
        <f>IF(SAM_2017_user_KZT!AD37="","",SAM_2017_user_KZT!AD37/326)</f>
        <v>7.4284170694835394E-2</v>
      </c>
      <c r="AE37" s="196">
        <f>IF(SAM_2017_user_KZT!AE37="","",SAM_2017_user_KZT!AE37/326)</f>
        <v>1.4982072986126933E-3</v>
      </c>
      <c r="AF37" s="196">
        <f>IF(SAM_2017_user_KZT!AF37="","",SAM_2017_user_KZT!AF37/326)</f>
        <v>10.795322792467042</v>
      </c>
      <c r="AG37" s="196">
        <f>IF(SAM_2017_user_KZT!AG37="","",SAM_2017_user_KZT!AG37/326)</f>
        <v>13.25823656749237</v>
      </c>
      <c r="AH37" s="196">
        <f>IF(SAM_2017_user_KZT!AH37="","",SAM_2017_user_KZT!AH37/326)</f>
        <v>7.8929559749243303</v>
      </c>
      <c r="AI37" s="196">
        <f>IF(SAM_2017_user_KZT!AI37="","",SAM_2017_user_KZT!AI37/326)</f>
        <v>1.9855183089580899</v>
      </c>
      <c r="AJ37" s="197">
        <f>IF(SAM_2017_user_KZT!AJ37="","",SAM_2017_user_KZT!AJ37/326)</f>
        <v>671.51182258657582</v>
      </c>
      <c r="AK37" s="223" t="str">
        <f>IF(SAM_2017_user_KZT!AK37="","",SAM_2017_user_KZT!AK37/326)</f>
        <v/>
      </c>
      <c r="AL37" s="223" t="str">
        <f>IF(SAM_2017_user_KZT!AL37="","",SAM_2017_user_KZT!AL37/326)</f>
        <v/>
      </c>
      <c r="AM37" s="223" t="str">
        <f>IF(SAM_2017_user_KZT!AM37="","",SAM_2017_user_KZT!AM37/326)</f>
        <v/>
      </c>
      <c r="AN37" s="223" t="str">
        <f>IF(SAM_2017_user_KZT!AN37="","",SAM_2017_user_KZT!AN37/326)</f>
        <v/>
      </c>
      <c r="AO37" s="223" t="str">
        <f>IF(SAM_2017_user_KZT!AO37="","",SAM_2017_user_KZT!AO37/326)</f>
        <v/>
      </c>
      <c r="AP37" s="223" t="str">
        <f>IF(SAM_2017_user_KZT!AP37="","",SAM_2017_user_KZT!AP37/326)</f>
        <v/>
      </c>
      <c r="AQ37" s="223" t="str">
        <f>IF(SAM_2017_user_KZT!AQ37="","",SAM_2017_user_KZT!AQ37/326)</f>
        <v/>
      </c>
      <c r="AR37" s="223" t="str">
        <f>IF(SAM_2017_user_KZT!AR37="","",SAM_2017_user_KZT!AR37/326)</f>
        <v/>
      </c>
      <c r="AS37" s="223" t="str">
        <f>IF(SAM_2017_user_KZT!AS37="","",SAM_2017_user_KZT!AS37/326)</f>
        <v/>
      </c>
      <c r="AT37" s="223" t="str">
        <f>IF(SAM_2017_user_KZT!AT37="","",SAM_2017_user_KZT!AT37/326)</f>
        <v/>
      </c>
      <c r="AU37" s="223" t="str">
        <f>IF(SAM_2017_user_KZT!AU37="","",SAM_2017_user_KZT!AU37/326)</f>
        <v/>
      </c>
      <c r="AV37" s="223" t="str">
        <f>IF(SAM_2017_user_KZT!AV37="","",SAM_2017_user_KZT!AV37/326)</f>
        <v/>
      </c>
      <c r="AW37" s="223" t="str">
        <f>IF(SAM_2017_user_KZT!AW37="","",SAM_2017_user_KZT!AW37/326)</f>
        <v/>
      </c>
      <c r="AX37" s="223" t="str">
        <f>IF(SAM_2017_user_KZT!AX37="","",SAM_2017_user_KZT!AX37/326)</f>
        <v/>
      </c>
      <c r="AY37" s="223" t="str">
        <f>IF(SAM_2017_user_KZT!AY37="","",SAM_2017_user_KZT!AY37/326)</f>
        <v/>
      </c>
      <c r="AZ37" s="223" t="str">
        <f>IF(SAM_2017_user_KZT!AZ37="","",SAM_2017_user_KZT!AZ37/326)</f>
        <v/>
      </c>
      <c r="BA37" s="223" t="str">
        <f>IF(SAM_2017_user_KZT!BA37="","",SAM_2017_user_KZT!BA37/326)</f>
        <v/>
      </c>
      <c r="BB37" s="223" t="str">
        <f>IF(SAM_2017_user_KZT!BB37="","",SAM_2017_user_KZT!BB37/326)</f>
        <v/>
      </c>
      <c r="BC37" s="223" t="str">
        <f>IF(SAM_2017_user_KZT!BC37="","",SAM_2017_user_KZT!BC37/326)</f>
        <v/>
      </c>
      <c r="BD37" s="223" t="str">
        <f>IF(SAM_2017_user_KZT!BD37="","",SAM_2017_user_KZT!BD37/326)</f>
        <v/>
      </c>
      <c r="BE37" s="223" t="str">
        <f>IF(SAM_2017_user_KZT!BE37="","",SAM_2017_user_KZT!BE37/326)</f>
        <v/>
      </c>
      <c r="BF37" s="223" t="str">
        <f>IF(SAM_2017_user_KZT!BF37="","",SAM_2017_user_KZT!BF37/326)</f>
        <v/>
      </c>
      <c r="BG37" s="223" t="str">
        <f>IF(SAM_2017_user_KZT!BG37="","",SAM_2017_user_KZT!BG37/326)</f>
        <v/>
      </c>
      <c r="BH37" s="223" t="str">
        <f>IF(SAM_2017_user_KZT!BH37="","",SAM_2017_user_KZT!BH37/326)</f>
        <v/>
      </c>
      <c r="BI37" s="223" t="str">
        <f>IF(SAM_2017_user_KZT!BI37="","",SAM_2017_user_KZT!BI37/326)</f>
        <v/>
      </c>
      <c r="BJ37" s="223" t="str">
        <f>IF(SAM_2017_user_KZT!BJ37="","",SAM_2017_user_KZT!BJ37/326)</f>
        <v/>
      </c>
      <c r="BK37" s="223" t="str">
        <f>IF(SAM_2017_user_KZT!BK37="","",SAM_2017_user_KZT!BK37/326)</f>
        <v/>
      </c>
      <c r="BL37" s="223" t="str">
        <f>IF(SAM_2017_user_KZT!BL37="","",SAM_2017_user_KZT!BL37/326)</f>
        <v/>
      </c>
      <c r="BM37" s="223" t="str">
        <f>IF(SAM_2017_user_KZT!BM37="","",SAM_2017_user_KZT!BM37/326)</f>
        <v/>
      </c>
      <c r="BN37" s="223" t="str">
        <f>IF(SAM_2017_user_KZT!BN37="","",SAM_2017_user_KZT!BN37/326)</f>
        <v/>
      </c>
      <c r="BO37" s="223" t="str">
        <f>IF(SAM_2017_user_KZT!BO37="","",SAM_2017_user_KZT!BO37/326)</f>
        <v/>
      </c>
      <c r="BP37" s="223" t="str">
        <f>IF(SAM_2017_user_KZT!BP37="","",SAM_2017_user_KZT!BP37/326)</f>
        <v/>
      </c>
      <c r="BQ37" s="223" t="str">
        <f>IF(SAM_2017_user_KZT!BQ37="","",SAM_2017_user_KZT!BQ37/326)</f>
        <v/>
      </c>
      <c r="BR37" s="77" t="str">
        <f>IF(SAM_2017_user_KZT!BR37="","",SAM_2017_user_KZT!BR37/326)</f>
        <v/>
      </c>
      <c r="BS37" s="223" t="str">
        <f>IF(SAM_2017_user_KZT!BS37="","",SAM_2017_user_KZT!BS37/326)</f>
        <v/>
      </c>
      <c r="BT37" s="223" t="str">
        <f>IF(SAM_2017_user_KZT!BT37="","",SAM_2017_user_KZT!BT37/326)</f>
        <v/>
      </c>
      <c r="BU37" s="144">
        <f>IF(SAM_2017_user_KZT!BU37="","",SAM_2017_user_KZT!BU37/326)</f>
        <v>1687.4582701605789</v>
      </c>
      <c r="BV37" s="145">
        <f>IF(SAM_2017_user_KZT!BV37="","",SAM_2017_user_KZT!BV37/326)</f>
        <v>5459.0154808271609</v>
      </c>
      <c r="BW37" s="145">
        <f>IF(SAM_2017_user_KZT!BW37="","",SAM_2017_user_KZT!BW37/326)</f>
        <v>546.47275280336385</v>
      </c>
      <c r="BX37" s="146">
        <f>IF(SAM_2017_user_KZT!BX37="","",SAM_2017_user_KZT!BX37/326)</f>
        <v>1647.2393304084137</v>
      </c>
      <c r="BY37" s="124">
        <f>IF(SAM_2017_user_KZT!BY37="","",SAM_2017_user_KZT!BY37/326)</f>
        <v>320.16365447061645</v>
      </c>
      <c r="BZ37" s="223" t="str">
        <f>IF(SAM_2017_user_KZT!BZ37="","",SAM_2017_user_KZT!BZ37/326)</f>
        <v/>
      </c>
      <c r="CA37" s="223" t="str">
        <f>IF(SAM_2017_user_KZT!CA37="","",SAM_2017_user_KZT!CA37/326)</f>
        <v/>
      </c>
      <c r="CB37" s="223" t="str">
        <f>IF(SAM_2017_user_KZT!CB37="","",SAM_2017_user_KZT!CB37/326)</f>
        <v/>
      </c>
      <c r="CC37" s="223" t="str">
        <f>IF(SAM_2017_user_KZT!CD37="","",SAM_2017_user_KZT!CD37/326)</f>
        <v/>
      </c>
      <c r="CD37" s="121">
        <f>IF(SAM_2017_user_KZT!CE37="","",SAM_2017_user_KZT!CE37/326)</f>
        <v>836.5819754371031</v>
      </c>
      <c r="CE37" s="85" t="str">
        <f>IF(SAM_2017_user_KZT!CF37="","",SAM_2017_user_KZT!CF37/326)</f>
        <v/>
      </c>
      <c r="CF37" s="107">
        <f t="shared" si="1"/>
        <v>15043.750285845252</v>
      </c>
    </row>
    <row r="38" spans="1:84" x14ac:dyDescent="0.25">
      <c r="A38" s="227"/>
      <c r="B38" s="225">
        <v>36</v>
      </c>
      <c r="C38" s="198">
        <f>IF(SAM_2017_user_KZT!C38="","",SAM_2017_user_KZT!C38/326)</f>
        <v>4.4321159570988629</v>
      </c>
      <c r="D38" s="220">
        <f>IF(SAM_2017_user_KZT!D38="","",SAM_2017_user_KZT!D38/326)</f>
        <v>5.5297590140529227</v>
      </c>
      <c r="E38" s="220">
        <f>IF(SAM_2017_user_KZT!E38="","",SAM_2017_user_KZT!E38/326)</f>
        <v>4.3590604192624137E-2</v>
      </c>
      <c r="F38" s="250" t="str">
        <f>IF(SAM_2017_user_KZT!F38="","",SAM_2017_user_KZT!F38/326)</f>
        <v/>
      </c>
      <c r="G38" s="220">
        <f>IF(SAM_2017_user_KZT!G38="","",SAM_2017_user_KZT!G38/326)</f>
        <v>6.5986520916795515</v>
      </c>
      <c r="H38" s="220">
        <f>IF(SAM_2017_user_KZT!H38="","",SAM_2017_user_KZT!H38/326)</f>
        <v>0.30692232480097414</v>
      </c>
      <c r="I38" s="220">
        <f>IF(SAM_2017_user_KZT!I38="","",SAM_2017_user_KZT!I38/326)</f>
        <v>0.10253295264113756</v>
      </c>
      <c r="J38" s="220">
        <f>IF(SAM_2017_user_KZT!J38="","",SAM_2017_user_KZT!J38/326)</f>
        <v>1.2623092458217369</v>
      </c>
      <c r="K38" s="220" t="str">
        <f>IF(SAM_2017_user_KZT!K38="","",SAM_2017_user_KZT!K38/326)</f>
        <v/>
      </c>
      <c r="L38" s="220">
        <f>IF(SAM_2017_user_KZT!L38="","",SAM_2017_user_KZT!L38/326)</f>
        <v>2.158575091962904E-2</v>
      </c>
      <c r="M38" s="220">
        <f>IF(SAM_2017_user_KZT!M38="","",SAM_2017_user_KZT!M38/326)</f>
        <v>74.911287597215193</v>
      </c>
      <c r="N38" s="199">
        <f>IF(SAM_2017_user_KZT!N38="","",SAM_2017_user_KZT!N38/326)</f>
        <v>0.11785933649352356</v>
      </c>
      <c r="O38" s="220">
        <f>IF(SAM_2017_user_KZT!O38="","",SAM_2017_user_KZT!O38/326)</f>
        <v>9.2411470555526219E-5</v>
      </c>
      <c r="P38" s="220" t="str">
        <f>IF(SAM_2017_user_KZT!P38="","",SAM_2017_user_KZT!P38/326)</f>
        <v/>
      </c>
      <c r="Q38" s="220">
        <f>IF(SAM_2017_user_KZT!Q38="","",SAM_2017_user_KZT!Q38/326)</f>
        <v>1.5325099546702829E-2</v>
      </c>
      <c r="R38" s="220">
        <f>IF(SAM_2017_user_KZT!R38="","",SAM_2017_user_KZT!R38/326)</f>
        <v>16.797032475318719</v>
      </c>
      <c r="S38" s="220">
        <f>IF(SAM_2017_user_KZT!S38="","",SAM_2017_user_KZT!S38/326)</f>
        <v>0.19479458921622925</v>
      </c>
      <c r="T38" s="220" t="str">
        <f>IF(SAM_2017_user_KZT!T38="","",SAM_2017_user_KZT!T38/326)</f>
        <v/>
      </c>
      <c r="U38" s="220">
        <f>IF(SAM_2017_user_KZT!U38="","",SAM_2017_user_KZT!U38/326)</f>
        <v>145.34678795172022</v>
      </c>
      <c r="V38" s="220">
        <f>IF(SAM_2017_user_KZT!V38="","",SAM_2017_user_KZT!V38/326)</f>
        <v>4.7726604294692407E-4</v>
      </c>
      <c r="W38" s="220">
        <f>IF(SAM_2017_user_KZT!W38="","",SAM_2017_user_KZT!W38/326)</f>
        <v>27.650910990606523</v>
      </c>
      <c r="X38" s="220">
        <f>IF(SAM_2017_user_KZT!X38="","",SAM_2017_user_KZT!X38/326)</f>
        <v>7.866386994608046</v>
      </c>
      <c r="Y38" s="220">
        <f>IF(SAM_2017_user_KZT!Y38="","",SAM_2017_user_KZT!Y38/326)</f>
        <v>83.643320369157237</v>
      </c>
      <c r="Z38" s="220">
        <f>IF(SAM_2017_user_KZT!Z38="","",SAM_2017_user_KZT!Z38/326)</f>
        <v>6.0257341749223099E-2</v>
      </c>
      <c r="AA38" s="220">
        <f>IF(SAM_2017_user_KZT!AA38="","",SAM_2017_user_KZT!AA38/326)</f>
        <v>8.9922798164445671E-3</v>
      </c>
      <c r="AB38" s="220">
        <f>IF(SAM_2017_user_KZT!AB38="","",SAM_2017_user_KZT!AB38/326)</f>
        <v>1.9203131986103605</v>
      </c>
      <c r="AC38" s="220">
        <f>IF(SAM_2017_user_KZT!AC38="","",SAM_2017_user_KZT!AC38/326)</f>
        <v>141.44115052895927</v>
      </c>
      <c r="AD38" s="220">
        <f>IF(SAM_2017_user_KZT!AD38="","",SAM_2017_user_KZT!AD38/326)</f>
        <v>0.10473975495449478</v>
      </c>
      <c r="AE38" s="220">
        <f>IF(SAM_2017_user_KZT!AE38="","",SAM_2017_user_KZT!AE38/326)</f>
        <v>0.68146370413639956</v>
      </c>
      <c r="AF38" s="220">
        <f>IF(SAM_2017_user_KZT!AF38="","",SAM_2017_user_KZT!AF38/326)</f>
        <v>1.7270974768795579</v>
      </c>
      <c r="AG38" s="220">
        <f>IF(SAM_2017_user_KZT!AG38="","",SAM_2017_user_KZT!AG38/326)</f>
        <v>0.15500901326813935</v>
      </c>
      <c r="AH38" s="220">
        <f>IF(SAM_2017_user_KZT!AH38="","",SAM_2017_user_KZT!AH38/326)</f>
        <v>0.42635288431639079</v>
      </c>
      <c r="AI38" s="220">
        <f>IF(SAM_2017_user_KZT!AI38="","",SAM_2017_user_KZT!AI38/326)</f>
        <v>0.3198857690060995</v>
      </c>
      <c r="AJ38" s="200">
        <f>IF(SAM_2017_user_KZT!AJ38="","",SAM_2017_user_KZT!AJ38/326)</f>
        <v>14.624737920653271</v>
      </c>
      <c r="AK38" s="223" t="str">
        <f>IF(SAM_2017_user_KZT!AK38="","",SAM_2017_user_KZT!AK38/326)</f>
        <v/>
      </c>
      <c r="AL38" s="223" t="str">
        <f>IF(SAM_2017_user_KZT!AL38="","",SAM_2017_user_KZT!AL38/326)</f>
        <v/>
      </c>
      <c r="AM38" s="223" t="str">
        <f>IF(SAM_2017_user_KZT!AM38="","",SAM_2017_user_KZT!AM38/326)</f>
        <v/>
      </c>
      <c r="AN38" s="223" t="str">
        <f>IF(SAM_2017_user_KZT!AN38="","",SAM_2017_user_KZT!AN38/326)</f>
        <v/>
      </c>
      <c r="AO38" s="223" t="str">
        <f>IF(SAM_2017_user_KZT!AO38="","",SAM_2017_user_KZT!AO38/326)</f>
        <v/>
      </c>
      <c r="AP38" s="223" t="str">
        <f>IF(SAM_2017_user_KZT!AP38="","",SAM_2017_user_KZT!AP38/326)</f>
        <v/>
      </c>
      <c r="AQ38" s="223" t="str">
        <f>IF(SAM_2017_user_KZT!AQ38="","",SAM_2017_user_KZT!AQ38/326)</f>
        <v/>
      </c>
      <c r="AR38" s="223" t="str">
        <f>IF(SAM_2017_user_KZT!AR38="","",SAM_2017_user_KZT!AR38/326)</f>
        <v/>
      </c>
      <c r="AS38" s="223" t="str">
        <f>IF(SAM_2017_user_KZT!AS38="","",SAM_2017_user_KZT!AS38/326)</f>
        <v/>
      </c>
      <c r="AT38" s="223" t="str">
        <f>IF(SAM_2017_user_KZT!AT38="","",SAM_2017_user_KZT!AT38/326)</f>
        <v/>
      </c>
      <c r="AU38" s="223" t="str">
        <f>IF(SAM_2017_user_KZT!AU38="","",SAM_2017_user_KZT!AU38/326)</f>
        <v/>
      </c>
      <c r="AV38" s="223" t="str">
        <f>IF(SAM_2017_user_KZT!AV38="","",SAM_2017_user_KZT!AV38/326)</f>
        <v/>
      </c>
      <c r="AW38" s="223" t="str">
        <f>IF(SAM_2017_user_KZT!AW38="","",SAM_2017_user_KZT!AW38/326)</f>
        <v/>
      </c>
      <c r="AX38" s="223" t="str">
        <f>IF(SAM_2017_user_KZT!AX38="","",SAM_2017_user_KZT!AX38/326)</f>
        <v/>
      </c>
      <c r="AY38" s="223" t="str">
        <f>IF(SAM_2017_user_KZT!AY38="","",SAM_2017_user_KZT!AY38/326)</f>
        <v/>
      </c>
      <c r="AZ38" s="223" t="str">
        <f>IF(SAM_2017_user_KZT!AZ38="","",SAM_2017_user_KZT!AZ38/326)</f>
        <v/>
      </c>
      <c r="BA38" s="223" t="str">
        <f>IF(SAM_2017_user_KZT!BA38="","",SAM_2017_user_KZT!BA38/326)</f>
        <v/>
      </c>
      <c r="BB38" s="223" t="str">
        <f>IF(SAM_2017_user_KZT!BB38="","",SAM_2017_user_KZT!BB38/326)</f>
        <v/>
      </c>
      <c r="BC38" s="223" t="str">
        <f>IF(SAM_2017_user_KZT!BC38="","",SAM_2017_user_KZT!BC38/326)</f>
        <v/>
      </c>
      <c r="BD38" s="223" t="str">
        <f>IF(SAM_2017_user_KZT!BD38="","",SAM_2017_user_KZT!BD38/326)</f>
        <v/>
      </c>
      <c r="BE38" s="223" t="str">
        <f>IF(SAM_2017_user_KZT!BE38="","",SAM_2017_user_KZT!BE38/326)</f>
        <v/>
      </c>
      <c r="BF38" s="223" t="str">
        <f>IF(SAM_2017_user_KZT!BF38="","",SAM_2017_user_KZT!BF38/326)</f>
        <v/>
      </c>
      <c r="BG38" s="223" t="str">
        <f>IF(SAM_2017_user_KZT!BG38="","",SAM_2017_user_KZT!BG38/326)</f>
        <v/>
      </c>
      <c r="BH38" s="223" t="str">
        <f>IF(SAM_2017_user_KZT!BH38="","",SAM_2017_user_KZT!BH38/326)</f>
        <v/>
      </c>
      <c r="BI38" s="223" t="str">
        <f>IF(SAM_2017_user_KZT!BI38="","",SAM_2017_user_KZT!BI38/326)</f>
        <v/>
      </c>
      <c r="BJ38" s="223" t="str">
        <f>IF(SAM_2017_user_KZT!BJ38="","",SAM_2017_user_KZT!BJ38/326)</f>
        <v/>
      </c>
      <c r="BK38" s="223" t="str">
        <f>IF(SAM_2017_user_KZT!BK38="","",SAM_2017_user_KZT!BK38/326)</f>
        <v/>
      </c>
      <c r="BL38" s="223" t="str">
        <f>IF(SAM_2017_user_KZT!BL38="","",SAM_2017_user_KZT!BL38/326)</f>
        <v/>
      </c>
      <c r="BM38" s="223" t="str">
        <f>IF(SAM_2017_user_KZT!BM38="","",SAM_2017_user_KZT!BM38/326)</f>
        <v/>
      </c>
      <c r="BN38" s="223" t="str">
        <f>IF(SAM_2017_user_KZT!BN38="","",SAM_2017_user_KZT!BN38/326)</f>
        <v/>
      </c>
      <c r="BO38" s="223" t="str">
        <f>IF(SAM_2017_user_KZT!BO38="","",SAM_2017_user_KZT!BO38/326)</f>
        <v/>
      </c>
      <c r="BP38" s="223" t="str">
        <f>IF(SAM_2017_user_KZT!BP38="","",SAM_2017_user_KZT!BP38/326)</f>
        <v/>
      </c>
      <c r="BQ38" s="223" t="str">
        <f>IF(SAM_2017_user_KZT!BQ38="","",SAM_2017_user_KZT!BQ38/326)</f>
        <v/>
      </c>
      <c r="BR38" s="77" t="str">
        <f>IF(SAM_2017_user_KZT!BR38="","",SAM_2017_user_KZT!BR38/326)</f>
        <v/>
      </c>
      <c r="BS38" s="223" t="str">
        <f>IF(SAM_2017_user_KZT!BS38="","",SAM_2017_user_KZT!BS38/326)</f>
        <v/>
      </c>
      <c r="BT38" s="223" t="str">
        <f>IF(SAM_2017_user_KZT!BT38="","",SAM_2017_user_KZT!BT38/326)</f>
        <v/>
      </c>
      <c r="BU38" s="147">
        <f>IF(SAM_2017_user_KZT!BU38="","",SAM_2017_user_KZT!BU38/326)</f>
        <v>232.36738831158482</v>
      </c>
      <c r="BV38" s="148">
        <f>IF(SAM_2017_user_KZT!BV38="","",SAM_2017_user_KZT!BV38/326)</f>
        <v>413.59505579507515</v>
      </c>
      <c r="BW38" s="148">
        <f>IF(SAM_2017_user_KZT!BW38="","",SAM_2017_user_KZT!BW38/326)</f>
        <v>35.812137547685971</v>
      </c>
      <c r="BX38" s="149">
        <f>IF(SAM_2017_user_KZT!BX38="","",SAM_2017_user_KZT!BX38/326)</f>
        <v>66.519486708667628</v>
      </c>
      <c r="BY38" s="125" t="str">
        <f>IF(SAM_2017_user_KZT!BY38="","",SAM_2017_user_KZT!BY38/326)</f>
        <v/>
      </c>
      <c r="BZ38" s="223" t="str">
        <f>IF(SAM_2017_user_KZT!BZ38="","",SAM_2017_user_KZT!BZ38/326)</f>
        <v/>
      </c>
      <c r="CA38" s="223" t="str">
        <f>IF(SAM_2017_user_KZT!CA38="","",SAM_2017_user_KZT!CA38/326)</f>
        <v/>
      </c>
      <c r="CB38" s="223" t="str">
        <f>IF(SAM_2017_user_KZT!CB38="","",SAM_2017_user_KZT!CB38/326)</f>
        <v/>
      </c>
      <c r="CC38" s="223" t="str">
        <f>IF(SAM_2017_user_KZT!CD38="","",SAM_2017_user_KZT!CD38/326)</f>
        <v/>
      </c>
      <c r="CD38" s="122">
        <f>IF(SAM_2017_user_KZT!CE38="","",SAM_2017_user_KZT!CE38/326)</f>
        <v>6.0204038860374993</v>
      </c>
      <c r="CE38" s="85" t="str">
        <f>IF(SAM_2017_user_KZT!CF38="","",SAM_2017_user_KZT!CF38/326)</f>
        <v/>
      </c>
      <c r="CF38" s="107">
        <f t="shared" si="1"/>
        <v>1290.6262151440042</v>
      </c>
    </row>
    <row r="39" spans="1:84" x14ac:dyDescent="0.25">
      <c r="A39" s="227"/>
      <c r="B39" s="225">
        <v>37</v>
      </c>
      <c r="C39" s="198" t="str">
        <f>IF(SAM_2017_user_KZT!C39="","",SAM_2017_user_KZT!C39/326)</f>
        <v/>
      </c>
      <c r="D39" s="220" t="str">
        <f>IF(SAM_2017_user_KZT!D39="","",SAM_2017_user_KZT!D39/326)</f>
        <v/>
      </c>
      <c r="E39" s="220" t="str">
        <f>IF(SAM_2017_user_KZT!E39="","",SAM_2017_user_KZT!E39/326)</f>
        <v/>
      </c>
      <c r="F39" s="250" t="str">
        <f>IF(SAM_2017_user_KZT!F39="","",SAM_2017_user_KZT!F39/326)</f>
        <v/>
      </c>
      <c r="G39" s="220" t="str">
        <f>IF(SAM_2017_user_KZT!G39="","",SAM_2017_user_KZT!G39/326)</f>
        <v/>
      </c>
      <c r="H39" s="220" t="str">
        <f>IF(SAM_2017_user_KZT!H39="","",SAM_2017_user_KZT!H39/326)</f>
        <v/>
      </c>
      <c r="I39" s="220" t="str">
        <f>IF(SAM_2017_user_KZT!I39="","",SAM_2017_user_KZT!I39/326)</f>
        <v/>
      </c>
      <c r="J39" s="220" t="str">
        <f>IF(SAM_2017_user_KZT!J39="","",SAM_2017_user_KZT!J39/326)</f>
        <v/>
      </c>
      <c r="K39" s="220" t="str">
        <f>IF(SAM_2017_user_KZT!K39="","",SAM_2017_user_KZT!K39/326)</f>
        <v/>
      </c>
      <c r="L39" s="220" t="str">
        <f>IF(SAM_2017_user_KZT!L39="","",SAM_2017_user_KZT!L39/326)</f>
        <v/>
      </c>
      <c r="M39" s="220" t="str">
        <f>IF(SAM_2017_user_KZT!M39="","",SAM_2017_user_KZT!M39/326)</f>
        <v/>
      </c>
      <c r="N39" s="220" t="str">
        <f>IF(SAM_2017_user_KZT!N39="","",SAM_2017_user_KZT!N39/326)</f>
        <v/>
      </c>
      <c r="O39" s="220" t="str">
        <f>IF(SAM_2017_user_KZT!O39="","",SAM_2017_user_KZT!O39/326)</f>
        <v/>
      </c>
      <c r="P39" s="220">
        <f>IF(SAM_2017_user_KZT!P39="","",SAM_2017_user_KZT!P39/326)</f>
        <v>2628.9038394373101</v>
      </c>
      <c r="Q39" s="220" t="str">
        <f>IF(SAM_2017_user_KZT!Q39="","",SAM_2017_user_KZT!Q39/326)</f>
        <v/>
      </c>
      <c r="R39" s="220" t="str">
        <f>IF(SAM_2017_user_KZT!R39="","",SAM_2017_user_KZT!R39/326)</f>
        <v/>
      </c>
      <c r="S39" s="220" t="str">
        <f>IF(SAM_2017_user_KZT!S39="","",SAM_2017_user_KZT!S39/326)</f>
        <v/>
      </c>
      <c r="T39" s="220" t="str">
        <f>IF(SAM_2017_user_KZT!T39="","",SAM_2017_user_KZT!T39/326)</f>
        <v/>
      </c>
      <c r="U39" s="220" t="str">
        <f>IF(SAM_2017_user_KZT!U39="","",SAM_2017_user_KZT!U39/326)</f>
        <v/>
      </c>
      <c r="V39" s="220" t="str">
        <f>IF(SAM_2017_user_KZT!V39="","",SAM_2017_user_KZT!V39/326)</f>
        <v/>
      </c>
      <c r="W39" s="220" t="str">
        <f>IF(SAM_2017_user_KZT!W39="","",SAM_2017_user_KZT!W39/326)</f>
        <v/>
      </c>
      <c r="X39" s="220" t="str">
        <f>IF(SAM_2017_user_KZT!X39="","",SAM_2017_user_KZT!X39/326)</f>
        <v/>
      </c>
      <c r="Y39" s="220" t="str">
        <f>IF(SAM_2017_user_KZT!Y39="","",SAM_2017_user_KZT!Y39/326)</f>
        <v/>
      </c>
      <c r="Z39" s="220" t="str">
        <f>IF(SAM_2017_user_KZT!Z39="","",SAM_2017_user_KZT!Z39/326)</f>
        <v/>
      </c>
      <c r="AA39" s="220" t="str">
        <f>IF(SAM_2017_user_KZT!AA39="","",SAM_2017_user_KZT!AA39/326)</f>
        <v/>
      </c>
      <c r="AB39" s="220" t="str">
        <f>IF(SAM_2017_user_KZT!AB39="","",SAM_2017_user_KZT!AB39/326)</f>
        <v/>
      </c>
      <c r="AC39" s="220" t="str">
        <f>IF(SAM_2017_user_KZT!AC39="","",SAM_2017_user_KZT!AC39/326)</f>
        <v/>
      </c>
      <c r="AD39" s="220" t="str">
        <f>IF(SAM_2017_user_KZT!AD39="","",SAM_2017_user_KZT!AD39/326)</f>
        <v/>
      </c>
      <c r="AE39" s="220" t="str">
        <f>IF(SAM_2017_user_KZT!AE39="","",SAM_2017_user_KZT!AE39/326)</f>
        <v/>
      </c>
      <c r="AF39" s="220" t="str">
        <f>IF(SAM_2017_user_KZT!AF39="","",SAM_2017_user_KZT!AF39/326)</f>
        <v/>
      </c>
      <c r="AG39" s="220" t="str">
        <f>IF(SAM_2017_user_KZT!AG39="","",SAM_2017_user_KZT!AG39/326)</f>
        <v/>
      </c>
      <c r="AH39" s="220" t="str">
        <f>IF(SAM_2017_user_KZT!AH39="","",SAM_2017_user_KZT!AH39/326)</f>
        <v/>
      </c>
      <c r="AI39" s="220" t="str">
        <f>IF(SAM_2017_user_KZT!AI39="","",SAM_2017_user_KZT!AI39/326)</f>
        <v/>
      </c>
      <c r="AJ39" s="200" t="str">
        <f>IF(SAM_2017_user_KZT!AJ39="","",SAM_2017_user_KZT!AJ39/326)</f>
        <v/>
      </c>
      <c r="AK39" s="223" t="str">
        <f>IF(SAM_2017_user_KZT!AK39="","",SAM_2017_user_KZT!AK39/326)</f>
        <v/>
      </c>
      <c r="AL39" s="223" t="str">
        <f>IF(SAM_2017_user_KZT!AL39="","",SAM_2017_user_KZT!AL39/326)</f>
        <v/>
      </c>
      <c r="AM39" s="223" t="str">
        <f>IF(SAM_2017_user_KZT!AM39="","",SAM_2017_user_KZT!AM39/326)</f>
        <v/>
      </c>
      <c r="AN39" s="223" t="str">
        <f>IF(SAM_2017_user_KZT!AN39="","",SAM_2017_user_KZT!AN39/326)</f>
        <v/>
      </c>
      <c r="AO39" s="223" t="str">
        <f>IF(SAM_2017_user_KZT!AO39="","",SAM_2017_user_KZT!AO39/326)</f>
        <v/>
      </c>
      <c r="AP39" s="223" t="str">
        <f>IF(SAM_2017_user_KZT!AP39="","",SAM_2017_user_KZT!AP39/326)</f>
        <v/>
      </c>
      <c r="AQ39" s="223" t="str">
        <f>IF(SAM_2017_user_KZT!AQ39="","",SAM_2017_user_KZT!AQ39/326)</f>
        <v/>
      </c>
      <c r="AR39" s="223" t="str">
        <f>IF(SAM_2017_user_KZT!AR39="","",SAM_2017_user_KZT!AR39/326)</f>
        <v/>
      </c>
      <c r="AS39" s="223" t="str">
        <f>IF(SAM_2017_user_KZT!AS39="","",SAM_2017_user_KZT!AS39/326)</f>
        <v/>
      </c>
      <c r="AT39" s="223" t="str">
        <f>IF(SAM_2017_user_KZT!AT39="","",SAM_2017_user_KZT!AT39/326)</f>
        <v/>
      </c>
      <c r="AU39" s="223" t="str">
        <f>IF(SAM_2017_user_KZT!AU39="","",SAM_2017_user_KZT!AU39/326)</f>
        <v/>
      </c>
      <c r="AV39" s="223" t="str">
        <f>IF(SAM_2017_user_KZT!AV39="","",SAM_2017_user_KZT!AV39/326)</f>
        <v/>
      </c>
      <c r="AW39" s="223" t="str">
        <f>IF(SAM_2017_user_KZT!AW39="","",SAM_2017_user_KZT!AW39/326)</f>
        <v/>
      </c>
      <c r="AX39" s="223" t="str">
        <f>IF(SAM_2017_user_KZT!AX39="","",SAM_2017_user_KZT!AX39/326)</f>
        <v/>
      </c>
      <c r="AY39" s="223" t="str">
        <f>IF(SAM_2017_user_KZT!AY39="","",SAM_2017_user_KZT!AY39/326)</f>
        <v/>
      </c>
      <c r="AZ39" s="223" t="str">
        <f>IF(SAM_2017_user_KZT!AZ39="","",SAM_2017_user_KZT!AZ39/326)</f>
        <v/>
      </c>
      <c r="BA39" s="223" t="str">
        <f>IF(SAM_2017_user_KZT!BA39="","",SAM_2017_user_KZT!BA39/326)</f>
        <v/>
      </c>
      <c r="BB39" s="223" t="str">
        <f>IF(SAM_2017_user_KZT!BB39="","",SAM_2017_user_KZT!BB39/326)</f>
        <v/>
      </c>
      <c r="BC39" s="223" t="str">
        <f>IF(SAM_2017_user_KZT!BC39="","",SAM_2017_user_KZT!BC39/326)</f>
        <v/>
      </c>
      <c r="BD39" s="223" t="str">
        <f>IF(SAM_2017_user_KZT!BD39="","",SAM_2017_user_KZT!BD39/326)</f>
        <v/>
      </c>
      <c r="BE39" s="223" t="str">
        <f>IF(SAM_2017_user_KZT!BE39="","",SAM_2017_user_KZT!BE39/326)</f>
        <v/>
      </c>
      <c r="BF39" s="223" t="str">
        <f>IF(SAM_2017_user_KZT!BF39="","",SAM_2017_user_KZT!BF39/326)</f>
        <v/>
      </c>
      <c r="BG39" s="223" t="str">
        <f>IF(SAM_2017_user_KZT!BG39="","",SAM_2017_user_KZT!BG39/326)</f>
        <v/>
      </c>
      <c r="BH39" s="223" t="str">
        <f>IF(SAM_2017_user_KZT!BH39="","",SAM_2017_user_KZT!BH39/326)</f>
        <v/>
      </c>
      <c r="BI39" s="223" t="str">
        <f>IF(SAM_2017_user_KZT!BI39="","",SAM_2017_user_KZT!BI39/326)</f>
        <v/>
      </c>
      <c r="BJ39" s="223" t="str">
        <f>IF(SAM_2017_user_KZT!BJ39="","",SAM_2017_user_KZT!BJ39/326)</f>
        <v/>
      </c>
      <c r="BK39" s="223" t="str">
        <f>IF(SAM_2017_user_KZT!BK39="","",SAM_2017_user_KZT!BK39/326)</f>
        <v/>
      </c>
      <c r="BL39" s="223" t="str">
        <f>IF(SAM_2017_user_KZT!BL39="","",SAM_2017_user_KZT!BL39/326)</f>
        <v/>
      </c>
      <c r="BM39" s="223" t="str">
        <f>IF(SAM_2017_user_KZT!BM39="","",SAM_2017_user_KZT!BM39/326)</f>
        <v/>
      </c>
      <c r="BN39" s="223" t="str">
        <f>IF(SAM_2017_user_KZT!BN39="","",SAM_2017_user_KZT!BN39/326)</f>
        <v/>
      </c>
      <c r="BO39" s="223" t="str">
        <f>IF(SAM_2017_user_KZT!BO39="","",SAM_2017_user_KZT!BO39/326)</f>
        <v/>
      </c>
      <c r="BP39" s="223" t="str">
        <f>IF(SAM_2017_user_KZT!BP39="","",SAM_2017_user_KZT!BP39/326)</f>
        <v/>
      </c>
      <c r="BQ39" s="223" t="str">
        <f>IF(SAM_2017_user_KZT!BQ39="","",SAM_2017_user_KZT!BQ39/326)</f>
        <v/>
      </c>
      <c r="BR39" s="77" t="str">
        <f>IF(SAM_2017_user_KZT!BR39="","",SAM_2017_user_KZT!BR39/326)</f>
        <v/>
      </c>
      <c r="BS39" s="223" t="str">
        <f>IF(SAM_2017_user_KZT!BS39="","",SAM_2017_user_KZT!BS39/326)</f>
        <v/>
      </c>
      <c r="BT39" s="223" t="str">
        <f>IF(SAM_2017_user_KZT!BT39="","",SAM_2017_user_KZT!BT39/326)</f>
        <v/>
      </c>
      <c r="BU39" s="147">
        <f>IF(SAM_2017_user_KZT!BU39="","",SAM_2017_user_KZT!BU39/326)</f>
        <v>0</v>
      </c>
      <c r="BV39" s="148">
        <f>IF(SAM_2017_user_KZT!BV39="","",SAM_2017_user_KZT!BV39/326)</f>
        <v>0</v>
      </c>
      <c r="BW39" s="148">
        <f>IF(SAM_2017_user_KZT!BW39="","",SAM_2017_user_KZT!BW39/326)</f>
        <v>0</v>
      </c>
      <c r="BX39" s="149">
        <f>IF(SAM_2017_user_KZT!BX39="","",SAM_2017_user_KZT!BX39/326)</f>
        <v>0</v>
      </c>
      <c r="BY39" s="125" t="str">
        <f>IF(SAM_2017_user_KZT!BY39="","",SAM_2017_user_KZT!BY39/326)</f>
        <v/>
      </c>
      <c r="BZ39" s="223" t="str">
        <f>IF(SAM_2017_user_KZT!BZ39="","",SAM_2017_user_KZT!BZ39/326)</f>
        <v/>
      </c>
      <c r="CA39" s="223" t="str">
        <f>IF(SAM_2017_user_KZT!CA39="","",SAM_2017_user_KZT!CA39/326)</f>
        <v/>
      </c>
      <c r="CB39" s="223" t="str">
        <f>IF(SAM_2017_user_KZT!CB39="","",SAM_2017_user_KZT!CB39/326)</f>
        <v/>
      </c>
      <c r="CC39" s="223" t="str">
        <f>IF(SAM_2017_user_KZT!CD39="","",SAM_2017_user_KZT!CD39/326)</f>
        <v/>
      </c>
      <c r="CD39" s="122">
        <f>IF(SAM_2017_user_KZT!CE39="","",SAM_2017_user_KZT!CE39/326)</f>
        <v>4097.4752296931501</v>
      </c>
      <c r="CE39" s="85" t="str">
        <f>IF(SAM_2017_user_KZT!CF39="","",SAM_2017_user_KZT!CF39/326)</f>
        <v/>
      </c>
      <c r="CF39" s="107">
        <f t="shared" si="1"/>
        <v>6726.3790691304603</v>
      </c>
    </row>
    <row r="40" spans="1:84" x14ac:dyDescent="0.25">
      <c r="A40" s="227"/>
      <c r="B40" s="225">
        <v>38</v>
      </c>
      <c r="C40" s="198">
        <f>IF(SAM_2017_user_KZT!C40="","",SAM_2017_user_KZT!C40/326)</f>
        <v>0.4826313860382534</v>
      </c>
      <c r="D40" s="220" t="str">
        <f>IF(SAM_2017_user_KZT!D40="","",SAM_2017_user_KZT!D40/326)</f>
        <v/>
      </c>
      <c r="E40" s="220">
        <f>IF(SAM_2017_user_KZT!E40="","",SAM_2017_user_KZT!E40/326)</f>
        <v>40.169336328230841</v>
      </c>
      <c r="F40" s="250" t="str">
        <f>IF(SAM_2017_user_KZT!F40="","",SAM_2017_user_KZT!F40/326)</f>
        <v/>
      </c>
      <c r="G40" s="220">
        <f>IF(SAM_2017_user_KZT!G40="","",SAM_2017_user_KZT!G40/326)</f>
        <v>6.2494680598272666E-4</v>
      </c>
      <c r="H40" s="220">
        <f>IF(SAM_2017_user_KZT!H40="","",SAM_2017_user_KZT!H40/326)</f>
        <v>4.1841083640659153E-4</v>
      </c>
      <c r="I40" s="220">
        <f>IF(SAM_2017_user_KZT!I40="","",SAM_2017_user_KZT!I40/326)</f>
        <v>3.3685731419529609E-2</v>
      </c>
      <c r="J40" s="220">
        <f>IF(SAM_2017_user_KZT!J40="","",SAM_2017_user_KZT!J40/326)</f>
        <v>4.3555904534024084</v>
      </c>
      <c r="K40" s="220">
        <f>IF(SAM_2017_user_KZT!K40="","",SAM_2017_user_KZT!K40/326)</f>
        <v>4.9230578249581117E-2</v>
      </c>
      <c r="L40" s="220">
        <f>IF(SAM_2017_user_KZT!L40="","",SAM_2017_user_KZT!L40/326)</f>
        <v>7.2449459218836745E-3</v>
      </c>
      <c r="M40" s="220">
        <f>IF(SAM_2017_user_KZT!M40="","",SAM_2017_user_KZT!M40/326)</f>
        <v>2.3800355526466736E-3</v>
      </c>
      <c r="N40" s="220" t="str">
        <f>IF(SAM_2017_user_KZT!N40="","",SAM_2017_user_KZT!N40/326)</f>
        <v/>
      </c>
      <c r="O40" s="220">
        <f>IF(SAM_2017_user_KZT!O40="","",SAM_2017_user_KZT!O40/326)</f>
        <v>5.3942027779353956E-4</v>
      </c>
      <c r="P40" s="220">
        <f>IF(SAM_2017_user_KZT!P40="","",SAM_2017_user_KZT!P40/326)</f>
        <v>1.3738731637114997E-2</v>
      </c>
      <c r="Q40" s="220">
        <f>IF(SAM_2017_user_KZT!Q40="","",SAM_2017_user_KZT!Q40/326)</f>
        <v>9.6473628993248628E-2</v>
      </c>
      <c r="R40" s="220">
        <f>IF(SAM_2017_user_KZT!R40="","",SAM_2017_user_KZT!R40/326)</f>
        <v>5.7127160065768984E-2</v>
      </c>
      <c r="S40" s="220">
        <f>IF(SAM_2017_user_KZT!S40="","",SAM_2017_user_KZT!S40/326)</f>
        <v>5.2999647793433767E-2</v>
      </c>
      <c r="T40" s="220" t="str">
        <f>IF(SAM_2017_user_KZT!T40="","",SAM_2017_user_KZT!T40/326)</f>
        <v/>
      </c>
      <c r="U40" s="220">
        <f>IF(SAM_2017_user_KZT!U40="","",SAM_2017_user_KZT!U40/326)</f>
        <v>9.7781321707094015</v>
      </c>
      <c r="V40" s="220">
        <f>IF(SAM_2017_user_KZT!V40="","",SAM_2017_user_KZT!V40/326)</f>
        <v>48.293449858346563</v>
      </c>
      <c r="W40" s="220">
        <f>IF(SAM_2017_user_KZT!W40="","",SAM_2017_user_KZT!W40/326)</f>
        <v>3.1959333016812446</v>
      </c>
      <c r="X40" s="220">
        <f>IF(SAM_2017_user_KZT!X40="","",SAM_2017_user_KZT!X40/326)</f>
        <v>1.1816352336920143E-2</v>
      </c>
      <c r="Y40" s="220">
        <f>IF(SAM_2017_user_KZT!Y40="","",SAM_2017_user_KZT!Y40/326)</f>
        <v>30.985370157590079</v>
      </c>
      <c r="Z40" s="220" t="str">
        <f>IF(SAM_2017_user_KZT!Z40="","",SAM_2017_user_KZT!Z40/326)</f>
        <v/>
      </c>
      <c r="AA40" s="220">
        <f>IF(SAM_2017_user_KZT!AA40="","",SAM_2017_user_KZT!AA40/326)</f>
        <v>1.5475402487964299E-3</v>
      </c>
      <c r="AB40" s="220">
        <f>IF(SAM_2017_user_KZT!AB40="","",SAM_2017_user_KZT!AB40/326)</f>
        <v>5.0958330325512281E-4</v>
      </c>
      <c r="AC40" s="220">
        <f>IF(SAM_2017_user_KZT!AC40="","",SAM_2017_user_KZT!AC40/326)</f>
        <v>0.11278600254752348</v>
      </c>
      <c r="AD40" s="220">
        <f>IF(SAM_2017_user_KZT!AD40="","",SAM_2017_user_KZT!AD40/326)</f>
        <v>1.6856768297525628E-3</v>
      </c>
      <c r="AE40" s="220" t="str">
        <f>IF(SAM_2017_user_KZT!AE40="","",SAM_2017_user_KZT!AE40/326)</f>
        <v/>
      </c>
      <c r="AF40" s="220">
        <f>IF(SAM_2017_user_KZT!AF40="","",SAM_2017_user_KZT!AF40/326)</f>
        <v>0.30432628047451404</v>
      </c>
      <c r="AG40" s="220">
        <f>IF(SAM_2017_user_KZT!AG40="","",SAM_2017_user_KZT!AG40/326)</f>
        <v>2.3388986084448098E-2</v>
      </c>
      <c r="AH40" s="220">
        <f>IF(SAM_2017_user_KZT!AH40="","",SAM_2017_user_KZT!AH40/326)</f>
        <v>1.3999268671595843E-3</v>
      </c>
      <c r="AI40" s="220">
        <f>IF(SAM_2017_user_KZT!AI40="","",SAM_2017_user_KZT!AI40/326)</f>
        <v>7.7587358003312174E-4</v>
      </c>
      <c r="AJ40" s="200">
        <f>IF(SAM_2017_user_KZT!AJ40="","",SAM_2017_user_KZT!AJ40/326)</f>
        <v>0.48700095038542979</v>
      </c>
      <c r="AK40" s="223" t="str">
        <f>IF(SAM_2017_user_KZT!AK40="","",SAM_2017_user_KZT!AK40/326)</f>
        <v/>
      </c>
      <c r="AL40" s="223" t="str">
        <f>IF(SAM_2017_user_KZT!AL40="","",SAM_2017_user_KZT!AL40/326)</f>
        <v/>
      </c>
      <c r="AM40" s="223" t="str">
        <f>IF(SAM_2017_user_KZT!AM40="","",SAM_2017_user_KZT!AM40/326)</f>
        <v/>
      </c>
      <c r="AN40" s="223" t="str">
        <f>IF(SAM_2017_user_KZT!AN40="","",SAM_2017_user_KZT!AN40/326)</f>
        <v/>
      </c>
      <c r="AO40" s="223" t="str">
        <f>IF(SAM_2017_user_KZT!AO40="","",SAM_2017_user_KZT!AO40/326)</f>
        <v/>
      </c>
      <c r="AP40" s="223" t="str">
        <f>IF(SAM_2017_user_KZT!AP40="","",SAM_2017_user_KZT!AP40/326)</f>
        <v/>
      </c>
      <c r="AQ40" s="223" t="str">
        <f>IF(SAM_2017_user_KZT!AQ40="","",SAM_2017_user_KZT!AQ40/326)</f>
        <v/>
      </c>
      <c r="AR40" s="223" t="str">
        <f>IF(SAM_2017_user_KZT!AR40="","",SAM_2017_user_KZT!AR40/326)</f>
        <v/>
      </c>
      <c r="AS40" s="223" t="str">
        <f>IF(SAM_2017_user_KZT!AS40="","",SAM_2017_user_KZT!AS40/326)</f>
        <v/>
      </c>
      <c r="AT40" s="223" t="str">
        <f>IF(SAM_2017_user_KZT!AT40="","",SAM_2017_user_KZT!AT40/326)</f>
        <v/>
      </c>
      <c r="AU40" s="223" t="str">
        <f>IF(SAM_2017_user_KZT!AU40="","",SAM_2017_user_KZT!AU40/326)</f>
        <v/>
      </c>
      <c r="AV40" s="223" t="str">
        <f>IF(SAM_2017_user_KZT!AV40="","",SAM_2017_user_KZT!AV40/326)</f>
        <v/>
      </c>
      <c r="AW40" s="223" t="str">
        <f>IF(SAM_2017_user_KZT!AW40="","",SAM_2017_user_KZT!AW40/326)</f>
        <v/>
      </c>
      <c r="AX40" s="223" t="str">
        <f>IF(SAM_2017_user_KZT!AX40="","",SAM_2017_user_KZT!AX40/326)</f>
        <v/>
      </c>
      <c r="AY40" s="223" t="str">
        <f>IF(SAM_2017_user_KZT!AY40="","",SAM_2017_user_KZT!AY40/326)</f>
        <v/>
      </c>
      <c r="AZ40" s="223" t="str">
        <f>IF(SAM_2017_user_KZT!AZ40="","",SAM_2017_user_KZT!AZ40/326)</f>
        <v/>
      </c>
      <c r="BA40" s="223" t="str">
        <f>IF(SAM_2017_user_KZT!BA40="","",SAM_2017_user_KZT!BA40/326)</f>
        <v/>
      </c>
      <c r="BB40" s="223" t="str">
        <f>IF(SAM_2017_user_KZT!BB40="","",SAM_2017_user_KZT!BB40/326)</f>
        <v/>
      </c>
      <c r="BC40" s="223" t="str">
        <f>IF(SAM_2017_user_KZT!BC40="","",SAM_2017_user_KZT!BC40/326)</f>
        <v/>
      </c>
      <c r="BD40" s="223" t="str">
        <f>IF(SAM_2017_user_KZT!BD40="","",SAM_2017_user_KZT!BD40/326)</f>
        <v/>
      </c>
      <c r="BE40" s="223" t="str">
        <f>IF(SAM_2017_user_KZT!BE40="","",SAM_2017_user_KZT!BE40/326)</f>
        <v/>
      </c>
      <c r="BF40" s="223" t="str">
        <f>IF(SAM_2017_user_KZT!BF40="","",SAM_2017_user_KZT!BF40/326)</f>
        <v/>
      </c>
      <c r="BG40" s="223" t="str">
        <f>IF(SAM_2017_user_KZT!BG40="","",SAM_2017_user_KZT!BG40/326)</f>
        <v/>
      </c>
      <c r="BH40" s="223" t="str">
        <f>IF(SAM_2017_user_KZT!BH40="","",SAM_2017_user_KZT!BH40/326)</f>
        <v/>
      </c>
      <c r="BI40" s="223" t="str">
        <f>IF(SAM_2017_user_KZT!BI40="","",SAM_2017_user_KZT!BI40/326)</f>
        <v/>
      </c>
      <c r="BJ40" s="223" t="str">
        <f>IF(SAM_2017_user_KZT!BJ40="","",SAM_2017_user_KZT!BJ40/326)</f>
        <v/>
      </c>
      <c r="BK40" s="223" t="str">
        <f>IF(SAM_2017_user_KZT!BK40="","",SAM_2017_user_KZT!BK40/326)</f>
        <v/>
      </c>
      <c r="BL40" s="223" t="str">
        <f>IF(SAM_2017_user_KZT!BL40="","",SAM_2017_user_KZT!BL40/326)</f>
        <v/>
      </c>
      <c r="BM40" s="223" t="str">
        <f>IF(SAM_2017_user_KZT!BM40="","",SAM_2017_user_KZT!BM40/326)</f>
        <v/>
      </c>
      <c r="BN40" s="223" t="str">
        <f>IF(SAM_2017_user_KZT!BN40="","",SAM_2017_user_KZT!BN40/326)</f>
        <v/>
      </c>
      <c r="BO40" s="223" t="str">
        <f>IF(SAM_2017_user_KZT!BO40="","",SAM_2017_user_KZT!BO40/326)</f>
        <v/>
      </c>
      <c r="BP40" s="223" t="str">
        <f>IF(SAM_2017_user_KZT!BP40="","",SAM_2017_user_KZT!BP40/326)</f>
        <v/>
      </c>
      <c r="BQ40" s="223" t="str">
        <f>IF(SAM_2017_user_KZT!BQ40="","",SAM_2017_user_KZT!BQ40/326)</f>
        <v/>
      </c>
      <c r="BR40" s="77" t="str">
        <f>IF(SAM_2017_user_KZT!BR40="","",SAM_2017_user_KZT!BR40/326)</f>
        <v/>
      </c>
      <c r="BS40" s="223" t="str">
        <f>IF(SAM_2017_user_KZT!BS40="","",SAM_2017_user_KZT!BS40/326)</f>
        <v/>
      </c>
      <c r="BT40" s="223" t="str">
        <f>IF(SAM_2017_user_KZT!BT40="","",SAM_2017_user_KZT!BT40/326)</f>
        <v/>
      </c>
      <c r="BU40" s="147">
        <f>IF(SAM_2017_user_KZT!BU40="","",SAM_2017_user_KZT!BU40/326)</f>
        <v>0</v>
      </c>
      <c r="BV40" s="148">
        <f>IF(SAM_2017_user_KZT!BV40="","",SAM_2017_user_KZT!BV40/326)</f>
        <v>0</v>
      </c>
      <c r="BW40" s="148">
        <f>IF(SAM_2017_user_KZT!BW40="","",SAM_2017_user_KZT!BW40/326)</f>
        <v>0</v>
      </c>
      <c r="BX40" s="149">
        <f>IF(SAM_2017_user_KZT!BX40="","",SAM_2017_user_KZT!BX40/326)</f>
        <v>0</v>
      </c>
      <c r="BY40" s="125" t="str">
        <f>IF(SAM_2017_user_KZT!BY40="","",SAM_2017_user_KZT!BY40/326)</f>
        <v/>
      </c>
      <c r="BZ40" s="223" t="str">
        <f>IF(SAM_2017_user_KZT!BZ40="","",SAM_2017_user_KZT!BZ40/326)</f>
        <v/>
      </c>
      <c r="CA40" s="223" t="str">
        <f>IF(SAM_2017_user_KZT!CA40="","",SAM_2017_user_KZT!CA40/326)</f>
        <v/>
      </c>
      <c r="CB40" s="223" t="str">
        <f>IF(SAM_2017_user_KZT!CB40="","",SAM_2017_user_KZT!CB40/326)</f>
        <v/>
      </c>
      <c r="CC40" s="223" t="str">
        <f>IF(SAM_2017_user_KZT!CD40="","",SAM_2017_user_KZT!CD40/326)</f>
        <v/>
      </c>
      <c r="CD40" s="122">
        <f>IF(SAM_2017_user_KZT!CE40="","",SAM_2017_user_KZT!CE40/326)</f>
        <v>-8.4622366928868011</v>
      </c>
      <c r="CE40" s="85" t="str">
        <f>IF(SAM_2017_user_KZT!CF40="","",SAM_2017_user_KZT!CF40/326)</f>
        <v/>
      </c>
      <c r="CF40" s="107">
        <f t="shared" si="1"/>
        <v>130.05790737332327</v>
      </c>
    </row>
    <row r="41" spans="1:84" x14ac:dyDescent="0.25">
      <c r="A41" s="227"/>
      <c r="B41" s="225">
        <v>39</v>
      </c>
      <c r="C41" s="198" t="str">
        <f>IF(SAM_2017_user_KZT!C41="","",SAM_2017_user_KZT!C41/326)</f>
        <v/>
      </c>
      <c r="D41" s="220" t="str">
        <f>IF(SAM_2017_user_KZT!D41="","",SAM_2017_user_KZT!D41/326)</f>
        <v/>
      </c>
      <c r="E41" s="220" t="str">
        <f>IF(SAM_2017_user_KZT!E41="","",SAM_2017_user_KZT!E41/326)</f>
        <v/>
      </c>
      <c r="F41" s="250">
        <f>IF(SAM_2017_user_KZT!F41="","",SAM_2017_user_KZT!F41/326)</f>
        <v>8.6204596612396045E-2</v>
      </c>
      <c r="G41" s="220">
        <f>IF(SAM_2017_user_KZT!G41="","",SAM_2017_user_KZT!G41/326)</f>
        <v>0.21176726687017194</v>
      </c>
      <c r="H41" s="220">
        <f>IF(SAM_2017_user_KZT!H41="","",SAM_2017_user_KZT!H41/326)</f>
        <v>66.296562388135072</v>
      </c>
      <c r="I41" s="220" t="str">
        <f>IF(SAM_2017_user_KZT!I41="","",SAM_2017_user_KZT!I41/326)</f>
        <v/>
      </c>
      <c r="J41" s="220" t="str">
        <f>IF(SAM_2017_user_KZT!J41="","",SAM_2017_user_KZT!J41/326)</f>
        <v/>
      </c>
      <c r="K41" s="220" t="str">
        <f>IF(SAM_2017_user_KZT!K41="","",SAM_2017_user_KZT!K41/326)</f>
        <v/>
      </c>
      <c r="L41" s="220">
        <f>IF(SAM_2017_user_KZT!L41="","",SAM_2017_user_KZT!L41/326)</f>
        <v>9.9023215699157161E-6</v>
      </c>
      <c r="M41" s="220">
        <f>IF(SAM_2017_user_KZT!M41="","",SAM_2017_user_KZT!M41/326)</f>
        <v>824.28017890398519</v>
      </c>
      <c r="N41" s="220">
        <f>IF(SAM_2017_user_KZT!N41="","",SAM_2017_user_KZT!N41/326)</f>
        <v>6.1887198942185124</v>
      </c>
      <c r="O41" s="220">
        <f>IF(SAM_2017_user_KZT!O41="","",SAM_2017_user_KZT!O41/326)</f>
        <v>0.36021947933325144</v>
      </c>
      <c r="P41" s="220">
        <f>IF(SAM_2017_user_KZT!P41="","",SAM_2017_user_KZT!P41/326)</f>
        <v>0.3043338779290502</v>
      </c>
      <c r="Q41" s="220">
        <f>IF(SAM_2017_user_KZT!Q41="","",SAM_2017_user_KZT!Q41/326)</f>
        <v>5.4255912131642257</v>
      </c>
      <c r="R41" s="220">
        <f>IF(SAM_2017_user_KZT!R41="","",SAM_2017_user_KZT!R41/326)</f>
        <v>4.4440861586536338</v>
      </c>
      <c r="S41" s="220" t="str">
        <f>IF(SAM_2017_user_KZT!S41="","",SAM_2017_user_KZT!S41/326)</f>
        <v/>
      </c>
      <c r="T41" s="220" t="str">
        <f>IF(SAM_2017_user_KZT!T41="","",SAM_2017_user_KZT!T41/326)</f>
        <v/>
      </c>
      <c r="U41" s="220" t="str">
        <f>IF(SAM_2017_user_KZT!U41="","",SAM_2017_user_KZT!U41/326)</f>
        <v/>
      </c>
      <c r="V41" s="220" t="str">
        <f>IF(SAM_2017_user_KZT!V41="","",SAM_2017_user_KZT!V41/326)</f>
        <v/>
      </c>
      <c r="W41" s="220" t="str">
        <f>IF(SAM_2017_user_KZT!W41="","",SAM_2017_user_KZT!W41/326)</f>
        <v/>
      </c>
      <c r="X41" s="220">
        <f>IF(SAM_2017_user_KZT!X41="","",SAM_2017_user_KZT!X41/326)</f>
        <v>4.7227845658148446E-6</v>
      </c>
      <c r="Y41" s="220">
        <f>IF(SAM_2017_user_KZT!Y41="","",SAM_2017_user_KZT!Y41/326)</f>
        <v>4.5935884608340879E-3</v>
      </c>
      <c r="Z41" s="220" t="str">
        <f>IF(SAM_2017_user_KZT!Z41="","",SAM_2017_user_KZT!Z41/326)</f>
        <v/>
      </c>
      <c r="AA41" s="220" t="str">
        <f>IF(SAM_2017_user_KZT!AA41="","",SAM_2017_user_KZT!AA41/326)</f>
        <v/>
      </c>
      <c r="AB41" s="220">
        <f>IF(SAM_2017_user_KZT!AB41="","",SAM_2017_user_KZT!AB41/326)</f>
        <v>23.523072232746578</v>
      </c>
      <c r="AC41" s="220" t="str">
        <f>IF(SAM_2017_user_KZT!AC41="","",SAM_2017_user_KZT!AC41/326)</f>
        <v/>
      </c>
      <c r="AD41" s="220" t="str">
        <f>IF(SAM_2017_user_KZT!AD41="","",SAM_2017_user_KZT!AD41/326)</f>
        <v/>
      </c>
      <c r="AE41" s="220" t="str">
        <f>IF(SAM_2017_user_KZT!AE41="","",SAM_2017_user_KZT!AE41/326)</f>
        <v/>
      </c>
      <c r="AF41" s="220">
        <f>IF(SAM_2017_user_KZT!AF41="","",SAM_2017_user_KZT!AF41/326)</f>
        <v>7.0680918745557788E-3</v>
      </c>
      <c r="AG41" s="220">
        <f>IF(SAM_2017_user_KZT!AG41="","",SAM_2017_user_KZT!AG41/326)</f>
        <v>5.4560126630879453E-3</v>
      </c>
      <c r="AH41" s="220" t="str">
        <f>IF(SAM_2017_user_KZT!AH41="","",SAM_2017_user_KZT!AH41/326)</f>
        <v/>
      </c>
      <c r="AI41" s="220" t="str">
        <f>IF(SAM_2017_user_KZT!AI41="","",SAM_2017_user_KZT!AI41/326)</f>
        <v/>
      </c>
      <c r="AJ41" s="200">
        <f>IF(SAM_2017_user_KZT!AJ41="","",SAM_2017_user_KZT!AJ41/326)</f>
        <v>1.6856603975642415E-2</v>
      </c>
      <c r="AK41" s="223" t="str">
        <f>IF(SAM_2017_user_KZT!AK41="","",SAM_2017_user_KZT!AK41/326)</f>
        <v/>
      </c>
      <c r="AL41" s="223" t="str">
        <f>IF(SAM_2017_user_KZT!AL41="","",SAM_2017_user_KZT!AL41/326)</f>
        <v/>
      </c>
      <c r="AM41" s="223" t="str">
        <f>IF(SAM_2017_user_KZT!AM41="","",SAM_2017_user_KZT!AM41/326)</f>
        <v/>
      </c>
      <c r="AN41" s="223" t="str">
        <f>IF(SAM_2017_user_KZT!AN41="","",SAM_2017_user_KZT!AN41/326)</f>
        <v/>
      </c>
      <c r="AO41" s="107"/>
      <c r="AP41" s="223" t="str">
        <f>IF(SAM_2017_user_KZT!AP41="","",SAM_2017_user_KZT!AP41/326)</f>
        <v/>
      </c>
      <c r="AQ41" s="223" t="str">
        <f>IF(SAM_2017_user_KZT!AQ41="","",SAM_2017_user_KZT!AQ41/326)</f>
        <v/>
      </c>
      <c r="AR41" s="223" t="str">
        <f>IF(SAM_2017_user_KZT!AR41="","",SAM_2017_user_KZT!AR41/326)</f>
        <v/>
      </c>
      <c r="AS41" s="223" t="str">
        <f>IF(SAM_2017_user_KZT!AS41="","",SAM_2017_user_KZT!AS41/326)</f>
        <v/>
      </c>
      <c r="AT41" s="223" t="str">
        <f>IF(SAM_2017_user_KZT!AT41="","",SAM_2017_user_KZT!AT41/326)</f>
        <v/>
      </c>
      <c r="AU41" s="223" t="str">
        <f>IF(SAM_2017_user_KZT!AU41="","",SAM_2017_user_KZT!AU41/326)</f>
        <v/>
      </c>
      <c r="AV41" s="223" t="str">
        <f>IF(SAM_2017_user_KZT!AV41="","",SAM_2017_user_KZT!AV41/326)</f>
        <v/>
      </c>
      <c r="AW41" s="223" t="str">
        <f>IF(SAM_2017_user_KZT!AW41="","",SAM_2017_user_KZT!AW41/326)</f>
        <v/>
      </c>
      <c r="AX41" s="223" t="str">
        <f>IF(SAM_2017_user_KZT!AX41="","",SAM_2017_user_KZT!AX41/326)</f>
        <v/>
      </c>
      <c r="AY41" s="223" t="str">
        <f>IF(SAM_2017_user_KZT!AY41="","",SAM_2017_user_KZT!AY41/326)</f>
        <v/>
      </c>
      <c r="AZ41" s="223" t="str">
        <f>IF(SAM_2017_user_KZT!AZ41="","",SAM_2017_user_KZT!AZ41/326)</f>
        <v/>
      </c>
      <c r="BA41" s="223" t="str">
        <f>IF(SAM_2017_user_KZT!BA41="","",SAM_2017_user_KZT!BA41/326)</f>
        <v/>
      </c>
      <c r="BB41" s="223" t="str">
        <f>IF(SAM_2017_user_KZT!BB41="","",SAM_2017_user_KZT!BB41/326)</f>
        <v/>
      </c>
      <c r="BC41" s="223" t="str">
        <f>IF(SAM_2017_user_KZT!BC41="","",SAM_2017_user_KZT!BC41/326)</f>
        <v/>
      </c>
      <c r="BD41" s="223" t="str">
        <f>IF(SAM_2017_user_KZT!BD41="","",SAM_2017_user_KZT!BD41/326)</f>
        <v/>
      </c>
      <c r="BE41" s="223" t="str">
        <f>IF(SAM_2017_user_KZT!BE41="","",SAM_2017_user_KZT!BE41/326)</f>
        <v/>
      </c>
      <c r="BF41" s="223" t="str">
        <f>IF(SAM_2017_user_KZT!BF41="","",SAM_2017_user_KZT!BF41/326)</f>
        <v/>
      </c>
      <c r="BG41" s="223" t="str">
        <f>IF(SAM_2017_user_KZT!BG41="","",SAM_2017_user_KZT!BG41/326)</f>
        <v/>
      </c>
      <c r="BH41" s="223" t="str">
        <f>IF(SAM_2017_user_KZT!BH41="","",SAM_2017_user_KZT!BH41/326)</f>
        <v/>
      </c>
      <c r="BI41" s="223" t="str">
        <f>IF(SAM_2017_user_KZT!BI41="","",SAM_2017_user_KZT!BI41/326)</f>
        <v/>
      </c>
      <c r="BJ41" s="223" t="str">
        <f>IF(SAM_2017_user_KZT!BJ41="","",SAM_2017_user_KZT!BJ41/326)</f>
        <v/>
      </c>
      <c r="BK41" s="223" t="str">
        <f>IF(SAM_2017_user_KZT!BK41="","",SAM_2017_user_KZT!BK41/326)</f>
        <v/>
      </c>
      <c r="BL41" s="223" t="str">
        <f>IF(SAM_2017_user_KZT!BL41="","",SAM_2017_user_KZT!BL41/326)</f>
        <v/>
      </c>
      <c r="BM41" s="223" t="str">
        <f>IF(SAM_2017_user_KZT!BM41="","",SAM_2017_user_KZT!BM41/326)</f>
        <v/>
      </c>
      <c r="BN41" s="223" t="str">
        <f>IF(SAM_2017_user_KZT!BN41="","",SAM_2017_user_KZT!BN41/326)</f>
        <v/>
      </c>
      <c r="BO41" s="223" t="str">
        <f>IF(SAM_2017_user_KZT!BO41="","",SAM_2017_user_KZT!BO41/326)</f>
        <v/>
      </c>
      <c r="BP41" s="223" t="str">
        <f>IF(SAM_2017_user_KZT!BP41="","",SAM_2017_user_KZT!BP41/326)</f>
        <v/>
      </c>
      <c r="BQ41" s="223" t="str">
        <f>IF(SAM_2017_user_KZT!BQ41="","",SAM_2017_user_KZT!BQ41/326)</f>
        <v/>
      </c>
      <c r="BR41" s="77" t="str">
        <f>IF(SAM_2017_user_KZT!BR41="","",SAM_2017_user_KZT!BR41/326)</f>
        <v/>
      </c>
      <c r="BS41" s="223" t="str">
        <f>IF(SAM_2017_user_KZT!BS41="","",SAM_2017_user_KZT!BS41/326)</f>
        <v/>
      </c>
      <c r="BT41" s="223" t="str">
        <f>IF(SAM_2017_user_KZT!BT41="","",SAM_2017_user_KZT!BT41/326)</f>
        <v/>
      </c>
      <c r="BU41" s="147">
        <f>IF(SAM_2017_user_KZT!BU41="","",SAM_2017_user_KZT!BU41/326)</f>
        <v>1.0530093710808717</v>
      </c>
      <c r="BV41" s="148">
        <f>IF(SAM_2017_user_KZT!BV41="","",SAM_2017_user_KZT!BV41/326)</f>
        <v>1.7966944184439284</v>
      </c>
      <c r="BW41" s="148">
        <f>IF(SAM_2017_user_KZT!BW41="","",SAM_2017_user_KZT!BW41/326)</f>
        <v>0.66277471082937645</v>
      </c>
      <c r="BX41" s="149">
        <f>IF(SAM_2017_user_KZT!BX41="","",SAM_2017_user_KZT!BX41/326)</f>
        <v>2.53580942940774</v>
      </c>
      <c r="BY41" s="125" t="str">
        <f>IF(SAM_2017_user_KZT!BY41="","",SAM_2017_user_KZT!BY41/326)</f>
        <v/>
      </c>
      <c r="BZ41" s="223" t="str">
        <f>IF(SAM_2017_user_KZT!BZ41="","",SAM_2017_user_KZT!BZ41/326)</f>
        <v/>
      </c>
      <c r="CA41" s="223" t="str">
        <f>IF(SAM_2017_user_KZT!CA41="","",SAM_2017_user_KZT!CA41/326)</f>
        <v/>
      </c>
      <c r="CB41" s="223" t="str">
        <f>IF(SAM_2017_user_KZT!CB41="","",SAM_2017_user_KZT!CB41/326)</f>
        <v/>
      </c>
      <c r="CC41" s="223" t="str">
        <f>IF(SAM_2017_user_KZT!CD41="","",SAM_2017_user_KZT!CD41/326)</f>
        <v/>
      </c>
      <c r="CD41" s="122">
        <f>IF(SAM_2017_user_KZT!CE41="","",SAM_2017_user_KZT!CE41/326)</f>
        <v>67.115269490117669</v>
      </c>
      <c r="CE41" s="85" t="str">
        <f>IF(SAM_2017_user_KZT!CF41="","",SAM_2017_user_KZT!CF41/326)</f>
        <v/>
      </c>
      <c r="CF41" s="107">
        <f t="shared" si="1"/>
        <v>1004.3182823536079</v>
      </c>
    </row>
    <row r="42" spans="1:84" x14ac:dyDescent="0.25">
      <c r="A42" s="227"/>
      <c r="B42" s="225">
        <v>40</v>
      </c>
      <c r="C42" s="198" t="str">
        <f>IF(SAM_2017_user_KZT!C42="","",SAM_2017_user_KZT!C42/326)</f>
        <v/>
      </c>
      <c r="D42" s="220" t="str">
        <f>IF(SAM_2017_user_KZT!D42="","",SAM_2017_user_KZT!D42/326)</f>
        <v/>
      </c>
      <c r="E42" s="220">
        <f>IF(SAM_2017_user_KZT!E42="","",SAM_2017_user_KZT!E42/326)</f>
        <v>327.76871733002622</v>
      </c>
      <c r="F42" s="250" t="str">
        <f>IF(SAM_2017_user_KZT!F42="","",SAM_2017_user_KZT!F42/326)</f>
        <v/>
      </c>
      <c r="G42" s="220">
        <f>IF(SAM_2017_user_KZT!G42="","",SAM_2017_user_KZT!G42/326)</f>
        <v>0.276223053764101</v>
      </c>
      <c r="H42" s="220">
        <f>IF(SAM_2017_user_KZT!H42="","",SAM_2017_user_KZT!H42/326)</f>
        <v>676.59277850476485</v>
      </c>
      <c r="I42" s="220" t="str">
        <f>IF(SAM_2017_user_KZT!I42="","",SAM_2017_user_KZT!I42/326)</f>
        <v/>
      </c>
      <c r="J42" s="220" t="str">
        <f>IF(SAM_2017_user_KZT!J42="","",SAM_2017_user_KZT!J42/326)</f>
        <v/>
      </c>
      <c r="K42" s="220" t="str">
        <f>IF(SAM_2017_user_KZT!K42="","",SAM_2017_user_KZT!K42/326)</f>
        <v/>
      </c>
      <c r="L42" s="220" t="str">
        <f>IF(SAM_2017_user_KZT!L42="","",SAM_2017_user_KZT!L42/326)</f>
        <v/>
      </c>
      <c r="M42" s="220">
        <f>IF(SAM_2017_user_KZT!M42="","",SAM_2017_user_KZT!M42/326)</f>
        <v>1429.5167256507905</v>
      </c>
      <c r="N42" s="220">
        <f>IF(SAM_2017_user_KZT!N42="","",SAM_2017_user_KZT!N42/326)</f>
        <v>3467.8508635027856</v>
      </c>
      <c r="O42" s="220">
        <f>IF(SAM_2017_user_KZT!O42="","",SAM_2017_user_KZT!O42/326)</f>
        <v>3.2640931543251171E-2</v>
      </c>
      <c r="P42" s="220">
        <f>IF(SAM_2017_user_KZT!P42="","",SAM_2017_user_KZT!P42/326)</f>
        <v>6.1839582260587509</v>
      </c>
      <c r="Q42" s="220">
        <f>IF(SAM_2017_user_KZT!Q42="","",SAM_2017_user_KZT!Q42/326)</f>
        <v>255.92538226123787</v>
      </c>
      <c r="R42" s="220">
        <f>IF(SAM_2017_user_KZT!R42="","",SAM_2017_user_KZT!R42/326)</f>
        <v>2.3051424031370952E-2</v>
      </c>
      <c r="S42" s="220" t="str">
        <f>IF(SAM_2017_user_KZT!S42="","",SAM_2017_user_KZT!S42/326)</f>
        <v/>
      </c>
      <c r="T42" s="220" t="str">
        <f>IF(SAM_2017_user_KZT!T42="","",SAM_2017_user_KZT!T42/326)</f>
        <v/>
      </c>
      <c r="U42" s="220" t="str">
        <f>IF(SAM_2017_user_KZT!U42="","",SAM_2017_user_KZT!U42/326)</f>
        <v/>
      </c>
      <c r="V42" s="220" t="str">
        <f>IF(SAM_2017_user_KZT!V42="","",SAM_2017_user_KZT!V42/326)</f>
        <v/>
      </c>
      <c r="W42" s="220">
        <f>IF(SAM_2017_user_KZT!W42="","",SAM_2017_user_KZT!W42/326)</f>
        <v>3.4156982275749758E-3</v>
      </c>
      <c r="X42" s="220">
        <f>IF(SAM_2017_user_KZT!X42="","",SAM_2017_user_KZT!X42/326)</f>
        <v>0.62807695615656656</v>
      </c>
      <c r="Y42" s="220">
        <f>IF(SAM_2017_user_KZT!Y42="","",SAM_2017_user_KZT!Y42/326)</f>
        <v>2.536121307970963</v>
      </c>
      <c r="Z42" s="220" t="str">
        <f>IF(SAM_2017_user_KZT!Z42="","",SAM_2017_user_KZT!Z42/326)</f>
        <v/>
      </c>
      <c r="AA42" s="220" t="str">
        <f>IF(SAM_2017_user_KZT!AA42="","",SAM_2017_user_KZT!AA42/326)</f>
        <v/>
      </c>
      <c r="AB42" s="220">
        <f>IF(SAM_2017_user_KZT!AB42="","",SAM_2017_user_KZT!AB42/326)</f>
        <v>203.91062092791284</v>
      </c>
      <c r="AC42" s="220">
        <f>IF(SAM_2017_user_KZT!AC42="","",SAM_2017_user_KZT!AC42/326)</f>
        <v>67.102610441923161</v>
      </c>
      <c r="AD42" s="220" t="str">
        <f>IF(SAM_2017_user_KZT!AD42="","",SAM_2017_user_KZT!AD42/326)</f>
        <v/>
      </c>
      <c r="AE42" s="220" t="str">
        <f>IF(SAM_2017_user_KZT!AE42="","",SAM_2017_user_KZT!AE42/326)</f>
        <v/>
      </c>
      <c r="AF42" s="220">
        <f>IF(SAM_2017_user_KZT!AF42="","",SAM_2017_user_KZT!AF42/326)</f>
        <v>4.053388825566552</v>
      </c>
      <c r="AG42" s="220">
        <f>IF(SAM_2017_user_KZT!AG42="","",SAM_2017_user_KZT!AG42/326)</f>
        <v>6.3869342553491384</v>
      </c>
      <c r="AH42" s="220" t="str">
        <f>IF(SAM_2017_user_KZT!AH42="","",SAM_2017_user_KZT!AH42/326)</f>
        <v/>
      </c>
      <c r="AI42" s="220">
        <f>IF(SAM_2017_user_KZT!AI42="","",SAM_2017_user_KZT!AI42/326)</f>
        <v>1.4683465351542507E-5</v>
      </c>
      <c r="AJ42" s="200">
        <f>IF(SAM_2017_user_KZT!AJ42="","",SAM_2017_user_KZT!AJ42/326)</f>
        <v>9.9773919931891442</v>
      </c>
      <c r="AK42" s="223" t="str">
        <f>IF(SAM_2017_user_KZT!AK42="","",SAM_2017_user_KZT!AK42/326)</f>
        <v/>
      </c>
      <c r="AL42" s="223" t="str">
        <f>IF(SAM_2017_user_KZT!AL42="","",SAM_2017_user_KZT!AL42/326)</f>
        <v/>
      </c>
      <c r="AM42" s="223" t="str">
        <f>IF(SAM_2017_user_KZT!AM42="","",SAM_2017_user_KZT!AM42/326)</f>
        <v/>
      </c>
      <c r="AN42" s="223" t="str">
        <f>IF(SAM_2017_user_KZT!AN42="","",SAM_2017_user_KZT!AN42/326)</f>
        <v/>
      </c>
      <c r="AO42" s="223" t="str">
        <f>IF(SAM_2017_user_KZT!AO42="","",SAM_2017_user_KZT!AO42/326)</f>
        <v/>
      </c>
      <c r="AP42" s="223" t="str">
        <f>IF(SAM_2017_user_KZT!AP42="","",SAM_2017_user_KZT!AP42/326)</f>
        <v/>
      </c>
      <c r="AQ42" s="223" t="str">
        <f>IF(SAM_2017_user_KZT!AQ42="","",SAM_2017_user_KZT!AQ42/326)</f>
        <v/>
      </c>
      <c r="AR42" s="223" t="str">
        <f>IF(SAM_2017_user_KZT!AR42="","",SAM_2017_user_KZT!AR42/326)</f>
        <v/>
      </c>
      <c r="AS42" s="223" t="str">
        <f>IF(SAM_2017_user_KZT!AS42="","",SAM_2017_user_KZT!AS42/326)</f>
        <v/>
      </c>
      <c r="AT42" s="223" t="str">
        <f>IF(SAM_2017_user_KZT!AT42="","",SAM_2017_user_KZT!AT42/326)</f>
        <v/>
      </c>
      <c r="AU42" s="223" t="str">
        <f>IF(SAM_2017_user_KZT!AU42="","",SAM_2017_user_KZT!AU42/326)</f>
        <v/>
      </c>
      <c r="AV42" s="223" t="str">
        <f>IF(SAM_2017_user_KZT!AV42="","",SAM_2017_user_KZT!AV42/326)</f>
        <v/>
      </c>
      <c r="AW42" s="223" t="str">
        <f>IF(SAM_2017_user_KZT!AW42="","",SAM_2017_user_KZT!AW42/326)</f>
        <v/>
      </c>
      <c r="AX42" s="223" t="str">
        <f>IF(SAM_2017_user_KZT!AX42="","",SAM_2017_user_KZT!AX42/326)</f>
        <v/>
      </c>
      <c r="AY42" s="223" t="str">
        <f>IF(SAM_2017_user_KZT!AY42="","",SAM_2017_user_KZT!AY42/326)</f>
        <v/>
      </c>
      <c r="AZ42" s="223" t="str">
        <f>IF(SAM_2017_user_KZT!AZ42="","",SAM_2017_user_KZT!AZ42/326)</f>
        <v/>
      </c>
      <c r="BA42" s="223" t="str">
        <f>IF(SAM_2017_user_KZT!BA42="","",SAM_2017_user_KZT!BA42/326)</f>
        <v/>
      </c>
      <c r="BB42" s="223" t="str">
        <f>IF(SAM_2017_user_KZT!BB42="","",SAM_2017_user_KZT!BB42/326)</f>
        <v/>
      </c>
      <c r="BC42" s="223" t="str">
        <f>IF(SAM_2017_user_KZT!BC42="","",SAM_2017_user_KZT!BC42/326)</f>
        <v/>
      </c>
      <c r="BD42" s="223" t="str">
        <f>IF(SAM_2017_user_KZT!BD42="","",SAM_2017_user_KZT!BD42/326)</f>
        <v/>
      </c>
      <c r="BE42" s="223" t="str">
        <f>IF(SAM_2017_user_KZT!BE42="","",SAM_2017_user_KZT!BE42/326)</f>
        <v/>
      </c>
      <c r="BF42" s="223" t="str">
        <f>IF(SAM_2017_user_KZT!BF42="","",SAM_2017_user_KZT!BF42/326)</f>
        <v/>
      </c>
      <c r="BG42" s="223" t="str">
        <f>IF(SAM_2017_user_KZT!BG42="","",SAM_2017_user_KZT!BG42/326)</f>
        <v/>
      </c>
      <c r="BH42" s="223" t="str">
        <f>IF(SAM_2017_user_KZT!BH42="","",SAM_2017_user_KZT!BH42/326)</f>
        <v/>
      </c>
      <c r="BI42" s="223" t="str">
        <f>IF(SAM_2017_user_KZT!BI42="","",SAM_2017_user_KZT!BI42/326)</f>
        <v/>
      </c>
      <c r="BJ42" s="223" t="str">
        <f>IF(SAM_2017_user_KZT!BJ42="","",SAM_2017_user_KZT!BJ42/326)</f>
        <v/>
      </c>
      <c r="BK42" s="223" t="str">
        <f>IF(SAM_2017_user_KZT!BK42="","",SAM_2017_user_KZT!BK42/326)</f>
        <v/>
      </c>
      <c r="BL42" s="223" t="str">
        <f>IF(SAM_2017_user_KZT!BL42="","",SAM_2017_user_KZT!BL42/326)</f>
        <v/>
      </c>
      <c r="BM42" s="223" t="str">
        <f>IF(SAM_2017_user_KZT!BM42="","",SAM_2017_user_KZT!BM42/326)</f>
        <v/>
      </c>
      <c r="BN42" s="223" t="str">
        <f>IF(SAM_2017_user_KZT!BN42="","",SAM_2017_user_KZT!BN42/326)</f>
        <v/>
      </c>
      <c r="BO42" s="223" t="str">
        <f>IF(SAM_2017_user_KZT!BO42="","",SAM_2017_user_KZT!BO42/326)</f>
        <v/>
      </c>
      <c r="BP42" s="223" t="str">
        <f>IF(SAM_2017_user_KZT!BP42="","",SAM_2017_user_KZT!BP42/326)</f>
        <v/>
      </c>
      <c r="BQ42" s="223" t="str">
        <f>IF(SAM_2017_user_KZT!BQ42="","",SAM_2017_user_KZT!BQ42/326)</f>
        <v/>
      </c>
      <c r="BR42" s="77" t="str">
        <f>IF(SAM_2017_user_KZT!BR42="","",SAM_2017_user_KZT!BR42/326)</f>
        <v/>
      </c>
      <c r="BS42" s="223" t="str">
        <f>IF(SAM_2017_user_KZT!BS42="","",SAM_2017_user_KZT!BS42/326)</f>
        <v/>
      </c>
      <c r="BT42" s="223" t="str">
        <f>IF(SAM_2017_user_KZT!BT42="","",SAM_2017_user_KZT!BT42/326)</f>
        <v/>
      </c>
      <c r="BU42" s="147">
        <f>IF(SAM_2017_user_KZT!BU42="","",SAM_2017_user_KZT!BU42/326)</f>
        <v>5.1632157099002685</v>
      </c>
      <c r="BV42" s="148">
        <f>IF(SAM_2017_user_KZT!BV42="","",SAM_2017_user_KZT!BV42/326)</f>
        <v>8.8097229730041615</v>
      </c>
      <c r="BW42" s="148">
        <f>IF(SAM_2017_user_KZT!BW42="","",SAM_2017_user_KZT!BW42/326)</f>
        <v>3.2497800048695198</v>
      </c>
      <c r="BX42" s="149">
        <f>IF(SAM_2017_user_KZT!BX42="","",SAM_2017_user_KZT!BX42/326)</f>
        <v>12.433821998936169</v>
      </c>
      <c r="BY42" s="125" t="str">
        <f>IF(SAM_2017_user_KZT!BY42="","",SAM_2017_user_KZT!BY42/326)</f>
        <v/>
      </c>
      <c r="BZ42" s="223" t="str">
        <f>IF(SAM_2017_user_KZT!BZ42="","",SAM_2017_user_KZT!BZ42/326)</f>
        <v/>
      </c>
      <c r="CA42" s="223" t="str">
        <f>IF(SAM_2017_user_KZT!CA42="","",SAM_2017_user_KZT!CA42/326)</f>
        <v/>
      </c>
      <c r="CB42" s="223" t="str">
        <f>IF(SAM_2017_user_KZT!CB42="","",SAM_2017_user_KZT!CB42/326)</f>
        <v/>
      </c>
      <c r="CC42" s="223" t="str">
        <f>IF(SAM_2017_user_KZT!CD42="","",SAM_2017_user_KZT!CD42/326)</f>
        <v/>
      </c>
      <c r="CD42" s="122">
        <f>IF(SAM_2017_user_KZT!CE42="","",SAM_2017_user_KZT!CE42/326)</f>
        <v>801.29773768375287</v>
      </c>
      <c r="CE42" s="85" t="str">
        <f>IF(SAM_2017_user_KZT!CF42="","",SAM_2017_user_KZT!CF42/326)</f>
        <v/>
      </c>
      <c r="CF42" s="107">
        <f t="shared" si="1"/>
        <v>7289.7231943452261</v>
      </c>
    </row>
    <row r="43" spans="1:84" x14ac:dyDescent="0.25">
      <c r="A43" s="227"/>
      <c r="B43" s="225">
        <v>41</v>
      </c>
      <c r="C43" s="198">
        <f>IF(SAM_2017_user_KZT!C43="","",SAM_2017_user_KZT!C43/326)</f>
        <v>0.54979427999968844</v>
      </c>
      <c r="D43" s="220">
        <f>IF(SAM_2017_user_KZT!D43="","",SAM_2017_user_KZT!D43/326)</f>
        <v>21.989173773277727</v>
      </c>
      <c r="E43" s="220">
        <f>IF(SAM_2017_user_KZT!E43="","",SAM_2017_user_KZT!E43/326)</f>
        <v>1997.7606018889026</v>
      </c>
      <c r="F43" s="250">
        <f>IF(SAM_2017_user_KZT!F43="","",SAM_2017_user_KZT!F43/326)</f>
        <v>33.997559179132224</v>
      </c>
      <c r="G43" s="220">
        <f>IF(SAM_2017_user_KZT!G43="","",SAM_2017_user_KZT!G43/326)</f>
        <v>6.0522807830922094</v>
      </c>
      <c r="H43" s="220">
        <f>IF(SAM_2017_user_KZT!H43="","",SAM_2017_user_KZT!H43/326)</f>
        <v>293.85538304699804</v>
      </c>
      <c r="I43" s="220">
        <f>IF(SAM_2017_user_KZT!I43="","",SAM_2017_user_KZT!I43/326)</f>
        <v>9.3693422279106073</v>
      </c>
      <c r="J43" s="220">
        <f>IF(SAM_2017_user_KZT!J43="","",SAM_2017_user_KZT!J43/326)</f>
        <v>5.1797835706100658E-2</v>
      </c>
      <c r="K43" s="220" t="str">
        <f>IF(SAM_2017_user_KZT!K43="","",SAM_2017_user_KZT!K43/326)</f>
        <v/>
      </c>
      <c r="L43" s="220">
        <f>IF(SAM_2017_user_KZT!L43="","",SAM_2017_user_KZT!L43/326)</f>
        <v>0.30420327088527671</v>
      </c>
      <c r="M43" s="220">
        <f>IF(SAM_2017_user_KZT!M43="","",SAM_2017_user_KZT!M43/326)</f>
        <v>13.084033271291396</v>
      </c>
      <c r="N43" s="220">
        <f>IF(SAM_2017_user_KZT!N43="","",SAM_2017_user_KZT!N43/326)</f>
        <v>0.53405453563184602</v>
      </c>
      <c r="O43" s="220">
        <f>IF(SAM_2017_user_KZT!O43="","",SAM_2017_user_KZT!O43/326)</f>
        <v>3.1191357874173854E-4</v>
      </c>
      <c r="P43" s="220">
        <f>IF(SAM_2017_user_KZT!P43="","",SAM_2017_user_KZT!P43/326)</f>
        <v>2.1889807377099248E-2</v>
      </c>
      <c r="Q43" s="220">
        <f>IF(SAM_2017_user_KZT!Q43="","",SAM_2017_user_KZT!Q43/326)</f>
        <v>108.40548581047511</v>
      </c>
      <c r="R43" s="220">
        <f>IF(SAM_2017_user_KZT!R43="","",SAM_2017_user_KZT!R43/326)</f>
        <v>95.734410159883922</v>
      </c>
      <c r="S43" s="220">
        <f>IF(SAM_2017_user_KZT!S43="","",SAM_2017_user_KZT!S43/326)</f>
        <v>1.3841251987520453</v>
      </c>
      <c r="T43" s="220">
        <f>IF(SAM_2017_user_KZT!T43="","",SAM_2017_user_KZT!T43/326)</f>
        <v>5.1041565244567684</v>
      </c>
      <c r="U43" s="220">
        <f>IF(SAM_2017_user_KZT!U43="","",SAM_2017_user_KZT!U43/326)</f>
        <v>0.33116556147135412</v>
      </c>
      <c r="V43" s="220">
        <f>IF(SAM_2017_user_KZT!V43="","",SAM_2017_user_KZT!V43/326)</f>
        <v>3.2153136453296066E-5</v>
      </c>
      <c r="W43" s="220">
        <f>IF(SAM_2017_user_KZT!W43="","",SAM_2017_user_KZT!W43/326)</f>
        <v>0.10425072916072733</v>
      </c>
      <c r="X43" s="220">
        <f>IF(SAM_2017_user_KZT!X43="","",SAM_2017_user_KZT!X43/326)</f>
        <v>3.3498791541950683</v>
      </c>
      <c r="Y43" s="220">
        <f>IF(SAM_2017_user_KZT!Y43="","",SAM_2017_user_KZT!Y43/326)</f>
        <v>14.096985168142593</v>
      </c>
      <c r="Z43" s="220" t="str">
        <f>IF(SAM_2017_user_KZT!Z43="","",SAM_2017_user_KZT!Z43/326)</f>
        <v/>
      </c>
      <c r="AA43" s="220">
        <f>IF(SAM_2017_user_KZT!AA43="","",SAM_2017_user_KZT!AA43/326)</f>
        <v>1.3204241865063893</v>
      </c>
      <c r="AB43" s="220">
        <f>IF(SAM_2017_user_KZT!AB43="","",SAM_2017_user_KZT!AB43/326)</f>
        <v>100.5522816508888</v>
      </c>
      <c r="AC43" s="220">
        <f>IF(SAM_2017_user_KZT!AC43="","",SAM_2017_user_KZT!AC43/326)</f>
        <v>3.7975324830146637</v>
      </c>
      <c r="AD43" s="220">
        <f>IF(SAM_2017_user_KZT!AD43="","",SAM_2017_user_KZT!AD43/326)</f>
        <v>0.17243592669957916</v>
      </c>
      <c r="AE43" s="220">
        <f>IF(SAM_2017_user_KZT!AE43="","",SAM_2017_user_KZT!AE43/326)</f>
        <v>6.9292892471811265E-2</v>
      </c>
      <c r="AF43" s="220">
        <f>IF(SAM_2017_user_KZT!AF43="","",SAM_2017_user_KZT!AF43/326)</f>
        <v>16.150279228613364</v>
      </c>
      <c r="AG43" s="220">
        <f>IF(SAM_2017_user_KZT!AG43="","",SAM_2017_user_KZT!AG43/326)</f>
        <v>7.2369860078718089</v>
      </c>
      <c r="AH43" s="220">
        <f>IF(SAM_2017_user_KZT!AH43="","",SAM_2017_user_KZT!AH43/326)</f>
        <v>0.19380780276510293</v>
      </c>
      <c r="AI43" s="220">
        <f>IF(SAM_2017_user_KZT!AI43="","",SAM_2017_user_KZT!AI43/326)</f>
        <v>1.2676866096218466E-2</v>
      </c>
      <c r="AJ43" s="200">
        <f>IF(SAM_2017_user_KZT!AJ43="","",SAM_2017_user_KZT!AJ43/326)</f>
        <v>6.935203356111356</v>
      </c>
      <c r="AK43" s="223" t="str">
        <f>IF(SAM_2017_user_KZT!AK43="","",SAM_2017_user_KZT!AK43/326)</f>
        <v/>
      </c>
      <c r="AL43" s="223" t="str">
        <f>IF(SAM_2017_user_KZT!AL43="","",SAM_2017_user_KZT!AL43/326)</f>
        <v/>
      </c>
      <c r="AM43" s="223" t="str">
        <f>IF(SAM_2017_user_KZT!AM43="","",SAM_2017_user_KZT!AM43/326)</f>
        <v/>
      </c>
      <c r="AN43" s="223" t="str">
        <f>IF(SAM_2017_user_KZT!AN43="","",SAM_2017_user_KZT!AN43/326)</f>
        <v/>
      </c>
      <c r="AO43" s="223" t="str">
        <f>IF(SAM_2017_user_KZT!AO43="","",SAM_2017_user_KZT!AO43/326)</f>
        <v/>
      </c>
      <c r="AP43" s="223" t="str">
        <f>IF(SAM_2017_user_KZT!AP43="","",SAM_2017_user_KZT!AP43/326)</f>
        <v/>
      </c>
      <c r="AQ43" s="223" t="str">
        <f>IF(SAM_2017_user_KZT!AQ43="","",SAM_2017_user_KZT!AQ43/326)</f>
        <v/>
      </c>
      <c r="AR43" s="223" t="str">
        <f>IF(SAM_2017_user_KZT!AR43="","",SAM_2017_user_KZT!AR43/326)</f>
        <v/>
      </c>
      <c r="AS43" s="223" t="str">
        <f>IF(SAM_2017_user_KZT!AS43="","",SAM_2017_user_KZT!AS43/326)</f>
        <v/>
      </c>
      <c r="AT43" s="223" t="str">
        <f>IF(SAM_2017_user_KZT!AT43="","",SAM_2017_user_KZT!AT43/326)</f>
        <v/>
      </c>
      <c r="AU43" s="223" t="str">
        <f>IF(SAM_2017_user_KZT!AU43="","",SAM_2017_user_KZT!AU43/326)</f>
        <v/>
      </c>
      <c r="AV43" s="223" t="str">
        <f>IF(SAM_2017_user_KZT!AV43="","",SAM_2017_user_KZT!AV43/326)</f>
        <v/>
      </c>
      <c r="AW43" s="223" t="str">
        <f>IF(SAM_2017_user_KZT!AW43="","",SAM_2017_user_KZT!AW43/326)</f>
        <v/>
      </c>
      <c r="AX43" s="223" t="str">
        <f>IF(SAM_2017_user_KZT!AX43="","",SAM_2017_user_KZT!AX43/326)</f>
        <v/>
      </c>
      <c r="AY43" s="223" t="str">
        <f>IF(SAM_2017_user_KZT!AY43="","",SAM_2017_user_KZT!AY43/326)</f>
        <v/>
      </c>
      <c r="AZ43" s="223" t="str">
        <f>IF(SAM_2017_user_KZT!AZ43="","",SAM_2017_user_KZT!AZ43/326)</f>
        <v/>
      </c>
      <c r="BA43" s="223" t="str">
        <f>IF(SAM_2017_user_KZT!BA43="","",SAM_2017_user_KZT!BA43/326)</f>
        <v/>
      </c>
      <c r="BB43" s="223" t="str">
        <f>IF(SAM_2017_user_KZT!BB43="","",SAM_2017_user_KZT!BB43/326)</f>
        <v/>
      </c>
      <c r="BC43" s="223" t="str">
        <f>IF(SAM_2017_user_KZT!BC43="","",SAM_2017_user_KZT!BC43/326)</f>
        <v/>
      </c>
      <c r="BD43" s="223" t="str">
        <f>IF(SAM_2017_user_KZT!BD43="","",SAM_2017_user_KZT!BD43/326)</f>
        <v/>
      </c>
      <c r="BE43" s="223" t="str">
        <f>IF(SAM_2017_user_KZT!BE43="","",SAM_2017_user_KZT!BE43/326)</f>
        <v/>
      </c>
      <c r="BF43" s="223" t="str">
        <f>IF(SAM_2017_user_KZT!BF43="","",SAM_2017_user_KZT!BF43/326)</f>
        <v/>
      </c>
      <c r="BG43" s="223" t="str">
        <f>IF(SAM_2017_user_KZT!BG43="","",SAM_2017_user_KZT!BG43/326)</f>
        <v/>
      </c>
      <c r="BH43" s="223" t="str">
        <f>IF(SAM_2017_user_KZT!BH43="","",SAM_2017_user_KZT!BH43/326)</f>
        <v/>
      </c>
      <c r="BI43" s="223" t="str">
        <f>IF(SAM_2017_user_KZT!BI43="","",SAM_2017_user_KZT!BI43/326)</f>
        <v/>
      </c>
      <c r="BJ43" s="223" t="str">
        <f>IF(SAM_2017_user_KZT!BJ43="","",SAM_2017_user_KZT!BJ43/326)</f>
        <v/>
      </c>
      <c r="BK43" s="223" t="str">
        <f>IF(SAM_2017_user_KZT!BK43="","",SAM_2017_user_KZT!BK43/326)</f>
        <v/>
      </c>
      <c r="BL43" s="223" t="str">
        <f>IF(SAM_2017_user_KZT!BL43="","",SAM_2017_user_KZT!BL43/326)</f>
        <v/>
      </c>
      <c r="BM43" s="223" t="str">
        <f>IF(SAM_2017_user_KZT!BM43="","",SAM_2017_user_KZT!BM43/326)</f>
        <v/>
      </c>
      <c r="BN43" s="223" t="str">
        <f>IF(SAM_2017_user_KZT!BN43="","",SAM_2017_user_KZT!BN43/326)</f>
        <v/>
      </c>
      <c r="BO43" s="223" t="str">
        <f>IF(SAM_2017_user_KZT!BO43="","",SAM_2017_user_KZT!BO43/326)</f>
        <v/>
      </c>
      <c r="BP43" s="223" t="str">
        <f>IF(SAM_2017_user_KZT!BP43="","",SAM_2017_user_KZT!BP43/326)</f>
        <v/>
      </c>
      <c r="BQ43" s="223" t="str">
        <f>IF(SAM_2017_user_KZT!BQ43="","",SAM_2017_user_KZT!BQ43/326)</f>
        <v/>
      </c>
      <c r="BR43" s="77" t="str">
        <f>IF(SAM_2017_user_KZT!BR43="","",SAM_2017_user_KZT!BR43/326)</f>
        <v/>
      </c>
      <c r="BS43" s="223" t="str">
        <f>IF(SAM_2017_user_KZT!BS43="","",SAM_2017_user_KZT!BS43/326)</f>
        <v/>
      </c>
      <c r="BT43" s="223" t="str">
        <f>IF(SAM_2017_user_KZT!BT43="","",SAM_2017_user_KZT!BT43/326)</f>
        <v/>
      </c>
      <c r="BU43" s="147">
        <f>IF(SAM_2017_user_KZT!BU43="","",SAM_2017_user_KZT!BU43/326)</f>
        <v>0</v>
      </c>
      <c r="BV43" s="148">
        <f>IF(SAM_2017_user_KZT!BV43="","",SAM_2017_user_KZT!BV43/326)</f>
        <v>0</v>
      </c>
      <c r="BW43" s="148">
        <f>IF(SAM_2017_user_KZT!BW43="","",SAM_2017_user_KZT!BW43/326)</f>
        <v>41.23636401034625</v>
      </c>
      <c r="BX43" s="149">
        <f>IF(SAM_2017_user_KZT!BX43="","",SAM_2017_user_KZT!BX43/326)</f>
        <v>5.8118365383709492</v>
      </c>
      <c r="BY43" s="125" t="str">
        <f>IF(SAM_2017_user_KZT!BY43="","",SAM_2017_user_KZT!BY43/326)</f>
        <v/>
      </c>
      <c r="BZ43" s="223" t="str">
        <f>IF(SAM_2017_user_KZT!BZ43="","",SAM_2017_user_KZT!BZ43/326)</f>
        <v/>
      </c>
      <c r="CA43" s="223" t="str">
        <f>IF(SAM_2017_user_KZT!CA43="","",SAM_2017_user_KZT!CA43/326)</f>
        <v/>
      </c>
      <c r="CB43" s="223" t="str">
        <f>IF(SAM_2017_user_KZT!CB43="","",SAM_2017_user_KZT!CB43/326)</f>
        <v/>
      </c>
      <c r="CC43" s="223" t="str">
        <f>IF(SAM_2017_user_KZT!CD43="","",SAM_2017_user_KZT!CD43/326)</f>
        <v/>
      </c>
      <c r="CD43" s="122">
        <f>IF(SAM_2017_user_KZT!CE43="","",SAM_2017_user_KZT!CE43/326)</f>
        <v>75.160400790807472</v>
      </c>
      <c r="CE43" s="85" t="str">
        <f>IF(SAM_2017_user_KZT!CF43="","",SAM_2017_user_KZT!CF43/326)</f>
        <v/>
      </c>
      <c r="CF43" s="107">
        <f t="shared" si="1"/>
        <v>2864.7304380140213</v>
      </c>
    </row>
    <row r="44" spans="1:84" x14ac:dyDescent="0.25">
      <c r="A44" s="227"/>
      <c r="B44" s="225">
        <v>42</v>
      </c>
      <c r="C44" s="198">
        <f>IF(SAM_2017_user_KZT!C44="","",SAM_2017_user_KZT!C44/326)</f>
        <v>428.40647591382572</v>
      </c>
      <c r="D44" s="220">
        <f>IF(SAM_2017_user_KZT!D44="","",SAM_2017_user_KZT!D44/326)</f>
        <v>3.8714807933060552E-6</v>
      </c>
      <c r="E44" s="220">
        <f>IF(SAM_2017_user_KZT!E44="","",SAM_2017_user_KZT!E44/326)</f>
        <v>2.6428771414841998</v>
      </c>
      <c r="F44" s="250" t="str">
        <f>IF(SAM_2017_user_KZT!F44="","",SAM_2017_user_KZT!F44/326)</f>
        <v/>
      </c>
      <c r="G44" s="220" t="str">
        <f>IF(SAM_2017_user_KZT!G44="","",SAM_2017_user_KZT!G44/326)</f>
        <v/>
      </c>
      <c r="H44" s="220">
        <f>IF(SAM_2017_user_KZT!H44="","",SAM_2017_user_KZT!H44/326)</f>
        <v>1.4162275196626838E-4</v>
      </c>
      <c r="I44" s="220">
        <f>IF(SAM_2017_user_KZT!I44="","",SAM_2017_user_KZT!I44/326)</f>
        <v>1.8611897697858728</v>
      </c>
      <c r="J44" s="220">
        <f>IF(SAM_2017_user_KZT!J44="","",SAM_2017_user_KZT!J44/326)</f>
        <v>402.06414411897049</v>
      </c>
      <c r="K44" s="220">
        <f>IF(SAM_2017_user_KZT!K44="","",SAM_2017_user_KZT!K44/326)</f>
        <v>0.98277301303388997</v>
      </c>
      <c r="L44" s="220">
        <f>IF(SAM_2017_user_KZT!L44="","",SAM_2017_user_KZT!L44/326)</f>
        <v>1.0206888998090997</v>
      </c>
      <c r="M44" s="220">
        <f>IF(SAM_2017_user_KZT!M44="","",SAM_2017_user_KZT!M44/326)</f>
        <v>0.14294879777494585</v>
      </c>
      <c r="N44" s="220">
        <f>IF(SAM_2017_user_KZT!N44="","",SAM_2017_user_KZT!N44/326)</f>
        <v>0.30247620250645152</v>
      </c>
      <c r="O44" s="220">
        <f>IF(SAM_2017_user_KZT!O44="","",SAM_2017_user_KZT!O44/326)</f>
        <v>4.6456669297995539E-3</v>
      </c>
      <c r="P44" s="220">
        <f>IF(SAM_2017_user_KZT!P44="","",SAM_2017_user_KZT!P44/326)</f>
        <v>3.1451761663709443E-2</v>
      </c>
      <c r="Q44" s="220">
        <f>IF(SAM_2017_user_KZT!Q44="","",SAM_2017_user_KZT!Q44/326)</f>
        <v>1.2527914333004686</v>
      </c>
      <c r="R44" s="220">
        <f>IF(SAM_2017_user_KZT!R44="","",SAM_2017_user_KZT!R44/326)</f>
        <v>4.8076596205956328E-2</v>
      </c>
      <c r="S44" s="220">
        <f>IF(SAM_2017_user_KZT!S44="","",SAM_2017_user_KZT!S44/326)</f>
        <v>3.1226800695962264E-3</v>
      </c>
      <c r="T44" s="220" t="str">
        <f>IF(SAM_2017_user_KZT!T44="","",SAM_2017_user_KZT!T44/326)</f>
        <v/>
      </c>
      <c r="U44" s="220">
        <f>IF(SAM_2017_user_KZT!U44="","",SAM_2017_user_KZT!U44/326)</f>
        <v>7.0034546636686804E-2</v>
      </c>
      <c r="V44" s="220">
        <f>IF(SAM_2017_user_KZT!V44="","",SAM_2017_user_KZT!V44/326)</f>
        <v>0.55311268715741213</v>
      </c>
      <c r="W44" s="220">
        <f>IF(SAM_2017_user_KZT!W44="","",SAM_2017_user_KZT!W44/326)</f>
        <v>8.9986963798856956E-2</v>
      </c>
      <c r="X44" s="220">
        <f>IF(SAM_2017_user_KZT!X44="","",SAM_2017_user_KZT!X44/326)</f>
        <v>0.13392032130599776</v>
      </c>
      <c r="Y44" s="220">
        <f>IF(SAM_2017_user_KZT!Y44="","",SAM_2017_user_KZT!Y44/326)</f>
        <v>1.7123408539758633</v>
      </c>
      <c r="Z44" s="220">
        <f>IF(SAM_2017_user_KZT!Z44="","",SAM_2017_user_KZT!Z44/326)</f>
        <v>5.1155937590822845E-5</v>
      </c>
      <c r="AA44" s="220">
        <f>IF(SAM_2017_user_KZT!AA44="","",SAM_2017_user_KZT!AA44/326)</f>
        <v>0.47715983497099485</v>
      </c>
      <c r="AB44" s="220">
        <f>IF(SAM_2017_user_KZT!AB44="","",SAM_2017_user_KZT!AB44/326)</f>
        <v>0.58887145672218943</v>
      </c>
      <c r="AC44" s="220">
        <f>IF(SAM_2017_user_KZT!AC44="","",SAM_2017_user_KZT!AC44/326)</f>
        <v>157.87050503801183</v>
      </c>
      <c r="AD44" s="220">
        <f>IF(SAM_2017_user_KZT!AD44="","",SAM_2017_user_KZT!AD44/326)</f>
        <v>8.8837668850579323</v>
      </c>
      <c r="AE44" s="220">
        <f>IF(SAM_2017_user_KZT!AE44="","",SAM_2017_user_KZT!AE44/326)</f>
        <v>0.50892988086015256</v>
      </c>
      <c r="AF44" s="220">
        <f>IF(SAM_2017_user_KZT!AF44="","",SAM_2017_user_KZT!AF44/326)</f>
        <v>0.80789824499217355</v>
      </c>
      <c r="AG44" s="220">
        <f>IF(SAM_2017_user_KZT!AG44="","",SAM_2017_user_KZT!AG44/326)</f>
        <v>7.2742572087232986</v>
      </c>
      <c r="AH44" s="220">
        <f>IF(SAM_2017_user_KZT!AH44="","",SAM_2017_user_KZT!AH44/326)</f>
        <v>43.357136841948744</v>
      </c>
      <c r="AI44" s="220">
        <f>IF(SAM_2017_user_KZT!AI44="","",SAM_2017_user_KZT!AI44/326)</f>
        <v>10.38229543494869</v>
      </c>
      <c r="AJ44" s="200">
        <f>IF(SAM_2017_user_KZT!AJ44="","",SAM_2017_user_KZT!AJ44/326)</f>
        <v>255.10198587669944</v>
      </c>
      <c r="AK44" s="223" t="str">
        <f>IF(SAM_2017_user_KZT!AK44="","",SAM_2017_user_KZT!AK44/326)</f>
        <v/>
      </c>
      <c r="AL44" s="223" t="str">
        <f>IF(SAM_2017_user_KZT!AL44="","",SAM_2017_user_KZT!AL44/326)</f>
        <v/>
      </c>
      <c r="AM44" s="223" t="str">
        <f>IF(SAM_2017_user_KZT!AM44="","",SAM_2017_user_KZT!AM44/326)</f>
        <v/>
      </c>
      <c r="AN44" s="223" t="str">
        <f>IF(SAM_2017_user_KZT!AN44="","",SAM_2017_user_KZT!AN44/326)</f>
        <v/>
      </c>
      <c r="AO44" s="223" t="str">
        <f>IF(SAM_2017_user_KZT!AO44="","",SAM_2017_user_KZT!AO44/326)</f>
        <v/>
      </c>
      <c r="AP44" s="223" t="str">
        <f>IF(SAM_2017_user_KZT!AP44="","",SAM_2017_user_KZT!AP44/326)</f>
        <v/>
      </c>
      <c r="AQ44" s="223" t="str">
        <f>IF(SAM_2017_user_KZT!AQ44="","",SAM_2017_user_KZT!AQ44/326)</f>
        <v/>
      </c>
      <c r="AR44" s="223" t="str">
        <f>IF(SAM_2017_user_KZT!AR44="","",SAM_2017_user_KZT!AR44/326)</f>
        <v/>
      </c>
      <c r="AS44" s="223" t="str">
        <f>IF(SAM_2017_user_KZT!AS44="","",SAM_2017_user_KZT!AS44/326)</f>
        <v/>
      </c>
      <c r="AT44" s="223" t="str">
        <f>IF(SAM_2017_user_KZT!AT44="","",SAM_2017_user_KZT!AT44/326)</f>
        <v/>
      </c>
      <c r="AU44" s="223" t="str">
        <f>IF(SAM_2017_user_KZT!AU44="","",SAM_2017_user_KZT!AU44/326)</f>
        <v/>
      </c>
      <c r="AV44" s="223" t="str">
        <f>IF(SAM_2017_user_KZT!AV44="","",SAM_2017_user_KZT!AV44/326)</f>
        <v/>
      </c>
      <c r="AW44" s="223" t="str">
        <f>IF(SAM_2017_user_KZT!AW44="","",SAM_2017_user_KZT!AW44/326)</f>
        <v/>
      </c>
      <c r="AX44" s="223" t="str">
        <f>IF(SAM_2017_user_KZT!AX44="","",SAM_2017_user_KZT!AX44/326)</f>
        <v/>
      </c>
      <c r="AY44" s="223" t="str">
        <f>IF(SAM_2017_user_KZT!AY44="","",SAM_2017_user_KZT!AY44/326)</f>
        <v/>
      </c>
      <c r="AZ44" s="223" t="str">
        <f>IF(SAM_2017_user_KZT!AZ44="","",SAM_2017_user_KZT!AZ44/326)</f>
        <v/>
      </c>
      <c r="BA44" s="223" t="str">
        <f>IF(SAM_2017_user_KZT!BA44="","",SAM_2017_user_KZT!BA44/326)</f>
        <v/>
      </c>
      <c r="BB44" s="223" t="str">
        <f>IF(SAM_2017_user_KZT!BB44="","",SAM_2017_user_KZT!BB44/326)</f>
        <v/>
      </c>
      <c r="BC44" s="223" t="str">
        <f>IF(SAM_2017_user_KZT!BC44="","",SAM_2017_user_KZT!BC44/326)</f>
        <v/>
      </c>
      <c r="BD44" s="223" t="str">
        <f>IF(SAM_2017_user_KZT!BD44="","",SAM_2017_user_KZT!BD44/326)</f>
        <v/>
      </c>
      <c r="BE44" s="223" t="str">
        <f>IF(SAM_2017_user_KZT!BE44="","",SAM_2017_user_KZT!BE44/326)</f>
        <v/>
      </c>
      <c r="BF44" s="223" t="str">
        <f>IF(SAM_2017_user_KZT!BF44="","",SAM_2017_user_KZT!BF44/326)</f>
        <v/>
      </c>
      <c r="BG44" s="223" t="str">
        <f>IF(SAM_2017_user_KZT!BG44="","",SAM_2017_user_KZT!BG44/326)</f>
        <v/>
      </c>
      <c r="BH44" s="223" t="str">
        <f>IF(SAM_2017_user_KZT!BH44="","",SAM_2017_user_KZT!BH44/326)</f>
        <v/>
      </c>
      <c r="BI44" s="223" t="str">
        <f>IF(SAM_2017_user_KZT!BI44="","",SAM_2017_user_KZT!BI44/326)</f>
        <v/>
      </c>
      <c r="BJ44" s="223" t="str">
        <f>IF(SAM_2017_user_KZT!BJ44="","",SAM_2017_user_KZT!BJ44/326)</f>
        <v/>
      </c>
      <c r="BK44" s="223" t="str">
        <f>IF(SAM_2017_user_KZT!BK44="","",SAM_2017_user_KZT!BK44/326)</f>
        <v/>
      </c>
      <c r="BL44" s="223" t="str">
        <f>IF(SAM_2017_user_KZT!BL44="","",SAM_2017_user_KZT!BL44/326)</f>
        <v/>
      </c>
      <c r="BM44" s="223" t="str">
        <f>IF(SAM_2017_user_KZT!BM44="","",SAM_2017_user_KZT!BM44/326)</f>
        <v/>
      </c>
      <c r="BN44" s="223" t="str">
        <f>IF(SAM_2017_user_KZT!BN44="","",SAM_2017_user_KZT!BN44/326)</f>
        <v/>
      </c>
      <c r="BO44" s="223" t="str">
        <f>IF(SAM_2017_user_KZT!BO44="","",SAM_2017_user_KZT!BO44/326)</f>
        <v/>
      </c>
      <c r="BP44" s="223" t="str">
        <f>IF(SAM_2017_user_KZT!BP44="","",SAM_2017_user_KZT!BP44/326)</f>
        <v/>
      </c>
      <c r="BQ44" s="223" t="str">
        <f>IF(SAM_2017_user_KZT!BQ44="","",SAM_2017_user_KZT!BQ44/326)</f>
        <v/>
      </c>
      <c r="BR44" s="77" t="str">
        <f>IF(SAM_2017_user_KZT!BR44="","",SAM_2017_user_KZT!BR44/326)</f>
        <v/>
      </c>
      <c r="BS44" s="223" t="str">
        <f>IF(SAM_2017_user_KZT!BS44="","",SAM_2017_user_KZT!BS44/326)</f>
        <v/>
      </c>
      <c r="BT44" s="223" t="str">
        <f>IF(SAM_2017_user_KZT!BT44="","",SAM_2017_user_KZT!BT44/326)</f>
        <v/>
      </c>
      <c r="BU44" s="147">
        <f>IF(SAM_2017_user_KZT!BU44="","",SAM_2017_user_KZT!BU44/326)</f>
        <v>2337.7628537101295</v>
      </c>
      <c r="BV44" s="148">
        <f>IF(SAM_2017_user_KZT!BV44="","",SAM_2017_user_KZT!BV44/326)</f>
        <v>2957.946924703851</v>
      </c>
      <c r="BW44" s="148">
        <f>IF(SAM_2017_user_KZT!BW44="","",SAM_2017_user_KZT!BW44/326)</f>
        <v>1322.5405972528281</v>
      </c>
      <c r="BX44" s="149">
        <f>IF(SAM_2017_user_KZT!BX44="","",SAM_2017_user_KZT!BX44/326)</f>
        <v>3761.5569352696593</v>
      </c>
      <c r="BY44" s="125" t="str">
        <f>IF(SAM_2017_user_KZT!BY44="","",SAM_2017_user_KZT!BY44/326)</f>
        <v/>
      </c>
      <c r="BZ44" s="223" t="str">
        <f>IF(SAM_2017_user_KZT!BZ44="","",SAM_2017_user_KZT!BZ44/326)</f>
        <v/>
      </c>
      <c r="CA44" s="223" t="str">
        <f>IF(SAM_2017_user_KZT!CA44="","",SAM_2017_user_KZT!CA44/326)</f>
        <v/>
      </c>
      <c r="CB44" s="223" t="str">
        <f>IF(SAM_2017_user_KZT!CB44="","",SAM_2017_user_KZT!CB44/326)</f>
        <v/>
      </c>
      <c r="CC44" s="223" t="str">
        <f>IF(SAM_2017_user_KZT!CD44="","",SAM_2017_user_KZT!CD44/326)</f>
        <v/>
      </c>
      <c r="CD44" s="122">
        <f>IF(SAM_2017_user_KZT!CE44="","",SAM_2017_user_KZT!CE44/326)</f>
        <v>15.672777582702722</v>
      </c>
      <c r="CE44" s="85" t="str">
        <f>IF(SAM_2017_user_KZT!CF44="","",SAM_2017_user_KZT!CF44/326)</f>
        <v/>
      </c>
      <c r="CF44" s="107">
        <f t="shared" si="1"/>
        <v>11722.05614924051</v>
      </c>
    </row>
    <row r="45" spans="1:84" x14ac:dyDescent="0.25">
      <c r="A45" s="227"/>
      <c r="B45" s="225">
        <v>43</v>
      </c>
      <c r="C45" s="198">
        <f>IF(SAM_2017_user_KZT!C45="","",SAM_2017_user_KZT!C45/326)</f>
        <v>1.9946692567391549</v>
      </c>
      <c r="D45" s="220">
        <f>IF(SAM_2017_user_KZT!D45="","",SAM_2017_user_KZT!D45/326)</f>
        <v>4.5009757607578109</v>
      </c>
      <c r="E45" s="220">
        <f>IF(SAM_2017_user_KZT!E45="","",SAM_2017_user_KZT!E45/326)</f>
        <v>2.1818484186098082</v>
      </c>
      <c r="F45" s="250" t="str">
        <f>IF(SAM_2017_user_KZT!F45="","",SAM_2017_user_KZT!F45/326)</f>
        <v/>
      </c>
      <c r="G45" s="220">
        <f>IF(SAM_2017_user_KZT!G45="","",SAM_2017_user_KZT!G45/326)</f>
        <v>0.14537588190513767</v>
      </c>
      <c r="H45" s="220">
        <f>IF(SAM_2017_user_KZT!H45="","",SAM_2017_user_KZT!H45/326)</f>
        <v>0.10469370201397797</v>
      </c>
      <c r="I45" s="220">
        <f>IF(SAM_2017_user_KZT!I45="","",SAM_2017_user_KZT!I45/326)</f>
        <v>0.69659963200524566</v>
      </c>
      <c r="J45" s="220">
        <f>IF(SAM_2017_user_KZT!J45="","",SAM_2017_user_KZT!J45/326)</f>
        <v>42.910064319010019</v>
      </c>
      <c r="K45" s="220">
        <f>IF(SAM_2017_user_KZT!K45="","",SAM_2017_user_KZT!K45/326)</f>
        <v>14.420534469083131</v>
      </c>
      <c r="L45" s="220">
        <f>IF(SAM_2017_user_KZT!L45="","",SAM_2017_user_KZT!L45/326)</f>
        <v>0.72528911830875409</v>
      </c>
      <c r="M45" s="220">
        <f>IF(SAM_2017_user_KZT!M45="","",SAM_2017_user_KZT!M45/326)</f>
        <v>0.48091607534284447</v>
      </c>
      <c r="N45" s="220">
        <f>IF(SAM_2017_user_KZT!N45="","",SAM_2017_user_KZT!N45/326)</f>
        <v>2.9002667616231102E-4</v>
      </c>
      <c r="O45" s="220">
        <f>IF(SAM_2017_user_KZT!O45="","",SAM_2017_user_KZT!O45/326)</f>
        <v>2.86943156540111E-6</v>
      </c>
      <c r="P45" s="220">
        <f>IF(SAM_2017_user_KZT!P45="","",SAM_2017_user_KZT!P45/326)</f>
        <v>8.7714680844167383E-4</v>
      </c>
      <c r="Q45" s="220">
        <f>IF(SAM_2017_user_KZT!Q45="","",SAM_2017_user_KZT!Q45/326)</f>
        <v>2.2220165498174373</v>
      </c>
      <c r="R45" s="220">
        <f>IF(SAM_2017_user_KZT!R45="","",SAM_2017_user_KZT!R45/326)</f>
        <v>0.47772101567745284</v>
      </c>
      <c r="S45" s="220">
        <f>IF(SAM_2017_user_KZT!S45="","",SAM_2017_user_KZT!S45/326)</f>
        <v>7.1772135670421774E-2</v>
      </c>
      <c r="T45" s="220" t="str">
        <f>IF(SAM_2017_user_KZT!T45="","",SAM_2017_user_KZT!T45/326)</f>
        <v/>
      </c>
      <c r="U45" s="220">
        <f>IF(SAM_2017_user_KZT!U45="","",SAM_2017_user_KZT!U45/326)</f>
        <v>2.0463904021949189</v>
      </c>
      <c r="V45" s="220">
        <f>IF(SAM_2017_user_KZT!V45="","",SAM_2017_user_KZT!V45/326)</f>
        <v>9.8263582393480209E-3</v>
      </c>
      <c r="W45" s="220">
        <f>IF(SAM_2017_user_KZT!W45="","",SAM_2017_user_KZT!W45/326)</f>
        <v>4.1665072594766886E-2</v>
      </c>
      <c r="X45" s="220">
        <f>IF(SAM_2017_user_KZT!X45="","",SAM_2017_user_KZT!X45/326)</f>
        <v>1.9559214662533589E-2</v>
      </c>
      <c r="Y45" s="220">
        <f>IF(SAM_2017_user_KZT!Y45="","",SAM_2017_user_KZT!Y45/326)</f>
        <v>4.2246024605489714</v>
      </c>
      <c r="Z45" s="220">
        <f>IF(SAM_2017_user_KZT!Z45="","",SAM_2017_user_KZT!Z45/326)</f>
        <v>7.277409781903188E-2</v>
      </c>
      <c r="AA45" s="220">
        <f>IF(SAM_2017_user_KZT!AA45="","",SAM_2017_user_KZT!AA45/326)</f>
        <v>0.4606793204043646</v>
      </c>
      <c r="AB45" s="220">
        <f>IF(SAM_2017_user_KZT!AB45="","",SAM_2017_user_KZT!AB45/326)</f>
        <v>36.949867928608739</v>
      </c>
      <c r="AC45" s="220">
        <f>IF(SAM_2017_user_KZT!AC45="","",SAM_2017_user_KZT!AC45/326)</f>
        <v>330.53980910351663</v>
      </c>
      <c r="AD45" s="220">
        <f>IF(SAM_2017_user_KZT!AD45="","",SAM_2017_user_KZT!AD45/326)</f>
        <v>111.93946466577485</v>
      </c>
      <c r="AE45" s="220">
        <f>IF(SAM_2017_user_KZT!AE45="","",SAM_2017_user_KZT!AE45/326)</f>
        <v>23.408599551961764</v>
      </c>
      <c r="AF45" s="220">
        <f>IF(SAM_2017_user_KZT!AF45="","",SAM_2017_user_KZT!AF45/326)</f>
        <v>29.391285370119821</v>
      </c>
      <c r="AG45" s="220">
        <f>IF(SAM_2017_user_KZT!AG45="","",SAM_2017_user_KZT!AG45/326)</f>
        <v>85.440440299559171</v>
      </c>
      <c r="AH45" s="220">
        <f>IF(SAM_2017_user_KZT!AH45="","",SAM_2017_user_KZT!AH45/326)</f>
        <v>80.396175516107874</v>
      </c>
      <c r="AI45" s="220">
        <f>IF(SAM_2017_user_KZT!AI45="","",SAM_2017_user_KZT!AI45/326)</f>
        <v>3.7393858453759141</v>
      </c>
      <c r="AJ45" s="200">
        <f>IF(SAM_2017_user_KZT!AJ45="","",SAM_2017_user_KZT!AJ45/326)</f>
        <v>112.67058820868832</v>
      </c>
      <c r="AK45" s="223" t="str">
        <f>IF(SAM_2017_user_KZT!AK45="","",SAM_2017_user_KZT!AK45/326)</f>
        <v/>
      </c>
      <c r="AL45" s="223" t="str">
        <f>IF(SAM_2017_user_KZT!AL45="","",SAM_2017_user_KZT!AL45/326)</f>
        <v/>
      </c>
      <c r="AM45" s="223" t="str">
        <f>IF(SAM_2017_user_KZT!AM45="","",SAM_2017_user_KZT!AM45/326)</f>
        <v/>
      </c>
      <c r="AN45" s="223" t="str">
        <f>IF(SAM_2017_user_KZT!AN45="","",SAM_2017_user_KZT!AN45/326)</f>
        <v/>
      </c>
      <c r="AO45" s="223" t="str">
        <f>IF(SAM_2017_user_KZT!AO45="","",SAM_2017_user_KZT!AO45/326)</f>
        <v/>
      </c>
      <c r="AP45" s="223" t="str">
        <f>IF(SAM_2017_user_KZT!AP45="","",SAM_2017_user_KZT!AP45/326)</f>
        <v/>
      </c>
      <c r="AQ45" s="223" t="str">
        <f>IF(SAM_2017_user_KZT!AQ45="","",SAM_2017_user_KZT!AQ45/326)</f>
        <v/>
      </c>
      <c r="AR45" s="223" t="str">
        <f>IF(SAM_2017_user_KZT!AR45="","",SAM_2017_user_KZT!AR45/326)</f>
        <v/>
      </c>
      <c r="AS45" s="223" t="str">
        <f>IF(SAM_2017_user_KZT!AS45="","",SAM_2017_user_KZT!AS45/326)</f>
        <v/>
      </c>
      <c r="AT45" s="223" t="str">
        <f>IF(SAM_2017_user_KZT!AT45="","",SAM_2017_user_KZT!AT45/326)</f>
        <v/>
      </c>
      <c r="AU45" s="223" t="str">
        <f>IF(SAM_2017_user_KZT!AU45="","",SAM_2017_user_KZT!AU45/326)</f>
        <v/>
      </c>
      <c r="AV45" s="223" t="str">
        <f>IF(SAM_2017_user_KZT!AV45="","",SAM_2017_user_KZT!AV45/326)</f>
        <v/>
      </c>
      <c r="AW45" s="223" t="str">
        <f>IF(SAM_2017_user_KZT!AW45="","",SAM_2017_user_KZT!AW45/326)</f>
        <v/>
      </c>
      <c r="AX45" s="223" t="str">
        <f>IF(SAM_2017_user_KZT!AX45="","",SAM_2017_user_KZT!AX45/326)</f>
        <v/>
      </c>
      <c r="AY45" s="223" t="str">
        <f>IF(SAM_2017_user_KZT!AY45="","",SAM_2017_user_KZT!AY45/326)</f>
        <v/>
      </c>
      <c r="AZ45" s="223" t="str">
        <f>IF(SAM_2017_user_KZT!AZ45="","",SAM_2017_user_KZT!AZ45/326)</f>
        <v/>
      </c>
      <c r="BA45" s="223" t="str">
        <f>IF(SAM_2017_user_KZT!BA45="","",SAM_2017_user_KZT!BA45/326)</f>
        <v/>
      </c>
      <c r="BB45" s="223" t="str">
        <f>IF(SAM_2017_user_KZT!BB45="","",SAM_2017_user_KZT!BB45/326)</f>
        <v/>
      </c>
      <c r="BC45" s="223" t="str">
        <f>IF(SAM_2017_user_KZT!BC45="","",SAM_2017_user_KZT!BC45/326)</f>
        <v/>
      </c>
      <c r="BD45" s="223" t="str">
        <f>IF(SAM_2017_user_KZT!BD45="","",SAM_2017_user_KZT!BD45/326)</f>
        <v/>
      </c>
      <c r="BE45" s="223" t="str">
        <f>IF(SAM_2017_user_KZT!BE45="","",SAM_2017_user_KZT!BE45/326)</f>
        <v/>
      </c>
      <c r="BF45" s="223" t="str">
        <f>IF(SAM_2017_user_KZT!BF45="","",SAM_2017_user_KZT!BF45/326)</f>
        <v/>
      </c>
      <c r="BG45" s="223" t="str">
        <f>IF(SAM_2017_user_KZT!BG45="","",SAM_2017_user_KZT!BG45/326)</f>
        <v/>
      </c>
      <c r="BH45" s="223" t="str">
        <f>IF(SAM_2017_user_KZT!BH45="","",SAM_2017_user_KZT!BH45/326)</f>
        <v/>
      </c>
      <c r="BI45" s="223" t="str">
        <f>IF(SAM_2017_user_KZT!BI45="","",SAM_2017_user_KZT!BI45/326)</f>
        <v/>
      </c>
      <c r="BJ45" s="223" t="str">
        <f>IF(SAM_2017_user_KZT!BJ45="","",SAM_2017_user_KZT!BJ45/326)</f>
        <v/>
      </c>
      <c r="BK45" s="223" t="str">
        <f>IF(SAM_2017_user_KZT!BK45="","",SAM_2017_user_KZT!BK45/326)</f>
        <v/>
      </c>
      <c r="BL45" s="223" t="str">
        <f>IF(SAM_2017_user_KZT!BL45="","",SAM_2017_user_KZT!BL45/326)</f>
        <v/>
      </c>
      <c r="BM45" s="223" t="str">
        <f>IF(SAM_2017_user_KZT!BM45="","",SAM_2017_user_KZT!BM45/326)</f>
        <v/>
      </c>
      <c r="BN45" s="223" t="str">
        <f>IF(SAM_2017_user_KZT!BN45="","",SAM_2017_user_KZT!BN45/326)</f>
        <v/>
      </c>
      <c r="BO45" s="223" t="str">
        <f>IF(SAM_2017_user_KZT!BO45="","",SAM_2017_user_KZT!BO45/326)</f>
        <v/>
      </c>
      <c r="BP45" s="223" t="str">
        <f>IF(SAM_2017_user_KZT!BP45="","",SAM_2017_user_KZT!BP45/326)</f>
        <v/>
      </c>
      <c r="BQ45" s="223" t="str">
        <f>IF(SAM_2017_user_KZT!BQ45="","",SAM_2017_user_KZT!BQ45/326)</f>
        <v/>
      </c>
      <c r="BR45" s="77" t="str">
        <f>IF(SAM_2017_user_KZT!BR45="","",SAM_2017_user_KZT!BR45/326)</f>
        <v/>
      </c>
      <c r="BS45" s="223" t="str">
        <f>IF(SAM_2017_user_KZT!BS45="","",SAM_2017_user_KZT!BS45/326)</f>
        <v/>
      </c>
      <c r="BT45" s="223" t="str">
        <f>IF(SAM_2017_user_KZT!BT45="","",SAM_2017_user_KZT!BT45/326)</f>
        <v/>
      </c>
      <c r="BU45" s="147">
        <f>IF(SAM_2017_user_KZT!BU45="","",SAM_2017_user_KZT!BU45/326)</f>
        <v>64.148692440826636</v>
      </c>
      <c r="BV45" s="148">
        <f>IF(SAM_2017_user_KZT!BV45="","",SAM_2017_user_KZT!BV45/326)</f>
        <v>67.070147153129184</v>
      </c>
      <c r="BW45" s="148">
        <f>IF(SAM_2017_user_KZT!BW45="","",SAM_2017_user_KZT!BW45/326)</f>
        <v>35.302032347872988</v>
      </c>
      <c r="BX45" s="149">
        <f>IF(SAM_2017_user_KZT!BX45="","",SAM_2017_user_KZT!BX45/326)</f>
        <v>73.918193757717191</v>
      </c>
      <c r="BY45" s="125" t="str">
        <f>IF(SAM_2017_user_KZT!BY45="","",SAM_2017_user_KZT!BY45/326)</f>
        <v/>
      </c>
      <c r="BZ45" s="223" t="str">
        <f>IF(SAM_2017_user_KZT!BZ45="","",SAM_2017_user_KZT!BZ45/326)</f>
        <v/>
      </c>
      <c r="CA45" s="223" t="str">
        <f>IF(SAM_2017_user_KZT!CA45="","",SAM_2017_user_KZT!CA45/326)</f>
        <v/>
      </c>
      <c r="CB45" s="223" t="str">
        <f>IF(SAM_2017_user_KZT!CB45="","",SAM_2017_user_KZT!CB45/326)</f>
        <v/>
      </c>
      <c r="CC45" s="223" t="str">
        <f>IF(SAM_2017_user_KZT!CD45="","",SAM_2017_user_KZT!CD45/326)</f>
        <v/>
      </c>
      <c r="CD45" s="122">
        <f>IF(SAM_2017_user_KZT!CE45="","",SAM_2017_user_KZT!CE45/326)</f>
        <v>19.2589732331754</v>
      </c>
      <c r="CE45" s="85" t="str">
        <f>IF(SAM_2017_user_KZT!CF45="","",SAM_2017_user_KZT!CF45/326)</f>
        <v/>
      </c>
      <c r="CF45" s="107">
        <f t="shared" si="1"/>
        <v>1151.9827987267556</v>
      </c>
    </row>
    <row r="46" spans="1:84" x14ac:dyDescent="0.25">
      <c r="A46" s="227"/>
      <c r="B46" s="225">
        <v>44</v>
      </c>
      <c r="C46" s="198">
        <f>IF(SAM_2017_user_KZT!C46="","",SAM_2017_user_KZT!C46/326)</f>
        <v>43.353102794248585</v>
      </c>
      <c r="D46" s="220">
        <f>IF(SAM_2017_user_KZT!D46="","",SAM_2017_user_KZT!D46/326)</f>
        <v>18.959607516071003</v>
      </c>
      <c r="E46" s="220">
        <f>IF(SAM_2017_user_KZT!E46="","",SAM_2017_user_KZT!E46/326)</f>
        <v>146.09724327227775</v>
      </c>
      <c r="F46" s="250">
        <f>IF(SAM_2017_user_KZT!F46="","",SAM_2017_user_KZT!F46/326)</f>
        <v>7.2948630616790982E-4</v>
      </c>
      <c r="G46" s="220">
        <f>IF(SAM_2017_user_KZT!G46="","",SAM_2017_user_KZT!G46/326)</f>
        <v>7.1778242130672112</v>
      </c>
      <c r="H46" s="220">
        <f>IF(SAM_2017_user_KZT!H46="","",SAM_2017_user_KZT!H46/326)</f>
        <v>12.379292638349161</v>
      </c>
      <c r="I46" s="220">
        <f>IF(SAM_2017_user_KZT!I46="","",SAM_2017_user_KZT!I46/326)</f>
        <v>137.20526811805803</v>
      </c>
      <c r="J46" s="220">
        <f>IF(SAM_2017_user_KZT!J46="","",SAM_2017_user_KZT!J46/326)</f>
        <v>76.021479138283681</v>
      </c>
      <c r="K46" s="220">
        <f>IF(SAM_2017_user_KZT!K46="","",SAM_2017_user_KZT!K46/326)</f>
        <v>2.4656680203614241</v>
      </c>
      <c r="L46" s="220">
        <f>IF(SAM_2017_user_KZT!L46="","",SAM_2017_user_KZT!L46/326)</f>
        <v>133.45864140264027</v>
      </c>
      <c r="M46" s="220">
        <f>IF(SAM_2017_user_KZT!M46="","",SAM_2017_user_KZT!M46/326)</f>
        <v>3.4303149942120363</v>
      </c>
      <c r="N46" s="220">
        <f>IF(SAM_2017_user_KZT!N46="","",SAM_2017_user_KZT!N46/326)</f>
        <v>0.1340269883469708</v>
      </c>
      <c r="O46" s="220">
        <f>IF(SAM_2017_user_KZT!O46="","",SAM_2017_user_KZT!O46/326)</f>
        <v>0.84649313097141787</v>
      </c>
      <c r="P46" s="220">
        <f>IF(SAM_2017_user_KZT!P46="","",SAM_2017_user_KZT!P46/326)</f>
        <v>0.46740458986506739</v>
      </c>
      <c r="Q46" s="220">
        <f>IF(SAM_2017_user_KZT!Q46="","",SAM_2017_user_KZT!Q46/326)</f>
        <v>18.915723040164327</v>
      </c>
      <c r="R46" s="220">
        <f>IF(SAM_2017_user_KZT!R46="","",SAM_2017_user_KZT!R46/326)</f>
        <v>48.655754926712916</v>
      </c>
      <c r="S46" s="220">
        <f>IF(SAM_2017_user_KZT!S46="","",SAM_2017_user_KZT!S46/326)</f>
        <v>3.8363005740281482</v>
      </c>
      <c r="T46" s="220">
        <f>IF(SAM_2017_user_KZT!T46="","",SAM_2017_user_KZT!T46/326)</f>
        <v>1.0528047072913028E-3</v>
      </c>
      <c r="U46" s="220">
        <f>IF(SAM_2017_user_KZT!U46="","",SAM_2017_user_KZT!U46/326)</f>
        <v>30.889148498739356</v>
      </c>
      <c r="V46" s="220">
        <f>IF(SAM_2017_user_KZT!V46="","",SAM_2017_user_KZT!V46/326)</f>
        <v>5.7068135446514651E-2</v>
      </c>
      <c r="W46" s="220">
        <f>IF(SAM_2017_user_KZT!W46="","",SAM_2017_user_KZT!W46/326)</f>
        <v>6.867484390182879</v>
      </c>
      <c r="X46" s="220">
        <f>IF(SAM_2017_user_KZT!X46="","",SAM_2017_user_KZT!X46/326)</f>
        <v>8.2296779045287582</v>
      </c>
      <c r="Y46" s="220">
        <f>IF(SAM_2017_user_KZT!Y46="","",SAM_2017_user_KZT!Y46/326)</f>
        <v>244.53084866275279</v>
      </c>
      <c r="Z46" s="220">
        <f>IF(SAM_2017_user_KZT!Z46="","",SAM_2017_user_KZT!Z46/326)</f>
        <v>8.3142948583122447</v>
      </c>
      <c r="AA46" s="220">
        <f>IF(SAM_2017_user_KZT!AA46="","",SAM_2017_user_KZT!AA46/326)</f>
        <v>18.847621506697848</v>
      </c>
      <c r="AB46" s="220">
        <f>IF(SAM_2017_user_KZT!AB46="","",SAM_2017_user_KZT!AB46/326)</f>
        <v>151.00006212865767</v>
      </c>
      <c r="AC46" s="220">
        <f>IF(SAM_2017_user_KZT!AC46="","",SAM_2017_user_KZT!AC46/326)</f>
        <v>607.41600198135404</v>
      </c>
      <c r="AD46" s="220">
        <f>IF(SAM_2017_user_KZT!AD46="","",SAM_2017_user_KZT!AD46/326)</f>
        <v>36.352072853983238</v>
      </c>
      <c r="AE46" s="220">
        <f>IF(SAM_2017_user_KZT!AE46="","",SAM_2017_user_KZT!AE46/326)</f>
        <v>3.9339865735026485</v>
      </c>
      <c r="AF46" s="220">
        <f>IF(SAM_2017_user_KZT!AF46="","",SAM_2017_user_KZT!AF46/326)</f>
        <v>299.94863243617073</v>
      </c>
      <c r="AG46" s="220">
        <f>IF(SAM_2017_user_KZT!AG46="","",SAM_2017_user_KZT!AG46/326)</f>
        <v>175.32157852386663</v>
      </c>
      <c r="AH46" s="220">
        <f>IF(SAM_2017_user_KZT!AH46="","",SAM_2017_user_KZT!AH46/326)</f>
        <v>39.855182182199542</v>
      </c>
      <c r="AI46" s="220">
        <f>IF(SAM_2017_user_KZT!AI46="","",SAM_2017_user_KZT!AI46/326)</f>
        <v>116.29637182900967</v>
      </c>
      <c r="AJ46" s="200">
        <f>IF(SAM_2017_user_KZT!AJ46="","",SAM_2017_user_KZT!AJ46/326)</f>
        <v>329.09522772325175</v>
      </c>
      <c r="AK46" s="223" t="str">
        <f>IF(SAM_2017_user_KZT!AK46="","",SAM_2017_user_KZT!AK46/326)</f>
        <v/>
      </c>
      <c r="AL46" s="223" t="str">
        <f>IF(SAM_2017_user_KZT!AL46="","",SAM_2017_user_KZT!AL46/326)</f>
        <v/>
      </c>
      <c r="AM46" s="223" t="str">
        <f>IF(SAM_2017_user_KZT!AM46="","",SAM_2017_user_KZT!AM46/326)</f>
        <v/>
      </c>
      <c r="AN46" s="223" t="str">
        <f>IF(SAM_2017_user_KZT!AN46="","",SAM_2017_user_KZT!AN46/326)</f>
        <v/>
      </c>
      <c r="AO46" s="223" t="str">
        <f>IF(SAM_2017_user_KZT!AO46="","",SAM_2017_user_KZT!AO46/326)</f>
        <v/>
      </c>
      <c r="AP46" s="223" t="str">
        <f>IF(SAM_2017_user_KZT!AP46="","",SAM_2017_user_KZT!AP46/326)</f>
        <v/>
      </c>
      <c r="AQ46" s="223" t="str">
        <f>IF(SAM_2017_user_KZT!AQ46="","",SAM_2017_user_KZT!AQ46/326)</f>
        <v/>
      </c>
      <c r="AR46" s="223" t="str">
        <f>IF(SAM_2017_user_KZT!AR46="","",SAM_2017_user_KZT!AR46/326)</f>
        <v/>
      </c>
      <c r="AS46" s="223" t="str">
        <f>IF(SAM_2017_user_KZT!AS46="","",SAM_2017_user_KZT!AS46/326)</f>
        <v/>
      </c>
      <c r="AT46" s="223" t="str">
        <f>IF(SAM_2017_user_KZT!AT46="","",SAM_2017_user_KZT!AT46/326)</f>
        <v/>
      </c>
      <c r="AU46" s="223" t="str">
        <f>IF(SAM_2017_user_KZT!AU46="","",SAM_2017_user_KZT!AU46/326)</f>
        <v/>
      </c>
      <c r="AV46" s="223" t="str">
        <f>IF(SAM_2017_user_KZT!AV46="","",SAM_2017_user_KZT!AV46/326)</f>
        <v/>
      </c>
      <c r="AW46" s="223" t="str">
        <f>IF(SAM_2017_user_KZT!AW46="","",SAM_2017_user_KZT!AW46/326)</f>
        <v/>
      </c>
      <c r="AX46" s="223" t="str">
        <f>IF(SAM_2017_user_KZT!AX46="","",SAM_2017_user_KZT!AX46/326)</f>
        <v/>
      </c>
      <c r="AY46" s="223" t="str">
        <f>IF(SAM_2017_user_KZT!AY46="","",SAM_2017_user_KZT!AY46/326)</f>
        <v/>
      </c>
      <c r="AZ46" s="223" t="str">
        <f>IF(SAM_2017_user_KZT!AZ46="","",SAM_2017_user_KZT!AZ46/326)</f>
        <v/>
      </c>
      <c r="BA46" s="223" t="str">
        <f>IF(SAM_2017_user_KZT!BA46="","",SAM_2017_user_KZT!BA46/326)</f>
        <v/>
      </c>
      <c r="BB46" s="223" t="str">
        <f>IF(SAM_2017_user_KZT!BB46="","",SAM_2017_user_KZT!BB46/326)</f>
        <v/>
      </c>
      <c r="BC46" s="223" t="str">
        <f>IF(SAM_2017_user_KZT!BC46="","",SAM_2017_user_KZT!BC46/326)</f>
        <v/>
      </c>
      <c r="BD46" s="223" t="str">
        <f>IF(SAM_2017_user_KZT!BD46="","",SAM_2017_user_KZT!BD46/326)</f>
        <v/>
      </c>
      <c r="BE46" s="223" t="str">
        <f>IF(SAM_2017_user_KZT!BE46="","",SAM_2017_user_KZT!BE46/326)</f>
        <v/>
      </c>
      <c r="BF46" s="223" t="str">
        <f>IF(SAM_2017_user_KZT!BF46="","",SAM_2017_user_KZT!BF46/326)</f>
        <v/>
      </c>
      <c r="BG46" s="223" t="str">
        <f>IF(SAM_2017_user_KZT!BG46="","",SAM_2017_user_KZT!BG46/326)</f>
        <v/>
      </c>
      <c r="BH46" s="223" t="str">
        <f>IF(SAM_2017_user_KZT!BH46="","",SAM_2017_user_KZT!BH46/326)</f>
        <v/>
      </c>
      <c r="BI46" s="223" t="str">
        <f>IF(SAM_2017_user_KZT!BI46="","",SAM_2017_user_KZT!BI46/326)</f>
        <v/>
      </c>
      <c r="BJ46" s="223" t="str">
        <f>IF(SAM_2017_user_KZT!BJ46="","",SAM_2017_user_KZT!BJ46/326)</f>
        <v/>
      </c>
      <c r="BK46" s="223" t="str">
        <f>IF(SAM_2017_user_KZT!BK46="","",SAM_2017_user_KZT!BK46/326)</f>
        <v/>
      </c>
      <c r="BL46" s="223" t="str">
        <f>IF(SAM_2017_user_KZT!BL46="","",SAM_2017_user_KZT!BL46/326)</f>
        <v/>
      </c>
      <c r="BM46" s="223" t="str">
        <f>IF(SAM_2017_user_KZT!BM46="","",SAM_2017_user_KZT!BM46/326)</f>
        <v/>
      </c>
      <c r="BN46" s="223" t="str">
        <f>IF(SAM_2017_user_KZT!BN46="","",SAM_2017_user_KZT!BN46/326)</f>
        <v/>
      </c>
      <c r="BO46" s="223" t="str">
        <f>IF(SAM_2017_user_KZT!BO46="","",SAM_2017_user_KZT!BO46/326)</f>
        <v/>
      </c>
      <c r="BP46" s="223" t="str">
        <f>IF(SAM_2017_user_KZT!BP46="","",SAM_2017_user_KZT!BP46/326)</f>
        <v/>
      </c>
      <c r="BQ46" s="223" t="str">
        <f>IF(SAM_2017_user_KZT!BQ46="","",SAM_2017_user_KZT!BQ46/326)</f>
        <v/>
      </c>
      <c r="BR46" s="77" t="str">
        <f>IF(SAM_2017_user_KZT!BR46="","",SAM_2017_user_KZT!BR46/326)</f>
        <v/>
      </c>
      <c r="BS46" s="223" t="str">
        <f>IF(SAM_2017_user_KZT!BS46="","",SAM_2017_user_KZT!BS46/326)</f>
        <v/>
      </c>
      <c r="BT46" s="223" t="str">
        <f>IF(SAM_2017_user_KZT!BT46="","",SAM_2017_user_KZT!BT46/326)</f>
        <v/>
      </c>
      <c r="BU46" s="147">
        <f>IF(SAM_2017_user_KZT!BU46="","",SAM_2017_user_KZT!BU46/326)</f>
        <v>371.04682361499516</v>
      </c>
      <c r="BV46" s="148">
        <f>IF(SAM_2017_user_KZT!BV46="","",SAM_2017_user_KZT!BV46/326)</f>
        <v>599.71388424804923</v>
      </c>
      <c r="BW46" s="148">
        <f>IF(SAM_2017_user_KZT!BW46="","",SAM_2017_user_KZT!BW46/326)</f>
        <v>231.44889383380189</v>
      </c>
      <c r="BX46" s="149">
        <f>IF(SAM_2017_user_KZT!BX46="","",SAM_2017_user_KZT!BX46/326)</f>
        <v>972.40904000730973</v>
      </c>
      <c r="BY46" s="125" t="str">
        <f>IF(SAM_2017_user_KZT!BY46="","",SAM_2017_user_KZT!BY46/326)</f>
        <v/>
      </c>
      <c r="BZ46" s="223" t="str">
        <f>IF(SAM_2017_user_KZT!BZ46="","",SAM_2017_user_KZT!BZ46/326)</f>
        <v/>
      </c>
      <c r="CA46" s="223" t="str">
        <f>IF(SAM_2017_user_KZT!CA46="","",SAM_2017_user_KZT!CA46/326)</f>
        <v/>
      </c>
      <c r="CB46" s="223" t="str">
        <f>IF(SAM_2017_user_KZT!CB46="","",SAM_2017_user_KZT!CB46/326)</f>
        <v/>
      </c>
      <c r="CC46" s="223" t="str">
        <f>IF(SAM_2017_user_KZT!CD46="","",SAM_2017_user_KZT!CD46/326)</f>
        <v/>
      </c>
      <c r="CD46" s="122">
        <f>IF(SAM_2017_user_KZT!CE46="","",SAM_2017_user_KZT!CE46/326)</f>
        <v>217.54163888247862</v>
      </c>
      <c r="CE46" s="85" t="str">
        <f>IF(SAM_2017_user_KZT!CF46="","",SAM_2017_user_KZT!CF46/326)</f>
        <v/>
      </c>
      <c r="CF46" s="107">
        <f t="shared" si="1"/>
        <v>5122.5214684239627</v>
      </c>
    </row>
    <row r="47" spans="1:84" x14ac:dyDescent="0.25">
      <c r="A47" s="227"/>
      <c r="B47" s="225">
        <v>45</v>
      </c>
      <c r="C47" s="198">
        <f>IF(SAM_2017_user_KZT!C47="","",SAM_2017_user_KZT!C47/326)</f>
        <v>70.913616527448383</v>
      </c>
      <c r="D47" s="220">
        <f>IF(SAM_2017_user_KZT!D47="","",SAM_2017_user_KZT!D47/326)</f>
        <v>117.82975572070264</v>
      </c>
      <c r="E47" s="220">
        <f>IF(SAM_2017_user_KZT!E47="","",SAM_2017_user_KZT!E47/326)</f>
        <v>876.16696413569377</v>
      </c>
      <c r="F47" s="250">
        <f>IF(SAM_2017_user_KZT!F47="","",SAM_2017_user_KZT!F47/326)</f>
        <v>9.3678762270233644</v>
      </c>
      <c r="G47" s="220">
        <f>IF(SAM_2017_user_KZT!G47="","",SAM_2017_user_KZT!G47/326)</f>
        <v>327.44826965471441</v>
      </c>
      <c r="H47" s="220">
        <f>IF(SAM_2017_user_KZT!H47="","",SAM_2017_user_KZT!H47/326)</f>
        <v>154.20633214697042</v>
      </c>
      <c r="I47" s="220">
        <f>IF(SAM_2017_user_KZT!I47="","",SAM_2017_user_KZT!I47/326)</f>
        <v>235.59939707916291</v>
      </c>
      <c r="J47" s="220">
        <f>IF(SAM_2017_user_KZT!J47="","",SAM_2017_user_KZT!J47/326)</f>
        <v>4.0170415912312327</v>
      </c>
      <c r="K47" s="220">
        <f>IF(SAM_2017_user_KZT!K47="","",SAM_2017_user_KZT!K47/326)</f>
        <v>4.5783949114541998E-3</v>
      </c>
      <c r="L47" s="220">
        <f>IF(SAM_2017_user_KZT!L47="","",SAM_2017_user_KZT!L47/326)</f>
        <v>27.452192986698986</v>
      </c>
      <c r="M47" s="220">
        <f>IF(SAM_2017_user_KZT!M47="","",SAM_2017_user_KZT!M47/326)</f>
        <v>383.77290940609822</v>
      </c>
      <c r="N47" s="220">
        <f>IF(SAM_2017_user_KZT!N47="","",SAM_2017_user_KZT!N47/326)</f>
        <v>25.075004279065823</v>
      </c>
      <c r="O47" s="220">
        <f>IF(SAM_2017_user_KZT!O47="","",SAM_2017_user_KZT!O47/326)</f>
        <v>118.77286035064608</v>
      </c>
      <c r="P47" s="220">
        <f>IF(SAM_2017_user_KZT!P47="","",SAM_2017_user_KZT!P47/326)</f>
        <v>1.5739213023456966</v>
      </c>
      <c r="Q47" s="220">
        <f>IF(SAM_2017_user_KZT!Q47="","",SAM_2017_user_KZT!Q47/326)</f>
        <v>2.7585434524286945</v>
      </c>
      <c r="R47" s="220">
        <f>IF(SAM_2017_user_KZT!R47="","",SAM_2017_user_KZT!R47/326)</f>
        <v>178.6240730143399</v>
      </c>
      <c r="S47" s="220">
        <f>IF(SAM_2017_user_KZT!S47="","",SAM_2017_user_KZT!S47/326)</f>
        <v>362.05939448121097</v>
      </c>
      <c r="T47" s="220">
        <f>IF(SAM_2017_user_KZT!T47="","",SAM_2017_user_KZT!T47/326)</f>
        <v>1.013603908889778E-3</v>
      </c>
      <c r="U47" s="220">
        <f>IF(SAM_2017_user_KZT!U47="","",SAM_2017_user_KZT!U47/326)</f>
        <v>473.9237196751032</v>
      </c>
      <c r="V47" s="220">
        <f>IF(SAM_2017_user_KZT!V47="","",SAM_2017_user_KZT!V47/326)</f>
        <v>55.059843726780628</v>
      </c>
      <c r="W47" s="220">
        <f>IF(SAM_2017_user_KZT!W47="","",SAM_2017_user_KZT!W47/326)</f>
        <v>69.293807423218496</v>
      </c>
      <c r="X47" s="220">
        <f>IF(SAM_2017_user_KZT!X47="","",SAM_2017_user_KZT!X47/326)</f>
        <v>45.053188259809318</v>
      </c>
      <c r="Y47" s="220">
        <f>IF(SAM_2017_user_KZT!Y47="","",SAM_2017_user_KZT!Y47/326)</f>
        <v>952.0825794359389</v>
      </c>
      <c r="Z47" s="220">
        <f>IF(SAM_2017_user_KZT!Z47="","",SAM_2017_user_KZT!Z47/326)</f>
        <v>27.150991156181266</v>
      </c>
      <c r="AA47" s="220">
        <f>IF(SAM_2017_user_KZT!AA47="","",SAM_2017_user_KZT!AA47/326)</f>
        <v>2.0354908566777605</v>
      </c>
      <c r="AB47" s="220">
        <f>IF(SAM_2017_user_KZT!AB47="","",SAM_2017_user_KZT!AB47/326)</f>
        <v>1193.9065992616022</v>
      </c>
      <c r="AC47" s="220">
        <f>IF(SAM_2017_user_KZT!AC47="","",SAM_2017_user_KZT!AC47/326)</f>
        <v>297.28607165248741</v>
      </c>
      <c r="AD47" s="220">
        <f>IF(SAM_2017_user_KZT!AD47="","",SAM_2017_user_KZT!AD47/326)</f>
        <v>143.25315718371863</v>
      </c>
      <c r="AE47" s="220">
        <f>IF(SAM_2017_user_KZT!AE47="","",SAM_2017_user_KZT!AE47/326)</f>
        <v>2.8819292228102601E-4</v>
      </c>
      <c r="AF47" s="220">
        <f>IF(SAM_2017_user_KZT!AF47="","",SAM_2017_user_KZT!AF47/326)</f>
        <v>39.944589429904454</v>
      </c>
      <c r="AG47" s="220">
        <f>IF(SAM_2017_user_KZT!AG47="","",SAM_2017_user_KZT!AG47/326)</f>
        <v>238.23669522301037</v>
      </c>
      <c r="AH47" s="220">
        <f>IF(SAM_2017_user_KZT!AH47="","",SAM_2017_user_KZT!AH47/326)</f>
        <v>5.72001862107374E-2</v>
      </c>
      <c r="AI47" s="220">
        <f>IF(SAM_2017_user_KZT!AI47="","",SAM_2017_user_KZT!AI47/326)</f>
        <v>5.192180711384677</v>
      </c>
      <c r="AJ47" s="200">
        <f>IF(SAM_2017_user_KZT!AJ47="","",SAM_2017_user_KZT!AJ47/326)</f>
        <v>232.30618372901108</v>
      </c>
      <c r="AK47" s="223" t="str">
        <f>IF(SAM_2017_user_KZT!AK47="","",SAM_2017_user_KZT!AK47/326)</f>
        <v/>
      </c>
      <c r="AL47" s="223" t="str">
        <f>IF(SAM_2017_user_KZT!AL47="","",SAM_2017_user_KZT!AL47/326)</f>
        <v/>
      </c>
      <c r="AM47" s="223" t="str">
        <f>IF(SAM_2017_user_KZT!AM47="","",SAM_2017_user_KZT!AM47/326)</f>
        <v/>
      </c>
      <c r="AN47" s="223" t="str">
        <f>IF(SAM_2017_user_KZT!AN47="","",SAM_2017_user_KZT!AN47/326)</f>
        <v/>
      </c>
      <c r="AO47" s="223" t="str">
        <f>IF(SAM_2017_user_KZT!AO47="","",SAM_2017_user_KZT!AO47/326)</f>
        <v/>
      </c>
      <c r="AP47" s="223" t="str">
        <f>IF(SAM_2017_user_KZT!AP47="","",SAM_2017_user_KZT!AP47/326)</f>
        <v/>
      </c>
      <c r="AQ47" s="223" t="str">
        <f>IF(SAM_2017_user_KZT!AQ47="","",SAM_2017_user_KZT!AQ47/326)</f>
        <v/>
      </c>
      <c r="AR47" s="223" t="str">
        <f>IF(SAM_2017_user_KZT!AR47="","",SAM_2017_user_KZT!AR47/326)</f>
        <v/>
      </c>
      <c r="AS47" s="223" t="str">
        <f>IF(SAM_2017_user_KZT!AS47="","",SAM_2017_user_KZT!AS47/326)</f>
        <v/>
      </c>
      <c r="AT47" s="223" t="str">
        <f>IF(SAM_2017_user_KZT!AT47="","",SAM_2017_user_KZT!AT47/326)</f>
        <v/>
      </c>
      <c r="AU47" s="223" t="str">
        <f>IF(SAM_2017_user_KZT!AU47="","",SAM_2017_user_KZT!AU47/326)</f>
        <v/>
      </c>
      <c r="AV47" s="223" t="str">
        <f>IF(SAM_2017_user_KZT!AV47="","",SAM_2017_user_KZT!AV47/326)</f>
        <v/>
      </c>
      <c r="AW47" s="223" t="str">
        <f>IF(SAM_2017_user_KZT!AW47="","",SAM_2017_user_KZT!AW47/326)</f>
        <v/>
      </c>
      <c r="AX47" s="223" t="str">
        <f>IF(SAM_2017_user_KZT!AX47="","",SAM_2017_user_KZT!AX47/326)</f>
        <v/>
      </c>
      <c r="AY47" s="223" t="str">
        <f>IF(SAM_2017_user_KZT!AY47="","",SAM_2017_user_KZT!AY47/326)</f>
        <v/>
      </c>
      <c r="AZ47" s="223" t="str">
        <f>IF(SAM_2017_user_KZT!AZ47="","",SAM_2017_user_KZT!AZ47/326)</f>
        <v/>
      </c>
      <c r="BA47" s="223" t="str">
        <f>IF(SAM_2017_user_KZT!BA47="","",SAM_2017_user_KZT!BA47/326)</f>
        <v/>
      </c>
      <c r="BB47" s="223" t="str">
        <f>IF(SAM_2017_user_KZT!BB47="","",SAM_2017_user_KZT!BB47/326)</f>
        <v/>
      </c>
      <c r="BC47" s="223" t="str">
        <f>IF(SAM_2017_user_KZT!BC47="","",SAM_2017_user_KZT!BC47/326)</f>
        <v/>
      </c>
      <c r="BD47" s="223" t="str">
        <f>IF(SAM_2017_user_KZT!BD47="","",SAM_2017_user_KZT!BD47/326)</f>
        <v/>
      </c>
      <c r="BE47" s="223" t="str">
        <f>IF(SAM_2017_user_KZT!BE47="","",SAM_2017_user_KZT!BE47/326)</f>
        <v/>
      </c>
      <c r="BF47" s="223" t="str">
        <f>IF(SAM_2017_user_KZT!BF47="","",SAM_2017_user_KZT!BF47/326)</f>
        <v/>
      </c>
      <c r="BG47" s="223" t="str">
        <f>IF(SAM_2017_user_KZT!BG47="","",SAM_2017_user_KZT!BG47/326)</f>
        <v/>
      </c>
      <c r="BH47" s="223" t="str">
        <f>IF(SAM_2017_user_KZT!BH47="","",SAM_2017_user_KZT!BH47/326)</f>
        <v/>
      </c>
      <c r="BI47" s="223" t="str">
        <f>IF(SAM_2017_user_KZT!BI47="","",SAM_2017_user_KZT!BI47/326)</f>
        <v/>
      </c>
      <c r="BJ47" s="223" t="str">
        <f>IF(SAM_2017_user_KZT!BJ47="","",SAM_2017_user_KZT!BJ47/326)</f>
        <v/>
      </c>
      <c r="BK47" s="223" t="str">
        <f>IF(SAM_2017_user_KZT!BK47="","",SAM_2017_user_KZT!BK47/326)</f>
        <v/>
      </c>
      <c r="BL47" s="223" t="str">
        <f>IF(SAM_2017_user_KZT!BL47="","",SAM_2017_user_KZT!BL47/326)</f>
        <v/>
      </c>
      <c r="BM47" s="223" t="str">
        <f>IF(SAM_2017_user_KZT!BM47="","",SAM_2017_user_KZT!BM47/326)</f>
        <v/>
      </c>
      <c r="BN47" s="223" t="str">
        <f>IF(SAM_2017_user_KZT!BN47="","",SAM_2017_user_KZT!BN47/326)</f>
        <v/>
      </c>
      <c r="BO47" s="223" t="str">
        <f>IF(SAM_2017_user_KZT!BO47="","",SAM_2017_user_KZT!BO47/326)</f>
        <v/>
      </c>
      <c r="BP47" s="223" t="str">
        <f>IF(SAM_2017_user_KZT!BP47="","",SAM_2017_user_KZT!BP47/326)</f>
        <v/>
      </c>
      <c r="BQ47" s="223" t="str">
        <f>IF(SAM_2017_user_KZT!BQ47="","",SAM_2017_user_KZT!BQ47/326)</f>
        <v/>
      </c>
      <c r="BR47" s="77" t="str">
        <f>IF(SAM_2017_user_KZT!BR47="","",SAM_2017_user_KZT!BR47/326)</f>
        <v/>
      </c>
      <c r="BS47" s="223" t="str">
        <f>IF(SAM_2017_user_KZT!BS47="","",SAM_2017_user_KZT!BS47/326)</f>
        <v/>
      </c>
      <c r="BT47" s="223" t="str">
        <f>IF(SAM_2017_user_KZT!BT47="","",SAM_2017_user_KZT!BT47/326)</f>
        <v/>
      </c>
      <c r="BU47" s="147">
        <f>IF(SAM_2017_user_KZT!BU47="","",SAM_2017_user_KZT!BU47/326)</f>
        <v>14.146508738253161</v>
      </c>
      <c r="BV47" s="148">
        <f>IF(SAM_2017_user_KZT!BV47="","",SAM_2017_user_KZT!BV47/326)</f>
        <v>24.137442636809816</v>
      </c>
      <c r="BW47" s="148">
        <f>IF(SAM_2017_user_KZT!BW47="","",SAM_2017_user_KZT!BW47/326)</f>
        <v>8.9039551743181136</v>
      </c>
      <c r="BX47" s="149">
        <f>IF(SAM_2017_user_KZT!BX47="","",SAM_2017_user_KZT!BX47/326)</f>
        <v>34.066981013511146</v>
      </c>
      <c r="BY47" s="125" t="str">
        <f>IF(SAM_2017_user_KZT!BY47="","",SAM_2017_user_KZT!BY47/326)</f>
        <v/>
      </c>
      <c r="BZ47" s="223" t="str">
        <f>IF(SAM_2017_user_KZT!BZ47="","",SAM_2017_user_KZT!BZ47/326)</f>
        <v/>
      </c>
      <c r="CA47" s="223" t="str">
        <f>IF(SAM_2017_user_KZT!CA47="","",SAM_2017_user_KZT!CA47/326)</f>
        <v/>
      </c>
      <c r="CB47" s="223" t="str">
        <f>IF(SAM_2017_user_KZT!CB47="","",SAM_2017_user_KZT!CB47/326)</f>
        <v/>
      </c>
      <c r="CC47" s="223" t="str">
        <f>IF(SAM_2017_user_KZT!CD47="","",SAM_2017_user_KZT!CD47/326)</f>
        <v/>
      </c>
      <c r="CD47" s="122">
        <f>IF(SAM_2017_user_KZT!CE47="","",SAM_2017_user_KZT!CE47/326)</f>
        <v>145.17688538551982</v>
      </c>
      <c r="CE47" s="85" t="str">
        <f>IF(SAM_2017_user_KZT!CF47="","",SAM_2017_user_KZT!CF47/326)</f>
        <v/>
      </c>
      <c r="CF47" s="107">
        <f t="shared" si="1"/>
        <v>6896.8581034069766</v>
      </c>
    </row>
    <row r="48" spans="1:84" x14ac:dyDescent="0.25">
      <c r="A48" s="227"/>
      <c r="B48" s="225">
        <v>46</v>
      </c>
      <c r="C48" s="198">
        <f>IF(SAM_2017_user_KZT!C48="","",SAM_2017_user_KZT!C48/326)</f>
        <v>23.518408117408882</v>
      </c>
      <c r="D48" s="220" t="str">
        <f>IF(SAM_2017_user_KZT!D48="","",SAM_2017_user_KZT!D48/326)</f>
        <v/>
      </c>
      <c r="E48" s="220">
        <f>IF(SAM_2017_user_KZT!E48="","",SAM_2017_user_KZT!E48/326)</f>
        <v>400.56711784774541</v>
      </c>
      <c r="F48" s="250" t="str">
        <f>IF(SAM_2017_user_KZT!F48="","",SAM_2017_user_KZT!F48/326)</f>
        <v/>
      </c>
      <c r="G48" s="220">
        <f>IF(SAM_2017_user_KZT!G48="","",SAM_2017_user_KZT!G48/326)</f>
        <v>5.86866142381461E-3</v>
      </c>
      <c r="H48" s="220">
        <f>IF(SAM_2017_user_KZT!H48="","",SAM_2017_user_KZT!H48/326)</f>
        <v>400.42794629180685</v>
      </c>
      <c r="I48" s="220">
        <f>IF(SAM_2017_user_KZT!I48="","",SAM_2017_user_KZT!I48/326)</f>
        <v>5.5768661378705566</v>
      </c>
      <c r="J48" s="220">
        <f>IF(SAM_2017_user_KZT!J48="","",SAM_2017_user_KZT!J48/326)</f>
        <v>8.7032428878503314</v>
      </c>
      <c r="K48" s="220">
        <f>IF(SAM_2017_user_KZT!K48="","",SAM_2017_user_KZT!K48/326)</f>
        <v>0.43110410114679709</v>
      </c>
      <c r="L48" s="220">
        <f>IF(SAM_2017_user_KZT!L48="","",SAM_2017_user_KZT!L48/326)</f>
        <v>0.71675140938657422</v>
      </c>
      <c r="M48" s="220">
        <f>IF(SAM_2017_user_KZT!M48="","",SAM_2017_user_KZT!M48/326)</f>
        <v>0.53123542595562545</v>
      </c>
      <c r="N48" s="220">
        <f>IF(SAM_2017_user_KZT!N48="","",SAM_2017_user_KZT!N48/326)</f>
        <v>214.531387620559</v>
      </c>
      <c r="O48" s="220">
        <f>IF(SAM_2017_user_KZT!O48="","",SAM_2017_user_KZT!O48/326)</f>
        <v>94.235458162596586</v>
      </c>
      <c r="P48" s="220">
        <f>IF(SAM_2017_user_KZT!P48="","",SAM_2017_user_KZT!P48/326)</f>
        <v>3.0816122140456995E-2</v>
      </c>
      <c r="Q48" s="220">
        <f>IF(SAM_2017_user_KZT!Q48="","",SAM_2017_user_KZT!Q48/326)</f>
        <v>0.50386157414381638</v>
      </c>
      <c r="R48" s="220">
        <f>IF(SAM_2017_user_KZT!R48="","",SAM_2017_user_KZT!R48/326)</f>
        <v>1.7039854624510513</v>
      </c>
      <c r="S48" s="220">
        <f>IF(SAM_2017_user_KZT!S48="","",SAM_2017_user_KZT!S48/326)</f>
        <v>335.68684257234992</v>
      </c>
      <c r="T48" s="220">
        <f>IF(SAM_2017_user_KZT!T48="","",SAM_2017_user_KZT!T48/326)</f>
        <v>0.43836209607658766</v>
      </c>
      <c r="U48" s="220">
        <f>IF(SAM_2017_user_KZT!U48="","",SAM_2017_user_KZT!U48/326)</f>
        <v>91.621434029688828</v>
      </c>
      <c r="V48" s="220">
        <f>IF(SAM_2017_user_KZT!V48="","",SAM_2017_user_KZT!V48/326)</f>
        <v>83.316939748956344</v>
      </c>
      <c r="W48" s="220">
        <f>IF(SAM_2017_user_KZT!W48="","",SAM_2017_user_KZT!W48/326)</f>
        <v>4.8316581878745364</v>
      </c>
      <c r="X48" s="220">
        <f>IF(SAM_2017_user_KZT!X48="","",SAM_2017_user_KZT!X48/326)</f>
        <v>245.17244300526139</v>
      </c>
      <c r="Y48" s="220">
        <f>IF(SAM_2017_user_KZT!Y48="","",SAM_2017_user_KZT!Y48/326)</f>
        <v>14.653050495544306</v>
      </c>
      <c r="Z48" s="220" t="str">
        <f>IF(SAM_2017_user_KZT!Z48="","",SAM_2017_user_KZT!Z48/326)</f>
        <v/>
      </c>
      <c r="AA48" s="220">
        <f>IF(SAM_2017_user_KZT!AA48="","",SAM_2017_user_KZT!AA48/326)</f>
        <v>8.6003545368816287E-4</v>
      </c>
      <c r="AB48" s="220">
        <f>IF(SAM_2017_user_KZT!AB48="","",SAM_2017_user_KZT!AB48/326)</f>
        <v>1155.4656431531573</v>
      </c>
      <c r="AC48" s="220">
        <f>IF(SAM_2017_user_KZT!AC48="","",SAM_2017_user_KZT!AC48/326)</f>
        <v>25.869471160272401</v>
      </c>
      <c r="AD48" s="220">
        <f>IF(SAM_2017_user_KZT!AD48="","",SAM_2017_user_KZT!AD48/326)</f>
        <v>53.511794686297648</v>
      </c>
      <c r="AE48" s="220">
        <f>IF(SAM_2017_user_KZT!AE48="","",SAM_2017_user_KZT!AE48/326)</f>
        <v>599.01687681164196</v>
      </c>
      <c r="AF48" s="220">
        <f>IF(SAM_2017_user_KZT!AF48="","",SAM_2017_user_KZT!AF48/326)</f>
        <v>59.691761383470137</v>
      </c>
      <c r="AG48" s="220">
        <f>IF(SAM_2017_user_KZT!AG48="","",SAM_2017_user_KZT!AG48/326)</f>
        <v>98.475841952615752</v>
      </c>
      <c r="AH48" s="220" t="str">
        <f>IF(SAM_2017_user_KZT!AH48="","",SAM_2017_user_KZT!AH48/326)</f>
        <v/>
      </c>
      <c r="AI48" s="220" t="str">
        <f>IF(SAM_2017_user_KZT!AI48="","",SAM_2017_user_KZT!AI48/326)</f>
        <v/>
      </c>
      <c r="AJ48" s="200">
        <f>IF(SAM_2017_user_KZT!AJ48="","",SAM_2017_user_KZT!AJ48/326)</f>
        <v>95.081861336017425</v>
      </c>
      <c r="AK48" s="223" t="str">
        <f>IF(SAM_2017_user_KZT!AK48="","",SAM_2017_user_KZT!AK48/326)</f>
        <v/>
      </c>
      <c r="AL48" s="223" t="str">
        <f>IF(SAM_2017_user_KZT!AL48="","",SAM_2017_user_KZT!AL48/326)</f>
        <v/>
      </c>
      <c r="AM48" s="223" t="str">
        <f>IF(SAM_2017_user_KZT!AM48="","",SAM_2017_user_KZT!AM48/326)</f>
        <v/>
      </c>
      <c r="AN48" s="223" t="str">
        <f>IF(SAM_2017_user_KZT!AN48="","",SAM_2017_user_KZT!AN48/326)</f>
        <v/>
      </c>
      <c r="AO48" s="223" t="str">
        <f>IF(SAM_2017_user_KZT!AO48="","",SAM_2017_user_KZT!AO48/326)</f>
        <v/>
      </c>
      <c r="AP48" s="223" t="str">
        <f>IF(SAM_2017_user_KZT!AP48="","",SAM_2017_user_KZT!AP48/326)</f>
        <v/>
      </c>
      <c r="AQ48" s="223" t="str">
        <f>IF(SAM_2017_user_KZT!AQ48="","",SAM_2017_user_KZT!AQ48/326)</f>
        <v/>
      </c>
      <c r="AR48" s="223" t="str">
        <f>IF(SAM_2017_user_KZT!AR48="","",SAM_2017_user_KZT!AR48/326)</f>
        <v/>
      </c>
      <c r="AS48" s="223" t="str">
        <f>IF(SAM_2017_user_KZT!AS48="","",SAM_2017_user_KZT!AS48/326)</f>
        <v/>
      </c>
      <c r="AT48" s="223" t="str">
        <f>IF(SAM_2017_user_KZT!AT48="","",SAM_2017_user_KZT!AT48/326)</f>
        <v/>
      </c>
      <c r="AU48" s="223" t="str">
        <f>IF(SAM_2017_user_KZT!AU48="","",SAM_2017_user_KZT!AU48/326)</f>
        <v/>
      </c>
      <c r="AV48" s="223" t="str">
        <f>IF(SAM_2017_user_KZT!AV48="","",SAM_2017_user_KZT!AV48/326)</f>
        <v/>
      </c>
      <c r="AW48" s="223" t="str">
        <f>IF(SAM_2017_user_KZT!AW48="","",SAM_2017_user_KZT!AW48/326)</f>
        <v/>
      </c>
      <c r="AX48" s="223" t="str">
        <f>IF(SAM_2017_user_KZT!AX48="","",SAM_2017_user_KZT!AX48/326)</f>
        <v/>
      </c>
      <c r="AY48" s="223" t="str">
        <f>IF(SAM_2017_user_KZT!AY48="","",SAM_2017_user_KZT!AY48/326)</f>
        <v/>
      </c>
      <c r="AZ48" s="223" t="str">
        <f>IF(SAM_2017_user_KZT!AZ48="","",SAM_2017_user_KZT!AZ48/326)</f>
        <v/>
      </c>
      <c r="BA48" s="223" t="str">
        <f>IF(SAM_2017_user_KZT!BA48="","",SAM_2017_user_KZT!BA48/326)</f>
        <v/>
      </c>
      <c r="BB48" s="223" t="str">
        <f>IF(SAM_2017_user_KZT!BB48="","",SAM_2017_user_KZT!BB48/326)</f>
        <v/>
      </c>
      <c r="BC48" s="223" t="str">
        <f>IF(SAM_2017_user_KZT!BC48="","",SAM_2017_user_KZT!BC48/326)</f>
        <v/>
      </c>
      <c r="BD48" s="223" t="str">
        <f>IF(SAM_2017_user_KZT!BD48="","",SAM_2017_user_KZT!BD48/326)</f>
        <v/>
      </c>
      <c r="BE48" s="223" t="str">
        <f>IF(SAM_2017_user_KZT!BE48="","",SAM_2017_user_KZT!BE48/326)</f>
        <v/>
      </c>
      <c r="BF48" s="223" t="str">
        <f>IF(SAM_2017_user_KZT!BF48="","",SAM_2017_user_KZT!BF48/326)</f>
        <v/>
      </c>
      <c r="BG48" s="223" t="str">
        <f>IF(SAM_2017_user_KZT!BG48="","",SAM_2017_user_KZT!BG48/326)</f>
        <v/>
      </c>
      <c r="BH48" s="223" t="str">
        <f>IF(SAM_2017_user_KZT!BH48="","",SAM_2017_user_KZT!BH48/326)</f>
        <v/>
      </c>
      <c r="BI48" s="223" t="str">
        <f>IF(SAM_2017_user_KZT!BI48="","",SAM_2017_user_KZT!BI48/326)</f>
        <v/>
      </c>
      <c r="BJ48" s="223" t="str">
        <f>IF(SAM_2017_user_KZT!BJ48="","",SAM_2017_user_KZT!BJ48/326)</f>
        <v/>
      </c>
      <c r="BK48" s="223" t="str">
        <f>IF(SAM_2017_user_KZT!BK48="","",SAM_2017_user_KZT!BK48/326)</f>
        <v/>
      </c>
      <c r="BL48" s="223" t="str">
        <f>IF(SAM_2017_user_KZT!BL48="","",SAM_2017_user_KZT!BL48/326)</f>
        <v/>
      </c>
      <c r="BM48" s="223" t="str">
        <f>IF(SAM_2017_user_KZT!BM48="","",SAM_2017_user_KZT!BM48/326)</f>
        <v/>
      </c>
      <c r="BN48" s="223" t="str">
        <f>IF(SAM_2017_user_KZT!BN48="","",SAM_2017_user_KZT!BN48/326)</f>
        <v/>
      </c>
      <c r="BO48" s="223" t="str">
        <f>IF(SAM_2017_user_KZT!BO48="","",SAM_2017_user_KZT!BO48/326)</f>
        <v/>
      </c>
      <c r="BP48" s="223" t="str">
        <f>IF(SAM_2017_user_KZT!BP48="","",SAM_2017_user_KZT!BP48/326)</f>
        <v/>
      </c>
      <c r="BQ48" s="223" t="str">
        <f>IF(SAM_2017_user_KZT!BQ48="","",SAM_2017_user_KZT!BQ48/326)</f>
        <v/>
      </c>
      <c r="BR48" s="77" t="str">
        <f>IF(SAM_2017_user_KZT!BR48="","",SAM_2017_user_KZT!BR48/326)</f>
        <v/>
      </c>
      <c r="BS48" s="223" t="str">
        <f>IF(SAM_2017_user_KZT!BS48="","",SAM_2017_user_KZT!BS48/326)</f>
        <v/>
      </c>
      <c r="BT48" s="223" t="str">
        <f>IF(SAM_2017_user_KZT!BT48="","",SAM_2017_user_KZT!BT48/326)</f>
        <v/>
      </c>
      <c r="BU48" s="147">
        <f>IF(SAM_2017_user_KZT!BU48="","",SAM_2017_user_KZT!BU48/326)</f>
        <v>22.362881531251745</v>
      </c>
      <c r="BV48" s="148">
        <f>IF(SAM_2017_user_KZT!BV48="","",SAM_2017_user_KZT!BV48/326)</f>
        <v>38.156606703585581</v>
      </c>
      <c r="BW48" s="148">
        <f>IF(SAM_2017_user_KZT!BW48="","",SAM_2017_user_KZT!BW48/326)</f>
        <v>14.075423018290195</v>
      </c>
      <c r="BX48" s="149">
        <f>IF(SAM_2017_user_KZT!BX48="","",SAM_2017_user_KZT!BX48/326)</f>
        <v>53.853277485525034</v>
      </c>
      <c r="BY48" s="125" t="str">
        <f>IF(SAM_2017_user_KZT!BY48="","",SAM_2017_user_KZT!BY48/326)</f>
        <v/>
      </c>
      <c r="BZ48" s="223" t="str">
        <f>IF(SAM_2017_user_KZT!BZ48="","",SAM_2017_user_KZT!BZ48/326)</f>
        <v/>
      </c>
      <c r="CA48" s="223" t="str">
        <f>IF(SAM_2017_user_KZT!CA48="","",SAM_2017_user_KZT!CA48/326)</f>
        <v/>
      </c>
      <c r="CB48" s="223" t="str">
        <f>IF(SAM_2017_user_KZT!CB48="","",SAM_2017_user_KZT!CB48/326)</f>
        <v/>
      </c>
      <c r="CC48" s="223" t="str">
        <f>IF(SAM_2017_user_KZT!CD48="","",SAM_2017_user_KZT!CD48/326)</f>
        <v/>
      </c>
      <c r="CD48" s="122">
        <f>IF(SAM_2017_user_KZT!CE48="","",SAM_2017_user_KZT!CE48/326)</f>
        <v>1904.5977982940981</v>
      </c>
      <c r="CE48" s="85" t="str">
        <f>IF(SAM_2017_user_KZT!CF48="","",SAM_2017_user_KZT!CF48/326)</f>
        <v/>
      </c>
      <c r="CF48" s="107">
        <f t="shared" si="1"/>
        <v>6047.3648775099155</v>
      </c>
    </row>
    <row r="49" spans="1:84" x14ac:dyDescent="0.25">
      <c r="A49" s="227"/>
      <c r="B49" s="225">
        <v>47</v>
      </c>
      <c r="C49" s="198">
        <f>IF(SAM_2017_user_KZT!C49="","",SAM_2017_user_KZT!C49/326)</f>
        <v>24.182687279678326</v>
      </c>
      <c r="D49" s="220">
        <f>IF(SAM_2017_user_KZT!D49="","",SAM_2017_user_KZT!D49/326)</f>
        <v>125.04779985923459</v>
      </c>
      <c r="E49" s="220">
        <f>IF(SAM_2017_user_KZT!E49="","",SAM_2017_user_KZT!E49/326)</f>
        <v>82.437472410696017</v>
      </c>
      <c r="F49" s="250">
        <f>IF(SAM_2017_user_KZT!F49="","",SAM_2017_user_KZT!F49/326)</f>
        <v>1.6266128253177008</v>
      </c>
      <c r="G49" s="220">
        <f>IF(SAM_2017_user_KZT!G49="","",SAM_2017_user_KZT!G49/326)</f>
        <v>1.9526890626826163</v>
      </c>
      <c r="H49" s="220">
        <f>IF(SAM_2017_user_KZT!H49="","",SAM_2017_user_KZT!H49/326)</f>
        <v>18.587147370457743</v>
      </c>
      <c r="I49" s="220">
        <f>IF(SAM_2017_user_KZT!I49="","",SAM_2017_user_KZT!I49/326)</f>
        <v>41.269762580852735</v>
      </c>
      <c r="J49" s="220">
        <f>IF(SAM_2017_user_KZT!J49="","",SAM_2017_user_KZT!J49/326)</f>
        <v>14.42503661428931</v>
      </c>
      <c r="K49" s="220">
        <f>IF(SAM_2017_user_KZT!K49="","",SAM_2017_user_KZT!K49/326)</f>
        <v>3.0772205100946741E-2</v>
      </c>
      <c r="L49" s="220">
        <f>IF(SAM_2017_user_KZT!L49="","",SAM_2017_user_KZT!L49/326)</f>
        <v>0.67334142700245514</v>
      </c>
      <c r="M49" s="220">
        <f>IF(SAM_2017_user_KZT!M49="","",SAM_2017_user_KZT!M49/326)</f>
        <v>27.979965474114287</v>
      </c>
      <c r="N49" s="220">
        <f>IF(SAM_2017_user_KZT!N49="","",SAM_2017_user_KZT!N49/326)</f>
        <v>0.41737188937704672</v>
      </c>
      <c r="O49" s="220">
        <f>IF(SAM_2017_user_KZT!O49="","",SAM_2017_user_KZT!O49/326)</f>
        <v>2.1490201244797413</v>
      </c>
      <c r="P49" s="220">
        <f>IF(SAM_2017_user_KZT!P49="","",SAM_2017_user_KZT!P49/326)</f>
        <v>23.199858320047522</v>
      </c>
      <c r="Q49" s="220">
        <f>IF(SAM_2017_user_KZT!Q49="","",SAM_2017_user_KZT!Q49/326)</f>
        <v>0.61578980699006391</v>
      </c>
      <c r="R49" s="220">
        <f>IF(SAM_2017_user_KZT!R49="","",SAM_2017_user_KZT!R49/326)</f>
        <v>32.813541899524004</v>
      </c>
      <c r="S49" s="220">
        <f>IF(SAM_2017_user_KZT!S49="","",SAM_2017_user_KZT!S49/326)</f>
        <v>63.535224349158256</v>
      </c>
      <c r="T49" s="220">
        <f>IF(SAM_2017_user_KZT!T49="","",SAM_2017_user_KZT!T49/326)</f>
        <v>8.63093296345021E-4</v>
      </c>
      <c r="U49" s="220">
        <f>IF(SAM_2017_user_KZT!U49="","",SAM_2017_user_KZT!U49/326)</f>
        <v>100.5530595596429</v>
      </c>
      <c r="V49" s="220">
        <f>IF(SAM_2017_user_KZT!V49="","",SAM_2017_user_KZT!V49/326)</f>
        <v>0.1361049281993188</v>
      </c>
      <c r="W49" s="220">
        <f>IF(SAM_2017_user_KZT!W49="","",SAM_2017_user_KZT!W49/326)</f>
        <v>21.527613823935059</v>
      </c>
      <c r="X49" s="220">
        <f>IF(SAM_2017_user_KZT!X49="","",SAM_2017_user_KZT!X49/326)</f>
        <v>3.4932734945823012</v>
      </c>
      <c r="Y49" s="220">
        <f>IF(SAM_2017_user_KZT!Y49="","",SAM_2017_user_KZT!Y49/326)</f>
        <v>96.654146278385198</v>
      </c>
      <c r="Z49" s="220">
        <f>IF(SAM_2017_user_KZT!Z49="","",SAM_2017_user_KZT!Z49/326)</f>
        <v>1.1560666281484711E-5</v>
      </c>
      <c r="AA49" s="220">
        <f>IF(SAM_2017_user_KZT!AA49="","",SAM_2017_user_KZT!AA49/326)</f>
        <v>4.2128868847592198</v>
      </c>
      <c r="AB49" s="220">
        <f>IF(SAM_2017_user_KZT!AB49="","",SAM_2017_user_KZT!AB49/326)</f>
        <v>215.44118486333267</v>
      </c>
      <c r="AC49" s="220">
        <f>IF(SAM_2017_user_KZT!AC49="","",SAM_2017_user_KZT!AC49/326)</f>
        <v>299.77800790126815</v>
      </c>
      <c r="AD49" s="220">
        <f>IF(SAM_2017_user_KZT!AD49="","",SAM_2017_user_KZT!AD49/326)</f>
        <v>55.8264267387706</v>
      </c>
      <c r="AE49" s="220">
        <f>IF(SAM_2017_user_KZT!AE49="","",SAM_2017_user_KZT!AE49/326)</f>
        <v>1.159310400793657</v>
      </c>
      <c r="AF49" s="220">
        <f>IF(SAM_2017_user_KZT!AF49="","",SAM_2017_user_KZT!AF49/326)</f>
        <v>36.272679704557319</v>
      </c>
      <c r="AG49" s="220">
        <f>IF(SAM_2017_user_KZT!AG49="","",SAM_2017_user_KZT!AG49/326)</f>
        <v>142.87886800277553</v>
      </c>
      <c r="AH49" s="220">
        <f>IF(SAM_2017_user_KZT!AH49="","",SAM_2017_user_KZT!AH49/326)</f>
        <v>1.6642018820539837</v>
      </c>
      <c r="AI49" s="220">
        <f>IF(SAM_2017_user_KZT!AI49="","",SAM_2017_user_KZT!AI49/326)</f>
        <v>8.4516327855386741</v>
      </c>
      <c r="AJ49" s="200">
        <f>IF(SAM_2017_user_KZT!AJ49="","",SAM_2017_user_KZT!AJ49/326)</f>
        <v>124.41935402954934</v>
      </c>
      <c r="AK49" s="223" t="str">
        <f>IF(SAM_2017_user_KZT!AK49="","",SAM_2017_user_KZT!AK49/326)</f>
        <v/>
      </c>
      <c r="AL49" s="223" t="str">
        <f>IF(SAM_2017_user_KZT!AL49="","",SAM_2017_user_KZT!AL49/326)</f>
        <v/>
      </c>
      <c r="AM49" s="223" t="str">
        <f>IF(SAM_2017_user_KZT!AM49="","",SAM_2017_user_KZT!AM49/326)</f>
        <v/>
      </c>
      <c r="AN49" s="223" t="str">
        <f>IF(SAM_2017_user_KZT!AN49="","",SAM_2017_user_KZT!AN49/326)</f>
        <v/>
      </c>
      <c r="AO49" s="223" t="str">
        <f>IF(SAM_2017_user_KZT!AO49="","",SAM_2017_user_KZT!AO49/326)</f>
        <v/>
      </c>
      <c r="AP49" s="223" t="str">
        <f>IF(SAM_2017_user_KZT!AP49="","",SAM_2017_user_KZT!AP49/326)</f>
        <v/>
      </c>
      <c r="AQ49" s="223" t="str">
        <f>IF(SAM_2017_user_KZT!AQ49="","",SAM_2017_user_KZT!AQ49/326)</f>
        <v/>
      </c>
      <c r="AR49" s="223" t="str">
        <f>IF(SAM_2017_user_KZT!AR49="","",SAM_2017_user_KZT!AR49/326)</f>
        <v/>
      </c>
      <c r="AS49" s="223" t="str">
        <f>IF(SAM_2017_user_KZT!AS49="","",SAM_2017_user_KZT!AS49/326)</f>
        <v/>
      </c>
      <c r="AT49" s="223" t="str">
        <f>IF(SAM_2017_user_KZT!AT49="","",SAM_2017_user_KZT!AT49/326)</f>
        <v/>
      </c>
      <c r="AU49" s="223" t="str">
        <f>IF(SAM_2017_user_KZT!AU49="","",SAM_2017_user_KZT!AU49/326)</f>
        <v/>
      </c>
      <c r="AV49" s="223" t="str">
        <f>IF(SAM_2017_user_KZT!AV49="","",SAM_2017_user_KZT!AV49/326)</f>
        <v/>
      </c>
      <c r="AW49" s="223" t="str">
        <f>IF(SAM_2017_user_KZT!AW49="","",SAM_2017_user_KZT!AW49/326)</f>
        <v/>
      </c>
      <c r="AX49" s="223" t="str">
        <f>IF(SAM_2017_user_KZT!AX49="","",SAM_2017_user_KZT!AX49/326)</f>
        <v/>
      </c>
      <c r="AY49" s="223" t="str">
        <f>IF(SAM_2017_user_KZT!AY49="","",SAM_2017_user_KZT!AY49/326)</f>
        <v/>
      </c>
      <c r="AZ49" s="223" t="str">
        <f>IF(SAM_2017_user_KZT!AZ49="","",SAM_2017_user_KZT!AZ49/326)</f>
        <v/>
      </c>
      <c r="BA49" s="223" t="str">
        <f>IF(SAM_2017_user_KZT!BA49="","",SAM_2017_user_KZT!BA49/326)</f>
        <v/>
      </c>
      <c r="BB49" s="223" t="str">
        <f>IF(SAM_2017_user_KZT!BB49="","",SAM_2017_user_KZT!BB49/326)</f>
        <v/>
      </c>
      <c r="BC49" s="223" t="str">
        <f>IF(SAM_2017_user_KZT!BC49="","",SAM_2017_user_KZT!BC49/326)</f>
        <v/>
      </c>
      <c r="BD49" s="223" t="str">
        <f>IF(SAM_2017_user_KZT!BD49="","",SAM_2017_user_KZT!BD49/326)</f>
        <v/>
      </c>
      <c r="BE49" s="223" t="str">
        <f>IF(SAM_2017_user_KZT!BE49="","",SAM_2017_user_KZT!BE49/326)</f>
        <v/>
      </c>
      <c r="BF49" s="223" t="str">
        <f>IF(SAM_2017_user_KZT!BF49="","",SAM_2017_user_KZT!BF49/326)</f>
        <v/>
      </c>
      <c r="BG49" s="223" t="str">
        <f>IF(SAM_2017_user_KZT!BG49="","",SAM_2017_user_KZT!BG49/326)</f>
        <v/>
      </c>
      <c r="BH49" s="223" t="str">
        <f>IF(SAM_2017_user_KZT!BH49="","",SAM_2017_user_KZT!BH49/326)</f>
        <v/>
      </c>
      <c r="BI49" s="223" t="str">
        <f>IF(SAM_2017_user_KZT!BI49="","",SAM_2017_user_KZT!BI49/326)</f>
        <v/>
      </c>
      <c r="BJ49" s="223" t="str">
        <f>IF(SAM_2017_user_KZT!BJ49="","",SAM_2017_user_KZT!BJ49/326)</f>
        <v/>
      </c>
      <c r="BK49" s="223" t="str">
        <f>IF(SAM_2017_user_KZT!BK49="","",SAM_2017_user_KZT!BK49/326)</f>
        <v/>
      </c>
      <c r="BL49" s="223" t="str">
        <f>IF(SAM_2017_user_KZT!BL49="","",SAM_2017_user_KZT!BL49/326)</f>
        <v/>
      </c>
      <c r="BM49" s="223" t="str">
        <f>IF(SAM_2017_user_KZT!BM49="","",SAM_2017_user_KZT!BM49/326)</f>
        <v/>
      </c>
      <c r="BN49" s="223" t="str">
        <f>IF(SAM_2017_user_KZT!BN49="","",SAM_2017_user_KZT!BN49/326)</f>
        <v/>
      </c>
      <c r="BO49" s="223" t="str">
        <f>IF(SAM_2017_user_KZT!BO49="","",SAM_2017_user_KZT!BO49/326)</f>
        <v/>
      </c>
      <c r="BP49" s="223" t="str">
        <f>IF(SAM_2017_user_KZT!BP49="","",SAM_2017_user_KZT!BP49/326)</f>
        <v/>
      </c>
      <c r="BQ49" s="223" t="str">
        <f>IF(SAM_2017_user_KZT!BQ49="","",SAM_2017_user_KZT!BQ49/326)</f>
        <v/>
      </c>
      <c r="BR49" s="77" t="str">
        <f>IF(SAM_2017_user_KZT!BR49="","",SAM_2017_user_KZT!BR49/326)</f>
        <v/>
      </c>
      <c r="BS49" s="223" t="str">
        <f>IF(SAM_2017_user_KZT!BS49="","",SAM_2017_user_KZT!BS49/326)</f>
        <v/>
      </c>
      <c r="BT49" s="223" t="str">
        <f>IF(SAM_2017_user_KZT!BT49="","",SAM_2017_user_KZT!BT49/326)</f>
        <v/>
      </c>
      <c r="BU49" s="147">
        <f>IF(SAM_2017_user_KZT!BU49="","",SAM_2017_user_KZT!BU49/326)</f>
        <v>61.818742431966101</v>
      </c>
      <c r="BV49" s="148">
        <f>IF(SAM_2017_user_KZT!BV49="","",SAM_2017_user_KZT!BV49/326)</f>
        <v>138.8539210294376</v>
      </c>
      <c r="BW49" s="148">
        <f>IF(SAM_2017_user_KZT!BW49="","",SAM_2017_user_KZT!BW49/326)</f>
        <v>25.155686590134966</v>
      </c>
      <c r="BX49" s="149">
        <f>IF(SAM_2017_user_KZT!BX49="","",SAM_2017_user_KZT!BX49/326)</f>
        <v>146.93793454642349</v>
      </c>
      <c r="BY49" s="125" t="str">
        <f>IF(SAM_2017_user_KZT!BY49="","",SAM_2017_user_KZT!BY49/326)</f>
        <v/>
      </c>
      <c r="BZ49" s="223" t="str">
        <f>IF(SAM_2017_user_KZT!BZ49="","",SAM_2017_user_KZT!BZ49/326)</f>
        <v/>
      </c>
      <c r="CA49" s="223" t="str">
        <f>IF(SAM_2017_user_KZT!CA49="","",SAM_2017_user_KZT!CA49/326)</f>
        <v/>
      </c>
      <c r="CB49" s="223" t="str">
        <f>IF(SAM_2017_user_KZT!CB49="","",SAM_2017_user_KZT!CB49/326)</f>
        <v/>
      </c>
      <c r="CC49" s="223" t="str">
        <f>IF(SAM_2017_user_KZT!CD49="","",SAM_2017_user_KZT!CD49/326)</f>
        <v/>
      </c>
      <c r="CD49" s="122">
        <f>IF(SAM_2017_user_KZT!CE49="","",SAM_2017_user_KZT!CE49/326)</f>
        <v>721.04847884843525</v>
      </c>
      <c r="CE49" s="85" t="str">
        <f>IF(SAM_2017_user_KZT!CF49="","",SAM_2017_user_KZT!CF49/326)</f>
        <v/>
      </c>
      <c r="CF49" s="107">
        <f t="shared" si="1"/>
        <v>2667.2284828775073</v>
      </c>
    </row>
    <row r="50" spans="1:84" x14ac:dyDescent="0.25">
      <c r="A50" s="227"/>
      <c r="B50" s="225">
        <v>48</v>
      </c>
      <c r="C50" s="198">
        <f>IF(SAM_2017_user_KZT!C50="","",SAM_2017_user_KZT!C50/326)</f>
        <v>201.06949269525518</v>
      </c>
      <c r="D50" s="220">
        <f>IF(SAM_2017_user_KZT!D50="","",SAM_2017_user_KZT!D50/326)</f>
        <v>7.1079432261302165</v>
      </c>
      <c r="E50" s="220">
        <f>IF(SAM_2017_user_KZT!E50="","",SAM_2017_user_KZT!E50/326)</f>
        <v>557.36951077775313</v>
      </c>
      <c r="F50" s="250">
        <f>IF(SAM_2017_user_KZT!F50="","",SAM_2017_user_KZT!F50/326)</f>
        <v>2.3036492495764875</v>
      </c>
      <c r="G50" s="220">
        <f>IF(SAM_2017_user_KZT!G50="","",SAM_2017_user_KZT!G50/326)</f>
        <v>1.7833700701604536</v>
      </c>
      <c r="H50" s="220">
        <f>IF(SAM_2017_user_KZT!H50="","",SAM_2017_user_KZT!H50/326)</f>
        <v>106.60537073914371</v>
      </c>
      <c r="I50" s="220">
        <f>IF(SAM_2017_user_KZT!I50="","",SAM_2017_user_KZT!I50/326)</f>
        <v>7.7228304112228265</v>
      </c>
      <c r="J50" s="220">
        <f>IF(SAM_2017_user_KZT!J50="","",SAM_2017_user_KZT!J50/326)</f>
        <v>17.26102511659926</v>
      </c>
      <c r="K50" s="220">
        <f>IF(SAM_2017_user_KZT!K50="","",SAM_2017_user_KZT!K50/326)</f>
        <v>3.0073221007911238E-2</v>
      </c>
      <c r="L50" s="220">
        <f>IF(SAM_2017_user_KZT!L50="","",SAM_2017_user_KZT!L50/326)</f>
        <v>0.90606998512102244</v>
      </c>
      <c r="M50" s="220">
        <f>IF(SAM_2017_user_KZT!M50="","",SAM_2017_user_KZT!M50/326)</f>
        <v>17.116058398907185</v>
      </c>
      <c r="N50" s="220">
        <f>IF(SAM_2017_user_KZT!N50="","",SAM_2017_user_KZT!N50/326)</f>
        <v>1.6677472068411514</v>
      </c>
      <c r="O50" s="220">
        <f>IF(SAM_2017_user_KZT!O50="","",SAM_2017_user_KZT!O50/326)</f>
        <v>6.946013069062505E-6</v>
      </c>
      <c r="P50" s="220">
        <f>IF(SAM_2017_user_KZT!P50="","",SAM_2017_user_KZT!P50/326)</f>
        <v>0.25767049360450384</v>
      </c>
      <c r="Q50" s="220">
        <f>IF(SAM_2017_user_KZT!Q50="","",SAM_2017_user_KZT!Q50/326)</f>
        <v>2.6198890352069002</v>
      </c>
      <c r="R50" s="220">
        <f>IF(SAM_2017_user_KZT!R50="","",SAM_2017_user_KZT!R50/326)</f>
        <v>7.0052672016221607</v>
      </c>
      <c r="S50" s="220">
        <f>IF(SAM_2017_user_KZT!S50="","",SAM_2017_user_KZT!S50/326)</f>
        <v>2.7674265929005428</v>
      </c>
      <c r="T50" s="220">
        <f>IF(SAM_2017_user_KZT!T50="","",SAM_2017_user_KZT!T50/326)</f>
        <v>2.3287573170283369E-4</v>
      </c>
      <c r="U50" s="220">
        <f>IF(SAM_2017_user_KZT!U50="","",SAM_2017_user_KZT!U50/326)</f>
        <v>14.846096451316289</v>
      </c>
      <c r="V50" s="220">
        <f>IF(SAM_2017_user_KZT!V50="","",SAM_2017_user_KZT!V50/326)</f>
        <v>2.3112932333349745</v>
      </c>
      <c r="W50" s="220">
        <f>IF(SAM_2017_user_KZT!W50="","",SAM_2017_user_KZT!W50/326)</f>
        <v>1.5805291558228383</v>
      </c>
      <c r="X50" s="220">
        <f>IF(SAM_2017_user_KZT!X50="","",SAM_2017_user_KZT!X50/326)</f>
        <v>6.080397402666553</v>
      </c>
      <c r="Y50" s="220">
        <f>IF(SAM_2017_user_KZT!Y50="","",SAM_2017_user_KZT!Y50/326)</f>
        <v>1890.3764816367523</v>
      </c>
      <c r="Z50" s="220">
        <f>IF(SAM_2017_user_KZT!Z50="","",SAM_2017_user_KZT!Z50/326)</f>
        <v>7.076219148060785</v>
      </c>
      <c r="AA50" s="220">
        <f>IF(SAM_2017_user_KZT!AA50="","",SAM_2017_user_KZT!AA50/326)</f>
        <v>68.49099357086935</v>
      </c>
      <c r="AB50" s="220">
        <f>IF(SAM_2017_user_KZT!AB50="","",SAM_2017_user_KZT!AB50/326)</f>
        <v>73.234935200855872</v>
      </c>
      <c r="AC50" s="220">
        <f>IF(SAM_2017_user_KZT!AC50="","",SAM_2017_user_KZT!AC50/326)</f>
        <v>495.04592414528992</v>
      </c>
      <c r="AD50" s="220">
        <f>IF(SAM_2017_user_KZT!AD50="","",SAM_2017_user_KZT!AD50/326)</f>
        <v>1.2324242541859467</v>
      </c>
      <c r="AE50" s="220">
        <f>IF(SAM_2017_user_KZT!AE50="","",SAM_2017_user_KZT!AE50/326)</f>
        <v>15.25024330096452</v>
      </c>
      <c r="AF50" s="220">
        <f>IF(SAM_2017_user_KZT!AF50="","",SAM_2017_user_KZT!AF50/326)</f>
        <v>209.50973242468478</v>
      </c>
      <c r="AG50" s="220">
        <f>IF(SAM_2017_user_KZT!AG50="","",SAM_2017_user_KZT!AG50/326)</f>
        <v>33.172580600584702</v>
      </c>
      <c r="AH50" s="220">
        <f>IF(SAM_2017_user_KZT!AH50="","",SAM_2017_user_KZT!AH50/326)</f>
        <v>8.8403792050719652</v>
      </c>
      <c r="AI50" s="220">
        <f>IF(SAM_2017_user_KZT!AI50="","",SAM_2017_user_KZT!AI50/326)</f>
        <v>44.030502066609763</v>
      </c>
      <c r="AJ50" s="200">
        <f>IF(SAM_2017_user_KZT!AJ50="","",SAM_2017_user_KZT!AJ50/326)</f>
        <v>166.77821950950948</v>
      </c>
      <c r="AK50" s="223" t="str">
        <f>IF(SAM_2017_user_KZT!AK50="","",SAM_2017_user_KZT!AK50/326)</f>
        <v/>
      </c>
      <c r="AL50" s="223" t="str">
        <f>IF(SAM_2017_user_KZT!AL50="","",SAM_2017_user_KZT!AL50/326)</f>
        <v/>
      </c>
      <c r="AM50" s="223" t="str">
        <f>IF(SAM_2017_user_KZT!AM50="","",SAM_2017_user_KZT!AM50/326)</f>
        <v/>
      </c>
      <c r="AN50" s="223" t="str">
        <f>IF(SAM_2017_user_KZT!AN50="","",SAM_2017_user_KZT!AN50/326)</f>
        <v/>
      </c>
      <c r="AO50" s="223" t="str">
        <f>IF(SAM_2017_user_KZT!AO50="","",SAM_2017_user_KZT!AO50/326)</f>
        <v/>
      </c>
      <c r="AP50" s="223" t="str">
        <f>IF(SAM_2017_user_KZT!AP50="","",SAM_2017_user_KZT!AP50/326)</f>
        <v/>
      </c>
      <c r="AQ50" s="223" t="str">
        <f>IF(SAM_2017_user_KZT!AQ50="","",SAM_2017_user_KZT!AQ50/326)</f>
        <v/>
      </c>
      <c r="AR50" s="223" t="str">
        <f>IF(SAM_2017_user_KZT!AR50="","",SAM_2017_user_KZT!AR50/326)</f>
        <v/>
      </c>
      <c r="AS50" s="223" t="str">
        <f>IF(SAM_2017_user_KZT!AS50="","",SAM_2017_user_KZT!AS50/326)</f>
        <v/>
      </c>
      <c r="AT50" s="223" t="str">
        <f>IF(SAM_2017_user_KZT!AT50="","",SAM_2017_user_KZT!AT50/326)</f>
        <v/>
      </c>
      <c r="AU50" s="223" t="str">
        <f>IF(SAM_2017_user_KZT!AU50="","",SAM_2017_user_KZT!AU50/326)</f>
        <v/>
      </c>
      <c r="AV50" s="223" t="str">
        <f>IF(SAM_2017_user_KZT!AV50="","",SAM_2017_user_KZT!AV50/326)</f>
        <v/>
      </c>
      <c r="AW50" s="223" t="str">
        <f>IF(SAM_2017_user_KZT!AW50="","",SAM_2017_user_KZT!AW50/326)</f>
        <v/>
      </c>
      <c r="AX50" s="223" t="str">
        <f>IF(SAM_2017_user_KZT!AX50="","",SAM_2017_user_KZT!AX50/326)</f>
        <v/>
      </c>
      <c r="AY50" s="223" t="str">
        <f>IF(SAM_2017_user_KZT!AY50="","",SAM_2017_user_KZT!AY50/326)</f>
        <v/>
      </c>
      <c r="AZ50" s="223" t="str">
        <f>IF(SAM_2017_user_KZT!AZ50="","",SAM_2017_user_KZT!AZ50/326)</f>
        <v/>
      </c>
      <c r="BA50" s="223" t="str">
        <f>IF(SAM_2017_user_KZT!BA50="","",SAM_2017_user_KZT!BA50/326)</f>
        <v/>
      </c>
      <c r="BB50" s="223" t="str">
        <f>IF(SAM_2017_user_KZT!BB50="","",SAM_2017_user_KZT!BB50/326)</f>
        <v/>
      </c>
      <c r="BC50" s="223" t="str">
        <f>IF(SAM_2017_user_KZT!BC50="","",SAM_2017_user_KZT!BC50/326)</f>
        <v/>
      </c>
      <c r="BD50" s="223" t="str">
        <f>IF(SAM_2017_user_KZT!BD50="","",SAM_2017_user_KZT!BD50/326)</f>
        <v/>
      </c>
      <c r="BE50" s="223" t="str">
        <f>IF(SAM_2017_user_KZT!BE50="","",SAM_2017_user_KZT!BE50/326)</f>
        <v/>
      </c>
      <c r="BF50" s="223" t="str">
        <f>IF(SAM_2017_user_KZT!BF50="","",SAM_2017_user_KZT!BF50/326)</f>
        <v/>
      </c>
      <c r="BG50" s="223" t="str">
        <f>IF(SAM_2017_user_KZT!BG50="","",SAM_2017_user_KZT!BG50/326)</f>
        <v/>
      </c>
      <c r="BH50" s="223" t="str">
        <f>IF(SAM_2017_user_KZT!BH50="","",SAM_2017_user_KZT!BH50/326)</f>
        <v/>
      </c>
      <c r="BI50" s="223" t="str">
        <f>IF(SAM_2017_user_KZT!BI50="","",SAM_2017_user_KZT!BI50/326)</f>
        <v/>
      </c>
      <c r="BJ50" s="223" t="str">
        <f>IF(SAM_2017_user_KZT!BJ50="","",SAM_2017_user_KZT!BJ50/326)</f>
        <v/>
      </c>
      <c r="BK50" s="223" t="str">
        <f>IF(SAM_2017_user_KZT!BK50="","",SAM_2017_user_KZT!BK50/326)</f>
        <v/>
      </c>
      <c r="BL50" s="223" t="str">
        <f>IF(SAM_2017_user_KZT!BL50="","",SAM_2017_user_KZT!BL50/326)</f>
        <v/>
      </c>
      <c r="BM50" s="223" t="str">
        <f>IF(SAM_2017_user_KZT!BM50="","",SAM_2017_user_KZT!BM50/326)</f>
        <v/>
      </c>
      <c r="BN50" s="223" t="str">
        <f>IF(SAM_2017_user_KZT!BN50="","",SAM_2017_user_KZT!BN50/326)</f>
        <v/>
      </c>
      <c r="BO50" s="223" t="str">
        <f>IF(SAM_2017_user_KZT!BO50="","",SAM_2017_user_KZT!BO50/326)</f>
        <v/>
      </c>
      <c r="BP50" s="223" t="str">
        <f>IF(SAM_2017_user_KZT!BP50="","",SAM_2017_user_KZT!BP50/326)</f>
        <v/>
      </c>
      <c r="BQ50" s="223" t="str">
        <f>IF(SAM_2017_user_KZT!BQ50="","",SAM_2017_user_KZT!BQ50/326)</f>
        <v/>
      </c>
      <c r="BR50" s="77" t="str">
        <f>IF(SAM_2017_user_KZT!BR50="","",SAM_2017_user_KZT!BR50/326)</f>
        <v/>
      </c>
      <c r="BS50" s="223" t="str">
        <f>IF(SAM_2017_user_KZT!BS50="","",SAM_2017_user_KZT!BS50/326)</f>
        <v/>
      </c>
      <c r="BT50" s="223" t="str">
        <f>IF(SAM_2017_user_KZT!BT50="","",SAM_2017_user_KZT!BT50/326)</f>
        <v/>
      </c>
      <c r="BU50" s="147">
        <f>IF(SAM_2017_user_KZT!BU50="","",SAM_2017_user_KZT!BU50/326)</f>
        <v>172.36491120903838</v>
      </c>
      <c r="BV50" s="148">
        <f>IF(SAM_2017_user_KZT!BV50="","",SAM_2017_user_KZT!BV50/326)</f>
        <v>373.29719837899194</v>
      </c>
      <c r="BW50" s="148">
        <f>IF(SAM_2017_user_KZT!BW50="","",SAM_2017_user_KZT!BW50/326)</f>
        <v>94.322500977454311</v>
      </c>
      <c r="BX50" s="149">
        <f>IF(SAM_2017_user_KZT!BX50="","",SAM_2017_user_KZT!BX50/326)</f>
        <v>570.29313340236979</v>
      </c>
      <c r="BY50" s="125" t="str">
        <f>IF(SAM_2017_user_KZT!BY50="","",SAM_2017_user_KZT!BY50/326)</f>
        <v/>
      </c>
      <c r="BZ50" s="223" t="str">
        <f>IF(SAM_2017_user_KZT!BZ50="","",SAM_2017_user_KZT!BZ50/326)</f>
        <v/>
      </c>
      <c r="CA50" s="223" t="str">
        <f>IF(SAM_2017_user_KZT!CA50="","",SAM_2017_user_KZT!CA50/326)</f>
        <v/>
      </c>
      <c r="CB50" s="223" t="str">
        <f>IF(SAM_2017_user_KZT!CB50="","",SAM_2017_user_KZT!CB50/326)</f>
        <v/>
      </c>
      <c r="CC50" s="223" t="str">
        <f>IF(SAM_2017_user_KZT!CD50="","",SAM_2017_user_KZT!CD50/326)</f>
        <v/>
      </c>
      <c r="CD50" s="122">
        <f>IF(SAM_2017_user_KZT!CE50="","",SAM_2017_user_KZT!CE50/326)</f>
        <v>23.92219118044747</v>
      </c>
      <c r="CE50" s="85" t="str">
        <f>IF(SAM_2017_user_KZT!CF50="","",SAM_2017_user_KZT!CF50/326)</f>
        <v/>
      </c>
      <c r="CF50" s="107">
        <f t="shared" si="1"/>
        <v>5205.650520697679</v>
      </c>
    </row>
    <row r="51" spans="1:84" x14ac:dyDescent="0.25">
      <c r="A51" s="227"/>
      <c r="B51" s="225">
        <v>49</v>
      </c>
      <c r="C51" s="198">
        <f>IF(SAM_2017_user_KZT!C51="","",SAM_2017_user_KZT!C51/326)</f>
        <v>670.1657201558528</v>
      </c>
      <c r="D51" s="220">
        <f>IF(SAM_2017_user_KZT!D51="","",SAM_2017_user_KZT!D51/326)</f>
        <v>7.1481305217895361</v>
      </c>
      <c r="E51" s="220">
        <f>IF(SAM_2017_user_KZT!E51="","",SAM_2017_user_KZT!E51/326)</f>
        <v>338.84443690417169</v>
      </c>
      <c r="F51" s="250">
        <f>IF(SAM_2017_user_KZT!F51="","",SAM_2017_user_KZT!F51/326)</f>
        <v>8.1111909832796189E-4</v>
      </c>
      <c r="G51" s="220">
        <f>IF(SAM_2017_user_KZT!G51="","",SAM_2017_user_KZT!G51/326)</f>
        <v>7.2693399895291915</v>
      </c>
      <c r="H51" s="220">
        <f>IF(SAM_2017_user_KZT!H51="","",SAM_2017_user_KZT!H51/326)</f>
        <v>764.06204770775321</v>
      </c>
      <c r="I51" s="220">
        <f>IF(SAM_2017_user_KZT!I51="","",SAM_2017_user_KZT!I51/326)</f>
        <v>25.23621730832469</v>
      </c>
      <c r="J51" s="220">
        <f>IF(SAM_2017_user_KZT!J51="","",SAM_2017_user_KZT!J51/326)</f>
        <v>301.86546527192996</v>
      </c>
      <c r="K51" s="220">
        <f>IF(SAM_2017_user_KZT!K51="","",SAM_2017_user_KZT!K51/326)</f>
        <v>45.369500455220191</v>
      </c>
      <c r="L51" s="220">
        <f>IF(SAM_2017_user_KZT!L51="","",SAM_2017_user_KZT!L51/326)</f>
        <v>197.93045482616503</v>
      </c>
      <c r="M51" s="220">
        <f>IF(SAM_2017_user_KZT!M51="","",SAM_2017_user_KZT!M51/326)</f>
        <v>0.55446829066919023</v>
      </c>
      <c r="N51" s="220">
        <f>IF(SAM_2017_user_KZT!N51="","",SAM_2017_user_KZT!N51/326)</f>
        <v>5.1737947845987788</v>
      </c>
      <c r="O51" s="220">
        <f>IF(SAM_2017_user_KZT!O51="","",SAM_2017_user_KZT!O51/326)</f>
        <v>0.34152470783918298</v>
      </c>
      <c r="P51" s="220">
        <f>IF(SAM_2017_user_KZT!P51="","",SAM_2017_user_KZT!P51/326)</f>
        <v>7.2453429891656125</v>
      </c>
      <c r="Q51" s="220">
        <f>IF(SAM_2017_user_KZT!Q51="","",SAM_2017_user_KZT!Q51/326)</f>
        <v>103.40877633124332</v>
      </c>
      <c r="R51" s="220">
        <f>IF(SAM_2017_user_KZT!R51="","",SAM_2017_user_KZT!R51/326)</f>
        <v>22.311630560166595</v>
      </c>
      <c r="S51" s="220">
        <f>IF(SAM_2017_user_KZT!S51="","",SAM_2017_user_KZT!S51/326)</f>
        <v>7.9503499532264756</v>
      </c>
      <c r="T51" s="220">
        <f>IF(SAM_2017_user_KZT!T51="","",SAM_2017_user_KZT!T51/326)</f>
        <v>7.2055866348265658</v>
      </c>
      <c r="U51" s="220">
        <f>IF(SAM_2017_user_KZT!U51="","",SAM_2017_user_KZT!U51/326)</f>
        <v>34.062859880730471</v>
      </c>
      <c r="V51" s="220">
        <f>IF(SAM_2017_user_KZT!V51="","",SAM_2017_user_KZT!V51/326)</f>
        <v>0.1678902953721583</v>
      </c>
      <c r="W51" s="220">
        <f>IF(SAM_2017_user_KZT!W51="","",SAM_2017_user_KZT!W51/326)</f>
        <v>4.5695550176348814</v>
      </c>
      <c r="X51" s="220">
        <f>IF(SAM_2017_user_KZT!X51="","",SAM_2017_user_KZT!X51/326)</f>
        <v>1.3931177140500495</v>
      </c>
      <c r="Y51" s="220">
        <f>IF(SAM_2017_user_KZT!Y51="","",SAM_2017_user_KZT!Y51/326)</f>
        <v>47.589615842598249</v>
      </c>
      <c r="Z51" s="220">
        <f>IF(SAM_2017_user_KZT!Z51="","",SAM_2017_user_KZT!Z51/326)</f>
        <v>1.6936955985539157</v>
      </c>
      <c r="AA51" s="220">
        <f>IF(SAM_2017_user_KZT!AA51="","",SAM_2017_user_KZT!AA51/326)</f>
        <v>8.4412269150472827</v>
      </c>
      <c r="AB51" s="220">
        <f>IF(SAM_2017_user_KZT!AB51="","",SAM_2017_user_KZT!AB51/326)</f>
        <v>21.679633249086624</v>
      </c>
      <c r="AC51" s="220">
        <f>IF(SAM_2017_user_KZT!AC51="","",SAM_2017_user_KZT!AC51/326)</f>
        <v>38.237407444792495</v>
      </c>
      <c r="AD51" s="220">
        <f>IF(SAM_2017_user_KZT!AD51="","",SAM_2017_user_KZT!AD51/326)</f>
        <v>10.789337551651174</v>
      </c>
      <c r="AE51" s="220">
        <f>IF(SAM_2017_user_KZT!AE51="","",SAM_2017_user_KZT!AE51/326)</f>
        <v>1.0402960671867074</v>
      </c>
      <c r="AF51" s="220">
        <f>IF(SAM_2017_user_KZT!AF51="","",SAM_2017_user_KZT!AF51/326)</f>
        <v>49.455449234226897</v>
      </c>
      <c r="AG51" s="220">
        <f>IF(SAM_2017_user_KZT!AG51="","",SAM_2017_user_KZT!AG51/326)</f>
        <v>179.03988219424019</v>
      </c>
      <c r="AH51" s="220">
        <f>IF(SAM_2017_user_KZT!AH51="","",SAM_2017_user_KZT!AH51/326)</f>
        <v>92.789472756347621</v>
      </c>
      <c r="AI51" s="220">
        <f>IF(SAM_2017_user_KZT!AI51="","",SAM_2017_user_KZT!AI51/326)</f>
        <v>460.72728879151975</v>
      </c>
      <c r="AJ51" s="200">
        <f>IF(SAM_2017_user_KZT!AJ51="","",SAM_2017_user_KZT!AJ51/326)</f>
        <v>173.73012873341801</v>
      </c>
      <c r="AK51" s="223" t="str">
        <f>IF(SAM_2017_user_KZT!AK51="","",SAM_2017_user_KZT!AK51/326)</f>
        <v/>
      </c>
      <c r="AL51" s="223" t="str">
        <f>IF(SAM_2017_user_KZT!AL51="","",SAM_2017_user_KZT!AL51/326)</f>
        <v/>
      </c>
      <c r="AM51" s="223" t="str">
        <f>IF(SAM_2017_user_KZT!AM51="","",SAM_2017_user_KZT!AM51/326)</f>
        <v/>
      </c>
      <c r="AN51" s="223" t="str">
        <f>IF(SAM_2017_user_KZT!AN51="","",SAM_2017_user_KZT!AN51/326)</f>
        <v/>
      </c>
      <c r="AO51" s="223" t="str">
        <f>IF(SAM_2017_user_KZT!AO51="","",SAM_2017_user_KZT!AO51/326)</f>
        <v/>
      </c>
      <c r="AP51" s="223" t="str">
        <f>IF(SAM_2017_user_KZT!AP51="","",SAM_2017_user_KZT!AP51/326)</f>
        <v/>
      </c>
      <c r="AQ51" s="223" t="str">
        <f>IF(SAM_2017_user_KZT!AQ51="","",SAM_2017_user_KZT!AQ51/326)</f>
        <v/>
      </c>
      <c r="AR51" s="223" t="str">
        <f>IF(SAM_2017_user_KZT!AR51="","",SAM_2017_user_KZT!AR51/326)</f>
        <v/>
      </c>
      <c r="AS51" s="223" t="str">
        <f>IF(SAM_2017_user_KZT!AS51="","",SAM_2017_user_KZT!AS51/326)</f>
        <v/>
      </c>
      <c r="AT51" s="223" t="str">
        <f>IF(SAM_2017_user_KZT!AT51="","",SAM_2017_user_KZT!AT51/326)</f>
        <v/>
      </c>
      <c r="AU51" s="223" t="str">
        <f>IF(SAM_2017_user_KZT!AU51="","",SAM_2017_user_KZT!AU51/326)</f>
        <v/>
      </c>
      <c r="AV51" s="223" t="str">
        <f>IF(SAM_2017_user_KZT!AV51="","",SAM_2017_user_KZT!AV51/326)</f>
        <v/>
      </c>
      <c r="AW51" s="223" t="str">
        <f>IF(SAM_2017_user_KZT!AW51="","",SAM_2017_user_KZT!AW51/326)</f>
        <v/>
      </c>
      <c r="AX51" s="223" t="str">
        <f>IF(SAM_2017_user_KZT!AX51="","",SAM_2017_user_KZT!AX51/326)</f>
        <v/>
      </c>
      <c r="AY51" s="223" t="str">
        <f>IF(SAM_2017_user_KZT!AY51="","",SAM_2017_user_KZT!AY51/326)</f>
        <v/>
      </c>
      <c r="AZ51" s="223" t="str">
        <f>IF(SAM_2017_user_KZT!AZ51="","",SAM_2017_user_KZT!AZ51/326)</f>
        <v/>
      </c>
      <c r="BA51" s="223" t="str">
        <f>IF(SAM_2017_user_KZT!BA51="","",SAM_2017_user_KZT!BA51/326)</f>
        <v/>
      </c>
      <c r="BB51" s="223" t="str">
        <f>IF(SAM_2017_user_KZT!BB51="","",SAM_2017_user_KZT!BB51/326)</f>
        <v/>
      </c>
      <c r="BC51" s="223" t="str">
        <f>IF(SAM_2017_user_KZT!BC51="","",SAM_2017_user_KZT!BC51/326)</f>
        <v/>
      </c>
      <c r="BD51" s="223" t="str">
        <f>IF(SAM_2017_user_KZT!BD51="","",SAM_2017_user_KZT!BD51/326)</f>
        <v/>
      </c>
      <c r="BE51" s="223" t="str">
        <f>IF(SAM_2017_user_KZT!BE51="","",SAM_2017_user_KZT!BE51/326)</f>
        <v/>
      </c>
      <c r="BF51" s="223" t="str">
        <f>IF(SAM_2017_user_KZT!BF51="","",SAM_2017_user_KZT!BF51/326)</f>
        <v/>
      </c>
      <c r="BG51" s="223" t="str">
        <f>IF(SAM_2017_user_KZT!BG51="","",SAM_2017_user_KZT!BG51/326)</f>
        <v/>
      </c>
      <c r="BH51" s="223" t="str">
        <f>IF(SAM_2017_user_KZT!BH51="","",SAM_2017_user_KZT!BH51/326)</f>
        <v/>
      </c>
      <c r="BI51" s="223" t="str">
        <f>IF(SAM_2017_user_KZT!BI51="","",SAM_2017_user_KZT!BI51/326)</f>
        <v/>
      </c>
      <c r="BJ51" s="223" t="str">
        <f>IF(SAM_2017_user_KZT!BJ51="","",SAM_2017_user_KZT!BJ51/326)</f>
        <v/>
      </c>
      <c r="BK51" s="223" t="str">
        <f>IF(SAM_2017_user_KZT!BK51="","",SAM_2017_user_KZT!BK51/326)</f>
        <v/>
      </c>
      <c r="BL51" s="223" t="str">
        <f>IF(SAM_2017_user_KZT!BL51="","",SAM_2017_user_KZT!BL51/326)</f>
        <v/>
      </c>
      <c r="BM51" s="223" t="str">
        <f>IF(SAM_2017_user_KZT!BM51="","",SAM_2017_user_KZT!BM51/326)</f>
        <v/>
      </c>
      <c r="BN51" s="223" t="str">
        <f>IF(SAM_2017_user_KZT!BN51="","",SAM_2017_user_KZT!BN51/326)</f>
        <v/>
      </c>
      <c r="BO51" s="223" t="str">
        <f>IF(SAM_2017_user_KZT!BO51="","",SAM_2017_user_KZT!BO51/326)</f>
        <v/>
      </c>
      <c r="BP51" s="223" t="str">
        <f>IF(SAM_2017_user_KZT!BP51="","",SAM_2017_user_KZT!BP51/326)</f>
        <v/>
      </c>
      <c r="BQ51" s="223" t="str">
        <f>IF(SAM_2017_user_KZT!BQ51="","",SAM_2017_user_KZT!BQ51/326)</f>
        <v/>
      </c>
      <c r="BR51" s="77" t="str">
        <f>IF(SAM_2017_user_KZT!BR51="","",SAM_2017_user_KZT!BR51/326)</f>
        <v/>
      </c>
      <c r="BS51" s="223" t="str">
        <f>IF(SAM_2017_user_KZT!BS51="","",SAM_2017_user_KZT!BS51/326)</f>
        <v/>
      </c>
      <c r="BT51" s="223" t="str">
        <f>IF(SAM_2017_user_KZT!BT51="","",SAM_2017_user_KZT!BT51/326)</f>
        <v/>
      </c>
      <c r="BU51" s="147">
        <f>IF(SAM_2017_user_KZT!BU51="","",SAM_2017_user_KZT!BU51/326)</f>
        <v>337.2029734413361</v>
      </c>
      <c r="BV51" s="148">
        <f>IF(SAM_2017_user_KZT!BV51="","",SAM_2017_user_KZT!BV51/326)</f>
        <v>580.24967469526086</v>
      </c>
      <c r="BW51" s="148">
        <f>IF(SAM_2017_user_KZT!BW51="","",SAM_2017_user_KZT!BW51/326)</f>
        <v>214.181720900382</v>
      </c>
      <c r="BX51" s="149">
        <f>IF(SAM_2017_user_KZT!BX51="","",SAM_2017_user_KZT!BX51/326)</f>
        <v>1015.2717849878862</v>
      </c>
      <c r="BY51" s="125" t="str">
        <f>IF(SAM_2017_user_KZT!BY51="","",SAM_2017_user_KZT!BY51/326)</f>
        <v/>
      </c>
      <c r="BZ51" s="223" t="str">
        <f>IF(SAM_2017_user_KZT!BZ51="","",SAM_2017_user_KZT!BZ51/326)</f>
        <v/>
      </c>
      <c r="CA51" s="223" t="str">
        <f>IF(SAM_2017_user_KZT!CA51="","",SAM_2017_user_KZT!CA51/326)</f>
        <v/>
      </c>
      <c r="CB51" s="223" t="str">
        <f>IF(SAM_2017_user_KZT!CB51="","",SAM_2017_user_KZT!CB51/326)</f>
        <v/>
      </c>
      <c r="CC51" s="223" t="str">
        <f>IF(SAM_2017_user_KZT!CD51="","",SAM_2017_user_KZT!CD51/326)</f>
        <v/>
      </c>
      <c r="CD51" s="122">
        <f>IF(SAM_2017_user_KZT!CE51="","",SAM_2017_user_KZT!CE51/326)</f>
        <v>65.281766385910259</v>
      </c>
      <c r="CE51" s="85" t="str">
        <f>IF(SAM_2017_user_KZT!CF51="","",SAM_2017_user_KZT!CF51/326)</f>
        <v/>
      </c>
      <c r="CF51" s="107">
        <f t="shared" si="1"/>
        <v>5849.6783762088025</v>
      </c>
    </row>
    <row r="52" spans="1:84" x14ac:dyDescent="0.25">
      <c r="A52" s="227"/>
      <c r="B52" s="225">
        <v>50</v>
      </c>
      <c r="C52" s="198">
        <f>IF(SAM_2017_user_KZT!C52="","",SAM_2017_user_KZT!C52/326)</f>
        <v>55.610890286286306</v>
      </c>
      <c r="D52" s="220">
        <f>IF(SAM_2017_user_KZT!D52="","",SAM_2017_user_KZT!D52/326)</f>
        <v>4.8570465526327121E-2</v>
      </c>
      <c r="E52" s="220">
        <f>IF(SAM_2017_user_KZT!E52="","",SAM_2017_user_KZT!E52/326)</f>
        <v>93.345972661219179</v>
      </c>
      <c r="F52" s="250">
        <f>IF(SAM_2017_user_KZT!F52="","",SAM_2017_user_KZT!F52/326)</f>
        <v>3.5707405217346469E-4</v>
      </c>
      <c r="G52" s="220">
        <f>IF(SAM_2017_user_KZT!G52="","",SAM_2017_user_KZT!G52/326)</f>
        <v>3.2650801464546273</v>
      </c>
      <c r="H52" s="220">
        <f>IF(SAM_2017_user_KZT!H52="","",SAM_2017_user_KZT!H52/326)</f>
        <v>275.52569687214663</v>
      </c>
      <c r="I52" s="220">
        <f>IF(SAM_2017_user_KZT!I52="","",SAM_2017_user_KZT!I52/326)</f>
        <v>140.25837971067827</v>
      </c>
      <c r="J52" s="220">
        <f>IF(SAM_2017_user_KZT!J52="","",SAM_2017_user_KZT!J52/326)</f>
        <v>41.041154190231666</v>
      </c>
      <c r="K52" s="220">
        <f>IF(SAM_2017_user_KZT!K52="","",SAM_2017_user_KZT!K52/326)</f>
        <v>1.0120298107980563E-3</v>
      </c>
      <c r="L52" s="220">
        <f>IF(SAM_2017_user_KZT!L52="","",SAM_2017_user_KZT!L52/326)</f>
        <v>6.8490065407810912</v>
      </c>
      <c r="M52" s="220">
        <f>IF(SAM_2017_user_KZT!M52="","",SAM_2017_user_KZT!M52/326)</f>
        <v>17.257653358595345</v>
      </c>
      <c r="N52" s="220">
        <f>IF(SAM_2017_user_KZT!N52="","",SAM_2017_user_KZT!N52/326)</f>
        <v>9.4752711516141785E-2</v>
      </c>
      <c r="O52" s="220">
        <f>IF(SAM_2017_user_KZT!O52="","",SAM_2017_user_KZT!O52/326)</f>
        <v>0.38691171387399848</v>
      </c>
      <c r="P52" s="220">
        <f>IF(SAM_2017_user_KZT!P52="","",SAM_2017_user_KZT!P52/326)</f>
        <v>0.34213029123868866</v>
      </c>
      <c r="Q52" s="220">
        <f>IF(SAM_2017_user_KZT!Q52="","",SAM_2017_user_KZT!Q52/326)</f>
        <v>6.7494877778059355</v>
      </c>
      <c r="R52" s="220">
        <f>IF(SAM_2017_user_KZT!R52="","",SAM_2017_user_KZT!R52/326)</f>
        <v>140.50722110091158</v>
      </c>
      <c r="S52" s="220">
        <f>IF(SAM_2017_user_KZT!S52="","",SAM_2017_user_KZT!S52/326)</f>
        <v>6.2964929989183016</v>
      </c>
      <c r="T52" s="220">
        <f>IF(SAM_2017_user_KZT!T52="","",SAM_2017_user_KZT!T52/326)</f>
        <v>1.995516739450727E-4</v>
      </c>
      <c r="U52" s="220">
        <f>IF(SAM_2017_user_KZT!U52="","",SAM_2017_user_KZT!U52/326)</f>
        <v>63.004760312974362</v>
      </c>
      <c r="V52" s="220">
        <f>IF(SAM_2017_user_KZT!V52="","",SAM_2017_user_KZT!V52/326)</f>
        <v>0.61146911360714018</v>
      </c>
      <c r="W52" s="220">
        <f>IF(SAM_2017_user_KZT!W52="","",SAM_2017_user_KZT!W52/326)</f>
        <v>13.147313167985216</v>
      </c>
      <c r="X52" s="220">
        <f>IF(SAM_2017_user_KZT!X52="","",SAM_2017_user_KZT!X52/326)</f>
        <v>3.3483961200045309</v>
      </c>
      <c r="Y52" s="220">
        <f>IF(SAM_2017_user_KZT!Y52="","",SAM_2017_user_KZT!Y52/326)</f>
        <v>51.424220493585771</v>
      </c>
      <c r="Z52" s="220">
        <f>IF(SAM_2017_user_KZT!Z52="","",SAM_2017_user_KZT!Z52/326)</f>
        <v>1.9721113559186931</v>
      </c>
      <c r="AA52" s="220">
        <f>IF(SAM_2017_user_KZT!AA52="","",SAM_2017_user_KZT!AA52/326)</f>
        <v>1.5884489805039148</v>
      </c>
      <c r="AB52" s="220">
        <f>IF(SAM_2017_user_KZT!AB52="","",SAM_2017_user_KZT!AB52/326)</f>
        <v>1090.3324716449113</v>
      </c>
      <c r="AC52" s="220">
        <f>IF(SAM_2017_user_KZT!AC52="","",SAM_2017_user_KZT!AC52/326)</f>
        <v>32.691850736652057</v>
      </c>
      <c r="AD52" s="220">
        <f>IF(SAM_2017_user_KZT!AD52="","",SAM_2017_user_KZT!AD52/326)</f>
        <v>4.7518220016303578</v>
      </c>
      <c r="AE52" s="220">
        <f>IF(SAM_2017_user_KZT!AE52="","",SAM_2017_user_KZT!AE52/326)</f>
        <v>0.39039180427385872</v>
      </c>
      <c r="AF52" s="220">
        <f>IF(SAM_2017_user_KZT!AF52="","",SAM_2017_user_KZT!AF52/326)</f>
        <v>252.8966632431146</v>
      </c>
      <c r="AG52" s="220">
        <f>IF(SAM_2017_user_KZT!AG52="","",SAM_2017_user_KZT!AG52/326)</f>
        <v>144.57566524405382</v>
      </c>
      <c r="AH52" s="220">
        <f>IF(SAM_2017_user_KZT!AH52="","",SAM_2017_user_KZT!AH52/326)</f>
        <v>10.635122691595159</v>
      </c>
      <c r="AI52" s="220">
        <f>IF(SAM_2017_user_KZT!AI52="","",SAM_2017_user_KZT!AI52/326)</f>
        <v>20.61717911279759</v>
      </c>
      <c r="AJ52" s="200">
        <f>IF(SAM_2017_user_KZT!AJ52="","",SAM_2017_user_KZT!AJ52/326)</f>
        <v>238.42364535077164</v>
      </c>
      <c r="AK52" s="223" t="str">
        <f>IF(SAM_2017_user_KZT!AK52="","",SAM_2017_user_KZT!AK52/326)</f>
        <v/>
      </c>
      <c r="AL52" s="223" t="str">
        <f>IF(SAM_2017_user_KZT!AL52="","",SAM_2017_user_KZT!AL52/326)</f>
        <v/>
      </c>
      <c r="AM52" s="223" t="str">
        <f>IF(SAM_2017_user_KZT!AM52="","",SAM_2017_user_KZT!AM52/326)</f>
        <v/>
      </c>
      <c r="AN52" s="223" t="str">
        <f>IF(SAM_2017_user_KZT!AN52="","",SAM_2017_user_KZT!AN52/326)</f>
        <v/>
      </c>
      <c r="AO52" s="223" t="str">
        <f>IF(SAM_2017_user_KZT!AO52="","",SAM_2017_user_KZT!AO52/326)</f>
        <v/>
      </c>
      <c r="AP52" s="223" t="str">
        <f>IF(SAM_2017_user_KZT!AP52="","",SAM_2017_user_KZT!AP52/326)</f>
        <v/>
      </c>
      <c r="AQ52" s="223" t="str">
        <f>IF(SAM_2017_user_KZT!AQ52="","",SAM_2017_user_KZT!AQ52/326)</f>
        <v/>
      </c>
      <c r="AR52" s="223" t="str">
        <f>IF(SAM_2017_user_KZT!AR52="","",SAM_2017_user_KZT!AR52/326)</f>
        <v/>
      </c>
      <c r="AS52" s="223" t="str">
        <f>IF(SAM_2017_user_KZT!AS52="","",SAM_2017_user_KZT!AS52/326)</f>
        <v/>
      </c>
      <c r="AT52" s="223" t="str">
        <f>IF(SAM_2017_user_KZT!AT52="","",SAM_2017_user_KZT!AT52/326)</f>
        <v/>
      </c>
      <c r="AU52" s="223" t="str">
        <f>IF(SAM_2017_user_KZT!AU52="","",SAM_2017_user_KZT!AU52/326)</f>
        <v/>
      </c>
      <c r="AV52" s="223" t="str">
        <f>IF(SAM_2017_user_KZT!AV52="","",SAM_2017_user_KZT!AV52/326)</f>
        <v/>
      </c>
      <c r="AW52" s="223" t="str">
        <f>IF(SAM_2017_user_KZT!AW52="","",SAM_2017_user_KZT!AW52/326)</f>
        <v/>
      </c>
      <c r="AX52" s="223" t="str">
        <f>IF(SAM_2017_user_KZT!AX52="","",SAM_2017_user_KZT!AX52/326)</f>
        <v/>
      </c>
      <c r="AY52" s="223" t="str">
        <f>IF(SAM_2017_user_KZT!AY52="","",SAM_2017_user_KZT!AY52/326)</f>
        <v/>
      </c>
      <c r="AZ52" s="223" t="str">
        <f>IF(SAM_2017_user_KZT!AZ52="","",SAM_2017_user_KZT!AZ52/326)</f>
        <v/>
      </c>
      <c r="BA52" s="223" t="str">
        <f>IF(SAM_2017_user_KZT!BA52="","",SAM_2017_user_KZT!BA52/326)</f>
        <v/>
      </c>
      <c r="BB52" s="223" t="str">
        <f>IF(SAM_2017_user_KZT!BB52="","",SAM_2017_user_KZT!BB52/326)</f>
        <v/>
      </c>
      <c r="BC52" s="223" t="str">
        <f>IF(SAM_2017_user_KZT!BC52="","",SAM_2017_user_KZT!BC52/326)</f>
        <v/>
      </c>
      <c r="BD52" s="223" t="str">
        <f>IF(SAM_2017_user_KZT!BD52="","",SAM_2017_user_KZT!BD52/326)</f>
        <v/>
      </c>
      <c r="BE52" s="223" t="str">
        <f>IF(SAM_2017_user_KZT!BE52="","",SAM_2017_user_KZT!BE52/326)</f>
        <v/>
      </c>
      <c r="BF52" s="223" t="str">
        <f>IF(SAM_2017_user_KZT!BF52="","",SAM_2017_user_KZT!BF52/326)</f>
        <v/>
      </c>
      <c r="BG52" s="223" t="str">
        <f>IF(SAM_2017_user_KZT!BG52="","",SAM_2017_user_KZT!BG52/326)</f>
        <v/>
      </c>
      <c r="BH52" s="223" t="str">
        <f>IF(SAM_2017_user_KZT!BH52="","",SAM_2017_user_KZT!BH52/326)</f>
        <v/>
      </c>
      <c r="BI52" s="223" t="str">
        <f>IF(SAM_2017_user_KZT!BI52="","",SAM_2017_user_KZT!BI52/326)</f>
        <v/>
      </c>
      <c r="BJ52" s="223" t="str">
        <f>IF(SAM_2017_user_KZT!BJ52="","",SAM_2017_user_KZT!BJ52/326)</f>
        <v/>
      </c>
      <c r="BK52" s="223" t="str">
        <f>IF(SAM_2017_user_KZT!BK52="","",SAM_2017_user_KZT!BK52/326)</f>
        <v/>
      </c>
      <c r="BL52" s="223" t="str">
        <f>IF(SAM_2017_user_KZT!BL52="","",SAM_2017_user_KZT!BL52/326)</f>
        <v/>
      </c>
      <c r="BM52" s="223" t="str">
        <f>IF(SAM_2017_user_KZT!BM52="","",SAM_2017_user_KZT!BM52/326)</f>
        <v/>
      </c>
      <c r="BN52" s="223" t="str">
        <f>IF(SAM_2017_user_KZT!BN52="","",SAM_2017_user_KZT!BN52/326)</f>
        <v/>
      </c>
      <c r="BO52" s="223" t="str">
        <f>IF(SAM_2017_user_KZT!BO52="","",SAM_2017_user_KZT!BO52/326)</f>
        <v/>
      </c>
      <c r="BP52" s="223" t="str">
        <f>IF(SAM_2017_user_KZT!BP52="","",SAM_2017_user_KZT!BP52/326)</f>
        <v/>
      </c>
      <c r="BQ52" s="223" t="str">
        <f>IF(SAM_2017_user_KZT!BQ52="","",SAM_2017_user_KZT!BQ52/326)</f>
        <v/>
      </c>
      <c r="BR52" s="77" t="str">
        <f>IF(SAM_2017_user_KZT!BR52="","",SAM_2017_user_KZT!BR52/326)</f>
        <v/>
      </c>
      <c r="BS52" s="223" t="str">
        <f>IF(SAM_2017_user_KZT!BS52="","",SAM_2017_user_KZT!BS52/326)</f>
        <v/>
      </c>
      <c r="BT52" s="223" t="str">
        <f>IF(SAM_2017_user_KZT!BT52="","",SAM_2017_user_KZT!BT52/326)</f>
        <v/>
      </c>
      <c r="BU52" s="147">
        <f>IF(SAM_2017_user_KZT!BU52="","",SAM_2017_user_KZT!BU52/326)</f>
        <v>48.00721150428064</v>
      </c>
      <c r="BV52" s="148">
        <f>IF(SAM_2017_user_KZT!BV52="","",SAM_2017_user_KZT!BV52/326)</f>
        <v>126.71612484086766</v>
      </c>
      <c r="BW52" s="148">
        <f>IF(SAM_2017_user_KZT!BW52="","",SAM_2017_user_KZT!BW52/326)</f>
        <v>18.570767791966929</v>
      </c>
      <c r="BX52" s="149">
        <f>IF(SAM_2017_user_KZT!BX52="","",SAM_2017_user_KZT!BX52/326)</f>
        <v>124.61192972038114</v>
      </c>
      <c r="BY52" s="125" t="str">
        <f>IF(SAM_2017_user_KZT!BY52="","",SAM_2017_user_KZT!BY52/326)</f>
        <v/>
      </c>
      <c r="BZ52" s="223" t="str">
        <f>IF(SAM_2017_user_KZT!BZ52="","",SAM_2017_user_KZT!BZ52/326)</f>
        <v/>
      </c>
      <c r="CA52" s="223" t="str">
        <f>IF(SAM_2017_user_KZT!CA52="","",SAM_2017_user_KZT!CA52/326)</f>
        <v/>
      </c>
      <c r="CB52" s="223" t="str">
        <f>IF(SAM_2017_user_KZT!CB52="","",SAM_2017_user_KZT!CB52/326)</f>
        <v/>
      </c>
      <c r="CC52" s="223" t="str">
        <f>IF(SAM_2017_user_KZT!CD52="","",SAM_2017_user_KZT!CD52/326)</f>
        <v/>
      </c>
      <c r="CD52" s="122">
        <f>IF(SAM_2017_user_KZT!CE52="","",SAM_2017_user_KZT!CE52/326)</f>
        <v>55.441409012354896</v>
      </c>
      <c r="CE52" s="85" t="str">
        <f>IF(SAM_2017_user_KZT!CF52="","",SAM_2017_user_KZT!CF52/326)</f>
        <v/>
      </c>
      <c r="CF52" s="107">
        <f t="shared" si="1"/>
        <v>3091.3399437259523</v>
      </c>
    </row>
    <row r="53" spans="1:84" x14ac:dyDescent="0.25">
      <c r="A53" s="227"/>
      <c r="B53" s="225">
        <v>51</v>
      </c>
      <c r="C53" s="198">
        <f>IF(SAM_2017_user_KZT!C53="","",SAM_2017_user_KZT!C53/326)</f>
        <v>143.97568017216537</v>
      </c>
      <c r="D53" s="220">
        <f>IF(SAM_2017_user_KZT!D53="","",SAM_2017_user_KZT!D53/326)</f>
        <v>46.304978756043177</v>
      </c>
      <c r="E53" s="220">
        <f>IF(SAM_2017_user_KZT!E53="","",SAM_2017_user_KZT!E53/326)</f>
        <v>917.25064229601787</v>
      </c>
      <c r="F53" s="250">
        <f>IF(SAM_2017_user_KZT!F53="","",SAM_2017_user_KZT!F53/326)</f>
        <v>3.8705745833817122</v>
      </c>
      <c r="G53" s="220">
        <f>IF(SAM_2017_user_KZT!G53="","",SAM_2017_user_KZT!G53/326)</f>
        <v>30.727870368068587</v>
      </c>
      <c r="H53" s="220">
        <f>IF(SAM_2017_user_KZT!H53="","",SAM_2017_user_KZT!H53/326)</f>
        <v>135.85524435328813</v>
      </c>
      <c r="I53" s="220">
        <f>IF(SAM_2017_user_KZT!I53="","",SAM_2017_user_KZT!I53/326)</f>
        <v>67.729729995204394</v>
      </c>
      <c r="J53" s="220">
        <f>IF(SAM_2017_user_KZT!J53="","",SAM_2017_user_KZT!J53/326)</f>
        <v>12.012440229224794</v>
      </c>
      <c r="K53" s="220">
        <f>IF(SAM_2017_user_KZT!K53="","",SAM_2017_user_KZT!K53/326)</f>
        <v>0.5997475804898873</v>
      </c>
      <c r="L53" s="220">
        <f>IF(SAM_2017_user_KZT!L53="","",SAM_2017_user_KZT!L53/326)</f>
        <v>6.2187715574962645</v>
      </c>
      <c r="M53" s="220">
        <f>IF(SAM_2017_user_KZT!M53="","",SAM_2017_user_KZT!M53/326)</f>
        <v>13.127712473334654</v>
      </c>
      <c r="N53" s="220">
        <f>IF(SAM_2017_user_KZT!N53="","",SAM_2017_user_KZT!N53/326)</f>
        <v>0.42796825018216461</v>
      </c>
      <c r="O53" s="220">
        <f>IF(SAM_2017_user_KZT!O53="","",SAM_2017_user_KZT!O53/326)</f>
        <v>2.6615095465296088</v>
      </c>
      <c r="P53" s="220">
        <f>IF(SAM_2017_user_KZT!P53="","",SAM_2017_user_KZT!P53/326)</f>
        <v>4.0462230213715076</v>
      </c>
      <c r="Q53" s="220">
        <f>IF(SAM_2017_user_KZT!Q53="","",SAM_2017_user_KZT!Q53/326)</f>
        <v>0.14218308624771583</v>
      </c>
      <c r="R53" s="220">
        <f>IF(SAM_2017_user_KZT!R53="","",SAM_2017_user_KZT!R53/326)</f>
        <v>4.5409010552806892</v>
      </c>
      <c r="S53" s="220">
        <f>IF(SAM_2017_user_KZT!S53="","",SAM_2017_user_KZT!S53/326)</f>
        <v>97.732743325478083</v>
      </c>
      <c r="T53" s="220">
        <f>IF(SAM_2017_user_KZT!T53="","",SAM_2017_user_KZT!T53/326)</f>
        <v>6.1754987743350691</v>
      </c>
      <c r="U53" s="220">
        <f>IF(SAM_2017_user_KZT!U53="","",SAM_2017_user_KZT!U53/326)</f>
        <v>142.80861862727417</v>
      </c>
      <c r="V53" s="220">
        <f>IF(SAM_2017_user_KZT!V53="","",SAM_2017_user_KZT!V53/326)</f>
        <v>3.5481674593900681</v>
      </c>
      <c r="W53" s="220">
        <f>IF(SAM_2017_user_KZT!W53="","",SAM_2017_user_KZT!W53/326)</f>
        <v>11.368156375907422</v>
      </c>
      <c r="X53" s="220">
        <f>IF(SAM_2017_user_KZT!X53="","",SAM_2017_user_KZT!X53/326)</f>
        <v>4.230346628188407</v>
      </c>
      <c r="Y53" s="220">
        <f>IF(SAM_2017_user_KZT!Y53="","",SAM_2017_user_KZT!Y53/326)</f>
        <v>526.84949370218158</v>
      </c>
      <c r="Z53" s="220">
        <f>IF(SAM_2017_user_KZT!Z53="","",SAM_2017_user_KZT!Z53/326)</f>
        <v>23.586654863313786</v>
      </c>
      <c r="AA53" s="220">
        <f>IF(SAM_2017_user_KZT!AA53="","",SAM_2017_user_KZT!AA53/326)</f>
        <v>101.84430674870083</v>
      </c>
      <c r="AB53" s="220">
        <f>IF(SAM_2017_user_KZT!AB53="","",SAM_2017_user_KZT!AB53/326)</f>
        <v>34.505991407067221</v>
      </c>
      <c r="AC53" s="220">
        <f>IF(SAM_2017_user_KZT!AC53="","",SAM_2017_user_KZT!AC53/326)</f>
        <v>1366.4992926608938</v>
      </c>
      <c r="AD53" s="220">
        <f>IF(SAM_2017_user_KZT!AD53="","",SAM_2017_user_KZT!AD53/326)</f>
        <v>148.62576561435836</v>
      </c>
      <c r="AE53" s="220">
        <f>IF(SAM_2017_user_KZT!AE53="","",SAM_2017_user_KZT!AE53/326)</f>
        <v>16.539718560083681</v>
      </c>
      <c r="AF53" s="220">
        <f>IF(SAM_2017_user_KZT!AF53="","",SAM_2017_user_KZT!AF53/326)</f>
        <v>16.267468510850012</v>
      </c>
      <c r="AG53" s="220">
        <f>IF(SAM_2017_user_KZT!AG53="","",SAM_2017_user_KZT!AG53/326)</f>
        <v>147.70242882433422</v>
      </c>
      <c r="AH53" s="220">
        <f>IF(SAM_2017_user_KZT!AH53="","",SAM_2017_user_KZT!AH53/326)</f>
        <v>89.240111062409596</v>
      </c>
      <c r="AI53" s="220">
        <f>IF(SAM_2017_user_KZT!AI53="","",SAM_2017_user_KZT!AI53/326)</f>
        <v>60.027791651548903</v>
      </c>
      <c r="AJ53" s="200">
        <f>IF(SAM_2017_user_KZT!AJ53="","",SAM_2017_user_KZT!AJ53/326)</f>
        <v>509.62099083966666</v>
      </c>
      <c r="AK53" s="223" t="str">
        <f>IF(SAM_2017_user_KZT!AK53="","",SAM_2017_user_KZT!AK53/326)</f>
        <v/>
      </c>
      <c r="AL53" s="223" t="str">
        <f>IF(SAM_2017_user_KZT!AL53="","",SAM_2017_user_KZT!AL53/326)</f>
        <v/>
      </c>
      <c r="AM53" s="223" t="str">
        <f>IF(SAM_2017_user_KZT!AM53="","",SAM_2017_user_KZT!AM53/326)</f>
        <v/>
      </c>
      <c r="AN53" s="223" t="str">
        <f>IF(SAM_2017_user_KZT!AN53="","",SAM_2017_user_KZT!AN53/326)</f>
        <v/>
      </c>
      <c r="AO53" s="223" t="str">
        <f>IF(SAM_2017_user_KZT!AO53="","",SAM_2017_user_KZT!AO53/326)</f>
        <v/>
      </c>
      <c r="AP53" s="223" t="str">
        <f>IF(SAM_2017_user_KZT!AP53="","",SAM_2017_user_KZT!AP53/326)</f>
        <v/>
      </c>
      <c r="AQ53" s="223" t="str">
        <f>IF(SAM_2017_user_KZT!AQ53="","",SAM_2017_user_KZT!AQ53/326)</f>
        <v/>
      </c>
      <c r="AR53" s="223" t="str">
        <f>IF(SAM_2017_user_KZT!AR53="","",SAM_2017_user_KZT!AR53/326)</f>
        <v/>
      </c>
      <c r="AS53" s="223" t="str">
        <f>IF(SAM_2017_user_KZT!AS53="","",SAM_2017_user_KZT!AS53/326)</f>
        <v/>
      </c>
      <c r="AT53" s="223" t="str">
        <f>IF(SAM_2017_user_KZT!AT53="","",SAM_2017_user_KZT!AT53/326)</f>
        <v/>
      </c>
      <c r="AU53" s="223" t="str">
        <f>IF(SAM_2017_user_KZT!AU53="","",SAM_2017_user_KZT!AU53/326)</f>
        <v/>
      </c>
      <c r="AV53" s="223" t="str">
        <f>IF(SAM_2017_user_KZT!AV53="","",SAM_2017_user_KZT!AV53/326)</f>
        <v/>
      </c>
      <c r="AW53" s="223" t="str">
        <f>IF(SAM_2017_user_KZT!AW53="","",SAM_2017_user_KZT!AW53/326)</f>
        <v/>
      </c>
      <c r="AX53" s="223" t="str">
        <f>IF(SAM_2017_user_KZT!AX53="","",SAM_2017_user_KZT!AX53/326)</f>
        <v/>
      </c>
      <c r="AY53" s="223" t="str">
        <f>IF(SAM_2017_user_KZT!AY53="","",SAM_2017_user_KZT!AY53/326)</f>
        <v/>
      </c>
      <c r="AZ53" s="223" t="str">
        <f>IF(SAM_2017_user_KZT!AZ53="","",SAM_2017_user_KZT!AZ53/326)</f>
        <v/>
      </c>
      <c r="BA53" s="223" t="str">
        <f>IF(SAM_2017_user_KZT!BA53="","",SAM_2017_user_KZT!BA53/326)</f>
        <v/>
      </c>
      <c r="BB53" s="223" t="str">
        <f>IF(SAM_2017_user_KZT!BB53="","",SAM_2017_user_KZT!BB53/326)</f>
        <v/>
      </c>
      <c r="BC53" s="223" t="str">
        <f>IF(SAM_2017_user_KZT!BC53="","",SAM_2017_user_KZT!BC53/326)</f>
        <v/>
      </c>
      <c r="BD53" s="223" t="str">
        <f>IF(SAM_2017_user_KZT!BD53="","",SAM_2017_user_KZT!BD53/326)</f>
        <v/>
      </c>
      <c r="BE53" s="223" t="str">
        <f>IF(SAM_2017_user_KZT!BE53="","",SAM_2017_user_KZT!BE53/326)</f>
        <v/>
      </c>
      <c r="BF53" s="223" t="str">
        <f>IF(SAM_2017_user_KZT!BF53="","",SAM_2017_user_KZT!BF53/326)</f>
        <v/>
      </c>
      <c r="BG53" s="223" t="str">
        <f>IF(SAM_2017_user_KZT!BG53="","",SAM_2017_user_KZT!BG53/326)</f>
        <v/>
      </c>
      <c r="BH53" s="223" t="str">
        <f>IF(SAM_2017_user_KZT!BH53="","",SAM_2017_user_KZT!BH53/326)</f>
        <v/>
      </c>
      <c r="BI53" s="223" t="str">
        <f>IF(SAM_2017_user_KZT!BI53="","",SAM_2017_user_KZT!BI53/326)</f>
        <v/>
      </c>
      <c r="BJ53" s="223" t="str">
        <f>IF(SAM_2017_user_KZT!BJ53="","",SAM_2017_user_KZT!BJ53/326)</f>
        <v/>
      </c>
      <c r="BK53" s="223" t="str">
        <f>IF(SAM_2017_user_KZT!BK53="","",SAM_2017_user_KZT!BK53/326)</f>
        <v/>
      </c>
      <c r="BL53" s="223" t="str">
        <f>IF(SAM_2017_user_KZT!BL53="","",SAM_2017_user_KZT!BL53/326)</f>
        <v/>
      </c>
      <c r="BM53" s="223" t="str">
        <f>IF(SAM_2017_user_KZT!BM53="","",SAM_2017_user_KZT!BM53/326)</f>
        <v/>
      </c>
      <c r="BN53" s="223" t="str">
        <f>IF(SAM_2017_user_KZT!BN53="","",SAM_2017_user_KZT!BN53/326)</f>
        <v/>
      </c>
      <c r="BO53" s="223" t="str">
        <f>IF(SAM_2017_user_KZT!BO53="","",SAM_2017_user_KZT!BO53/326)</f>
        <v/>
      </c>
      <c r="BP53" s="223" t="str">
        <f>IF(SAM_2017_user_KZT!BP53="","",SAM_2017_user_KZT!BP53/326)</f>
        <v/>
      </c>
      <c r="BQ53" s="223" t="str">
        <f>IF(SAM_2017_user_KZT!BQ53="","",SAM_2017_user_KZT!BQ53/326)</f>
        <v/>
      </c>
      <c r="BR53" s="77" t="str">
        <f>IF(SAM_2017_user_KZT!BR53="","",SAM_2017_user_KZT!BR53/326)</f>
        <v/>
      </c>
      <c r="BS53" s="223" t="str">
        <f>IF(SAM_2017_user_KZT!BS53="","",SAM_2017_user_KZT!BS53/326)</f>
        <v/>
      </c>
      <c r="BT53" s="223" t="str">
        <f>IF(SAM_2017_user_KZT!BT53="","",SAM_2017_user_KZT!BT53/326)</f>
        <v/>
      </c>
      <c r="BU53" s="147">
        <f>IF(SAM_2017_user_KZT!BU53="","",SAM_2017_user_KZT!BU53/326)</f>
        <v>258.69596398590807</v>
      </c>
      <c r="BV53" s="148">
        <f>IF(SAM_2017_user_KZT!BV53="","",SAM_2017_user_KZT!BV53/326)</f>
        <v>948.08446296228317</v>
      </c>
      <c r="BW53" s="148">
        <f>IF(SAM_2017_user_KZT!BW53="","",SAM_2017_user_KZT!BW53/326)</f>
        <v>149.6769413835911</v>
      </c>
      <c r="BX53" s="149">
        <f>IF(SAM_2017_user_KZT!BX53="","",SAM_2017_user_KZT!BX53/326)</f>
        <v>1250.8795732488916</v>
      </c>
      <c r="BY53" s="125" t="str">
        <f>IF(SAM_2017_user_KZT!BY53="","",SAM_2017_user_KZT!BY53/326)</f>
        <v/>
      </c>
      <c r="BZ53" s="223" t="str">
        <f>IF(SAM_2017_user_KZT!BZ53="","",SAM_2017_user_KZT!BZ53/326)</f>
        <v/>
      </c>
      <c r="CA53" s="223" t="str">
        <f>IF(SAM_2017_user_KZT!CA53="","",SAM_2017_user_KZT!CA53/326)</f>
        <v/>
      </c>
      <c r="CB53" s="223" t="str">
        <f>IF(SAM_2017_user_KZT!CB53="","",SAM_2017_user_KZT!CB53/326)</f>
        <v/>
      </c>
      <c r="CC53" s="223" t="str">
        <f>IF(SAM_2017_user_KZT!CD53="","",SAM_2017_user_KZT!CD53/326)</f>
        <v/>
      </c>
      <c r="CD53" s="122">
        <f>IF(SAM_2017_user_KZT!CE53="","",SAM_2017_user_KZT!CE53/326)</f>
        <v>9885.6737590931079</v>
      </c>
      <c r="CE53" s="85" t="str">
        <f>IF(SAM_2017_user_KZT!CF53="","",SAM_2017_user_KZT!CF53/326)</f>
        <v/>
      </c>
      <c r="CF53" s="107">
        <f t="shared" si="1"/>
        <v>17189.67642363409</v>
      </c>
    </row>
    <row r="54" spans="1:84" x14ac:dyDescent="0.25">
      <c r="A54" s="227"/>
      <c r="B54" s="225">
        <v>52</v>
      </c>
      <c r="C54" s="198">
        <f>IF(SAM_2017_user_KZT!C54="","",SAM_2017_user_KZT!C54/326)</f>
        <v>0.20026703948573824</v>
      </c>
      <c r="D54" s="220" t="str">
        <f>IF(SAM_2017_user_KZT!D54="","",SAM_2017_user_KZT!D54/326)</f>
        <v/>
      </c>
      <c r="E54" s="220">
        <f>IF(SAM_2017_user_KZT!E54="","",SAM_2017_user_KZT!E54/326)</f>
        <v>26.813713420967193</v>
      </c>
      <c r="F54" s="250" t="str">
        <f>IF(SAM_2017_user_KZT!F54="","",SAM_2017_user_KZT!F54/326)</f>
        <v/>
      </c>
      <c r="G54" s="220" t="str">
        <f>IF(SAM_2017_user_KZT!G54="","",SAM_2017_user_KZT!G54/326)</f>
        <v/>
      </c>
      <c r="H54" s="220">
        <f>IF(SAM_2017_user_KZT!H54="","",SAM_2017_user_KZT!H54/326)</f>
        <v>0.32646751747442065</v>
      </c>
      <c r="I54" s="220">
        <f>IF(SAM_2017_user_KZT!I54="","",SAM_2017_user_KZT!I54/326)</f>
        <v>2.2087339863037512</v>
      </c>
      <c r="J54" s="220">
        <f>IF(SAM_2017_user_KZT!J54="","",SAM_2017_user_KZT!J54/326)</f>
        <v>0.42987408372260566</v>
      </c>
      <c r="K54" s="220">
        <f>IF(SAM_2017_user_KZT!K54="","",SAM_2017_user_KZT!K54/326)</f>
        <v>3.1686194125056265E-2</v>
      </c>
      <c r="L54" s="220">
        <f>IF(SAM_2017_user_KZT!L54="","",SAM_2017_user_KZT!L54/326)</f>
        <v>0.64452119540129871</v>
      </c>
      <c r="M54" s="220">
        <f>IF(SAM_2017_user_KZT!M54="","",SAM_2017_user_KZT!M54/326)</f>
        <v>0.67131563015066076</v>
      </c>
      <c r="N54" s="220">
        <f>IF(SAM_2017_user_KZT!N54="","",SAM_2017_user_KZT!N54/326)</f>
        <v>5.6670516358046721E-3</v>
      </c>
      <c r="O54" s="220">
        <f>IF(SAM_2017_user_KZT!O54="","",SAM_2017_user_KZT!O54/326)</f>
        <v>1.8527498562307426E-2</v>
      </c>
      <c r="P54" s="220">
        <f>IF(SAM_2017_user_KZT!P54="","",SAM_2017_user_KZT!P54/326)</f>
        <v>0.52045088161026742</v>
      </c>
      <c r="Q54" s="220">
        <f>IF(SAM_2017_user_KZT!Q54="","",SAM_2017_user_KZT!Q54/326)</f>
        <v>1.3991813054457635E-3</v>
      </c>
      <c r="R54" s="220">
        <f>IF(SAM_2017_user_KZT!R54="","",SAM_2017_user_KZT!R54/326)</f>
        <v>0.12048312912459815</v>
      </c>
      <c r="S54" s="220">
        <f>IF(SAM_2017_user_KZT!S54="","",SAM_2017_user_KZT!S54/326)</f>
        <v>0.14435089545892141</v>
      </c>
      <c r="T54" s="220" t="str">
        <f>IF(SAM_2017_user_KZT!T54="","",SAM_2017_user_KZT!T54/326)</f>
        <v/>
      </c>
      <c r="U54" s="220">
        <f>IF(SAM_2017_user_KZT!U54="","",SAM_2017_user_KZT!U54/326)</f>
        <v>0.22681986343601201</v>
      </c>
      <c r="V54" s="220">
        <f>IF(SAM_2017_user_KZT!V54="","",SAM_2017_user_KZT!V54/326)</f>
        <v>1.1305394398335189E-5</v>
      </c>
      <c r="W54" s="220">
        <f>IF(SAM_2017_user_KZT!W54="","",SAM_2017_user_KZT!W54/326)</f>
        <v>2.2220711824402547E-2</v>
      </c>
      <c r="X54" s="220">
        <f>IF(SAM_2017_user_KZT!X54="","",SAM_2017_user_KZT!X54/326)</f>
        <v>1.4468474909542393E-2</v>
      </c>
      <c r="Y54" s="220">
        <f>IF(SAM_2017_user_KZT!Y54="","",SAM_2017_user_KZT!Y54/326)</f>
        <v>3.3908391125578174</v>
      </c>
      <c r="Z54" s="220">
        <f>IF(SAM_2017_user_KZT!Z54="","",SAM_2017_user_KZT!Z54/326)</f>
        <v>2.0114191609352839E-5</v>
      </c>
      <c r="AA54" s="220">
        <f>IF(SAM_2017_user_KZT!AA54="","",SAM_2017_user_KZT!AA54/326)</f>
        <v>18.662547597307647</v>
      </c>
      <c r="AB54" s="220">
        <f>IF(SAM_2017_user_KZT!AB54="","",SAM_2017_user_KZT!AB54/326)</f>
        <v>1.0533573079221168</v>
      </c>
      <c r="AC54" s="220">
        <f>IF(SAM_2017_user_KZT!AC54="","",SAM_2017_user_KZT!AC54/326)</f>
        <v>0.6098716977778188</v>
      </c>
      <c r="AD54" s="220">
        <f>IF(SAM_2017_user_KZT!AD54="","",SAM_2017_user_KZT!AD54/326)</f>
        <v>1.7800855280861947</v>
      </c>
      <c r="AE54" s="220">
        <f>IF(SAM_2017_user_KZT!AE54="","",SAM_2017_user_KZT!AE54/326)</f>
        <v>1.5732431001376752</v>
      </c>
      <c r="AF54" s="220">
        <f>IF(SAM_2017_user_KZT!AF54="","",SAM_2017_user_KZT!AF54/326)</f>
        <v>3.1602707808404422</v>
      </c>
      <c r="AG54" s="220">
        <f>IF(SAM_2017_user_KZT!AG54="","",SAM_2017_user_KZT!AG54/326)</f>
        <v>7.3655091938834643</v>
      </c>
      <c r="AH54" s="220">
        <f>IF(SAM_2017_user_KZT!AH54="","",SAM_2017_user_KZT!AH54/326)</f>
        <v>0.6633809254638372</v>
      </c>
      <c r="AI54" s="220">
        <f>IF(SAM_2017_user_KZT!AI54="","",SAM_2017_user_KZT!AI54/326)</f>
        <v>4.5389934986870379</v>
      </c>
      <c r="AJ54" s="200">
        <f>IF(SAM_2017_user_KZT!AJ54="","",SAM_2017_user_KZT!AJ54/326)</f>
        <v>18.13671181233725</v>
      </c>
      <c r="AK54" s="223" t="str">
        <f>IF(SAM_2017_user_KZT!AK54="","",SAM_2017_user_KZT!AK54/326)</f>
        <v/>
      </c>
      <c r="AL54" s="223" t="str">
        <f>IF(SAM_2017_user_KZT!AL54="","",SAM_2017_user_KZT!AL54/326)</f>
        <v/>
      </c>
      <c r="AM54" s="223" t="str">
        <f>IF(SAM_2017_user_KZT!AM54="","",SAM_2017_user_KZT!AM54/326)</f>
        <v/>
      </c>
      <c r="AN54" s="223" t="str">
        <f>IF(SAM_2017_user_KZT!AN54="","",SAM_2017_user_KZT!AN54/326)</f>
        <v/>
      </c>
      <c r="AO54" s="223" t="str">
        <f>IF(SAM_2017_user_KZT!AO54="","",SAM_2017_user_KZT!AO54/326)</f>
        <v/>
      </c>
      <c r="AP54" s="223" t="str">
        <f>IF(SAM_2017_user_KZT!AP54="","",SAM_2017_user_KZT!AP54/326)</f>
        <v/>
      </c>
      <c r="AQ54" s="223" t="str">
        <f>IF(SAM_2017_user_KZT!AQ54="","",SAM_2017_user_KZT!AQ54/326)</f>
        <v/>
      </c>
      <c r="AR54" s="223" t="str">
        <f>IF(SAM_2017_user_KZT!AR54="","",SAM_2017_user_KZT!AR54/326)</f>
        <v/>
      </c>
      <c r="AS54" s="223" t="str">
        <f>IF(SAM_2017_user_KZT!AS54="","",SAM_2017_user_KZT!AS54/326)</f>
        <v/>
      </c>
      <c r="AT54" s="223" t="str">
        <f>IF(SAM_2017_user_KZT!AT54="","",SAM_2017_user_KZT!AT54/326)</f>
        <v/>
      </c>
      <c r="AU54" s="223" t="str">
        <f>IF(SAM_2017_user_KZT!AU54="","",SAM_2017_user_KZT!AU54/326)</f>
        <v/>
      </c>
      <c r="AV54" s="223" t="str">
        <f>IF(SAM_2017_user_KZT!AV54="","",SAM_2017_user_KZT!AV54/326)</f>
        <v/>
      </c>
      <c r="AW54" s="223" t="str">
        <f>IF(SAM_2017_user_KZT!AW54="","",SAM_2017_user_KZT!AW54/326)</f>
        <v/>
      </c>
      <c r="AX54" s="223" t="str">
        <f>IF(SAM_2017_user_KZT!AX54="","",SAM_2017_user_KZT!AX54/326)</f>
        <v/>
      </c>
      <c r="AY54" s="223" t="str">
        <f>IF(SAM_2017_user_KZT!AY54="","",SAM_2017_user_KZT!AY54/326)</f>
        <v/>
      </c>
      <c r="AZ54" s="223" t="str">
        <f>IF(SAM_2017_user_KZT!AZ54="","",SAM_2017_user_KZT!AZ54/326)</f>
        <v/>
      </c>
      <c r="BA54" s="223" t="str">
        <f>IF(SAM_2017_user_KZT!BA54="","",SAM_2017_user_KZT!BA54/326)</f>
        <v/>
      </c>
      <c r="BB54" s="223" t="str">
        <f>IF(SAM_2017_user_KZT!BB54="","",SAM_2017_user_KZT!BB54/326)</f>
        <v/>
      </c>
      <c r="BC54" s="223" t="str">
        <f>IF(SAM_2017_user_KZT!BC54="","",SAM_2017_user_KZT!BC54/326)</f>
        <v/>
      </c>
      <c r="BD54" s="223" t="str">
        <f>IF(SAM_2017_user_KZT!BD54="","",SAM_2017_user_KZT!BD54/326)</f>
        <v/>
      </c>
      <c r="BE54" s="223" t="str">
        <f>IF(SAM_2017_user_KZT!BE54="","",SAM_2017_user_KZT!BE54/326)</f>
        <v/>
      </c>
      <c r="BF54" s="223" t="str">
        <f>IF(SAM_2017_user_KZT!BF54="","",SAM_2017_user_KZT!BF54/326)</f>
        <v/>
      </c>
      <c r="BG54" s="223" t="str">
        <f>IF(SAM_2017_user_KZT!BG54="","",SAM_2017_user_KZT!BG54/326)</f>
        <v/>
      </c>
      <c r="BH54" s="223" t="str">
        <f>IF(SAM_2017_user_KZT!BH54="","",SAM_2017_user_KZT!BH54/326)</f>
        <v/>
      </c>
      <c r="BI54" s="223" t="str">
        <f>IF(SAM_2017_user_KZT!BI54="","",SAM_2017_user_KZT!BI54/326)</f>
        <v/>
      </c>
      <c r="BJ54" s="223" t="str">
        <f>IF(SAM_2017_user_KZT!BJ54="","",SAM_2017_user_KZT!BJ54/326)</f>
        <v/>
      </c>
      <c r="BK54" s="223" t="str">
        <f>IF(SAM_2017_user_KZT!BK54="","",SAM_2017_user_KZT!BK54/326)</f>
        <v/>
      </c>
      <c r="BL54" s="223" t="str">
        <f>IF(SAM_2017_user_KZT!BL54="","",SAM_2017_user_KZT!BL54/326)</f>
        <v/>
      </c>
      <c r="BM54" s="223" t="str">
        <f>IF(SAM_2017_user_KZT!BM54="","",SAM_2017_user_KZT!BM54/326)</f>
        <v/>
      </c>
      <c r="BN54" s="223" t="str">
        <f>IF(SAM_2017_user_KZT!BN54="","",SAM_2017_user_KZT!BN54/326)</f>
        <v/>
      </c>
      <c r="BO54" s="223" t="str">
        <f>IF(SAM_2017_user_KZT!BO54="","",SAM_2017_user_KZT!BO54/326)</f>
        <v/>
      </c>
      <c r="BP54" s="223" t="str">
        <f>IF(SAM_2017_user_KZT!BP54="","",SAM_2017_user_KZT!BP54/326)</f>
        <v/>
      </c>
      <c r="BQ54" s="223" t="str">
        <f>IF(SAM_2017_user_KZT!BQ54="","",SAM_2017_user_KZT!BQ54/326)</f>
        <v/>
      </c>
      <c r="BR54" s="77" t="str">
        <f>IF(SAM_2017_user_KZT!BR54="","",SAM_2017_user_KZT!BR54/326)</f>
        <v/>
      </c>
      <c r="BS54" s="223" t="str">
        <f>IF(SAM_2017_user_KZT!BS54="","",SAM_2017_user_KZT!BS54/326)</f>
        <v/>
      </c>
      <c r="BT54" s="223" t="str">
        <f>IF(SAM_2017_user_KZT!BT54="","",SAM_2017_user_KZT!BT54/326)</f>
        <v/>
      </c>
      <c r="BU54" s="147">
        <f>IF(SAM_2017_user_KZT!BU54="","",SAM_2017_user_KZT!BU54/326)</f>
        <v>32.396525815945857</v>
      </c>
      <c r="BV54" s="148">
        <f>IF(SAM_2017_user_KZT!BV54="","",SAM_2017_user_KZT!BV54/326)</f>
        <v>61.207260870857255</v>
      </c>
      <c r="BW54" s="148">
        <f>IF(SAM_2017_user_KZT!BW54="","",SAM_2017_user_KZT!BW54/326)</f>
        <v>22.723797808454044</v>
      </c>
      <c r="BX54" s="149">
        <f>IF(SAM_2017_user_KZT!BX54="","",SAM_2017_user_KZT!BX54/326)</f>
        <v>131.31488348032852</v>
      </c>
      <c r="BY54" s="125" t="str">
        <f>IF(SAM_2017_user_KZT!BY54="","",SAM_2017_user_KZT!BY54/326)</f>
        <v/>
      </c>
      <c r="BZ54" s="223" t="str">
        <f>IF(SAM_2017_user_KZT!BZ54="","",SAM_2017_user_KZT!BZ54/326)</f>
        <v/>
      </c>
      <c r="CA54" s="223" t="str">
        <f>IF(SAM_2017_user_KZT!CA54="","",SAM_2017_user_KZT!CA54/326)</f>
        <v/>
      </c>
      <c r="CB54" s="223" t="str">
        <f>IF(SAM_2017_user_KZT!CB54="","",SAM_2017_user_KZT!CB54/326)</f>
        <v/>
      </c>
      <c r="CC54" s="223" t="str">
        <f>IF(SAM_2017_user_KZT!CD54="","",SAM_2017_user_KZT!CD54/326)</f>
        <v/>
      </c>
      <c r="CD54" s="122">
        <f>IF(SAM_2017_user_KZT!CE54="","",SAM_2017_user_KZT!CE54/326)</f>
        <v>398.84733407946038</v>
      </c>
      <c r="CE54" s="85" t="str">
        <f>IF(SAM_2017_user_KZT!CF54="","",SAM_2017_user_KZT!CF54/326)</f>
        <v/>
      </c>
      <c r="CF54" s="107">
        <f t="shared" si="1"/>
        <v>739.8256107851314</v>
      </c>
    </row>
    <row r="55" spans="1:84" x14ac:dyDescent="0.25">
      <c r="A55" s="227"/>
      <c r="B55" s="225">
        <v>53</v>
      </c>
      <c r="C55" s="198">
        <f>IF(SAM_2017_user_KZT!C55="","",SAM_2017_user_KZT!C55/326)</f>
        <v>7.709761467238593</v>
      </c>
      <c r="D55" s="220">
        <f>IF(SAM_2017_user_KZT!D55="","",SAM_2017_user_KZT!D55/326)</f>
        <v>34.663177360962401</v>
      </c>
      <c r="E55" s="220">
        <f>IF(SAM_2017_user_KZT!E55="","",SAM_2017_user_KZT!E55/326)</f>
        <v>211.5631401473658</v>
      </c>
      <c r="F55" s="250">
        <f>IF(SAM_2017_user_KZT!F55="","",SAM_2017_user_KZT!F55/326)</f>
        <v>21.466135813112061</v>
      </c>
      <c r="G55" s="220">
        <f>IF(SAM_2017_user_KZT!G55="","",SAM_2017_user_KZT!G55/326)</f>
        <v>13.898726910233147</v>
      </c>
      <c r="H55" s="220">
        <f>IF(SAM_2017_user_KZT!H55="","",SAM_2017_user_KZT!H55/326)</f>
        <v>5.4784439265177349</v>
      </c>
      <c r="I55" s="220">
        <f>IF(SAM_2017_user_KZT!I55="","",SAM_2017_user_KZT!I55/326)</f>
        <v>8.7943314264320573</v>
      </c>
      <c r="J55" s="220">
        <f>IF(SAM_2017_user_KZT!J55="","",SAM_2017_user_KZT!J55/326)</f>
        <v>21.160164065546166</v>
      </c>
      <c r="K55" s="220">
        <f>IF(SAM_2017_user_KZT!K55="","",SAM_2017_user_KZT!K55/326)</f>
        <v>9.9404760715186891E-2</v>
      </c>
      <c r="L55" s="220">
        <f>IF(SAM_2017_user_KZT!L55="","",SAM_2017_user_KZT!L55/326)</f>
        <v>0.17571424950904049</v>
      </c>
      <c r="M55" s="220">
        <f>IF(SAM_2017_user_KZT!M55="","",SAM_2017_user_KZT!M55/326)</f>
        <v>4.0649946114602553</v>
      </c>
      <c r="N55" s="220">
        <f>IF(SAM_2017_user_KZT!N55="","",SAM_2017_user_KZT!N55/326)</f>
        <v>0.14815542607092311</v>
      </c>
      <c r="O55" s="220">
        <f>IF(SAM_2017_user_KZT!O55="","",SAM_2017_user_KZT!O55/326)</f>
        <v>3.6458986939882107E-4</v>
      </c>
      <c r="P55" s="220">
        <f>IF(SAM_2017_user_KZT!P55="","",SAM_2017_user_KZT!P55/326)</f>
        <v>0.84139258486626023</v>
      </c>
      <c r="Q55" s="220">
        <f>IF(SAM_2017_user_KZT!Q55="","",SAM_2017_user_KZT!Q55/326)</f>
        <v>0.10531826410801351</v>
      </c>
      <c r="R55" s="220">
        <f>IF(SAM_2017_user_KZT!R55="","",SAM_2017_user_KZT!R55/326)</f>
        <v>1.7407184635705655</v>
      </c>
      <c r="S55" s="220">
        <f>IF(SAM_2017_user_KZT!S55="","",SAM_2017_user_KZT!S55/326)</f>
        <v>1.0162539380216316</v>
      </c>
      <c r="T55" s="220">
        <f>IF(SAM_2017_user_KZT!T55="","",SAM_2017_user_KZT!T55/326)</f>
        <v>1.2564138190876572E-4</v>
      </c>
      <c r="U55" s="220">
        <f>IF(SAM_2017_user_KZT!U55="","",SAM_2017_user_KZT!U55/326)</f>
        <v>58.571589273100685</v>
      </c>
      <c r="V55" s="220">
        <f>IF(SAM_2017_user_KZT!V55="","",SAM_2017_user_KZT!V55/326)</f>
        <v>2.0040606219096984</v>
      </c>
      <c r="W55" s="220">
        <f>IF(SAM_2017_user_KZT!W55="","",SAM_2017_user_KZT!W55/326)</f>
        <v>5.5631912751143489</v>
      </c>
      <c r="X55" s="220">
        <f>IF(SAM_2017_user_KZT!X55="","",SAM_2017_user_KZT!X55/326)</f>
        <v>22.855212377713947</v>
      </c>
      <c r="Y55" s="220">
        <f>IF(SAM_2017_user_KZT!Y55="","",SAM_2017_user_KZT!Y55/326)</f>
        <v>98.590597949316248</v>
      </c>
      <c r="Z55" s="220">
        <f>IF(SAM_2017_user_KZT!Z55="","",SAM_2017_user_KZT!Z55/326)</f>
        <v>2.625681377316201E-2</v>
      </c>
      <c r="AA55" s="220">
        <f>IF(SAM_2017_user_KZT!AA55="","",SAM_2017_user_KZT!AA55/326)</f>
        <v>2.0521432183707771</v>
      </c>
      <c r="AB55" s="220">
        <f>IF(SAM_2017_user_KZT!AB55="","",SAM_2017_user_KZT!AB55/326)</f>
        <v>58.941079790164764</v>
      </c>
      <c r="AC55" s="220">
        <f>IF(SAM_2017_user_KZT!AC55="","",SAM_2017_user_KZT!AC55/326)</f>
        <v>510.88999804344337</v>
      </c>
      <c r="AD55" s="220">
        <f>IF(SAM_2017_user_KZT!AD55="","",SAM_2017_user_KZT!AD55/326)</f>
        <v>75.276435820165375</v>
      </c>
      <c r="AE55" s="220">
        <f>IF(SAM_2017_user_KZT!AE55="","",SAM_2017_user_KZT!AE55/326)</f>
        <v>19.291040109446815</v>
      </c>
      <c r="AF55" s="220">
        <f>IF(SAM_2017_user_KZT!AF55="","",SAM_2017_user_KZT!AF55/326)</f>
        <v>138.36153502845733</v>
      </c>
      <c r="AG55" s="220">
        <f>IF(SAM_2017_user_KZT!AG55="","",SAM_2017_user_KZT!AG55/326)</f>
        <v>20.757653970702975</v>
      </c>
      <c r="AH55" s="220">
        <f>IF(SAM_2017_user_KZT!AH55="","",SAM_2017_user_KZT!AH55/326)</f>
        <v>60.137166360607686</v>
      </c>
      <c r="AI55" s="220">
        <f>IF(SAM_2017_user_KZT!AI55="","",SAM_2017_user_KZT!AI55/326)</f>
        <v>124.34821323663091</v>
      </c>
      <c r="AJ55" s="200">
        <f>IF(SAM_2017_user_KZT!AJ55="","",SAM_2017_user_KZT!AJ55/326)</f>
        <v>417.49331647374305</v>
      </c>
      <c r="AK55" s="223" t="str">
        <f>IF(SAM_2017_user_KZT!AK55="","",SAM_2017_user_KZT!AK55/326)</f>
        <v/>
      </c>
      <c r="AL55" s="223" t="str">
        <f>IF(SAM_2017_user_KZT!AL55="","",SAM_2017_user_KZT!AL55/326)</f>
        <v/>
      </c>
      <c r="AM55" s="223" t="str">
        <f>IF(SAM_2017_user_KZT!AM55="","",SAM_2017_user_KZT!AM55/326)</f>
        <v/>
      </c>
      <c r="AN55" s="223" t="str">
        <f>IF(SAM_2017_user_KZT!AN55="","",SAM_2017_user_KZT!AN55/326)</f>
        <v/>
      </c>
      <c r="AO55" s="223" t="str">
        <f>IF(SAM_2017_user_KZT!AO55="","",SAM_2017_user_KZT!AO55/326)</f>
        <v/>
      </c>
      <c r="AP55" s="223" t="str">
        <f>IF(SAM_2017_user_KZT!AP55="","",SAM_2017_user_KZT!AP55/326)</f>
        <v/>
      </c>
      <c r="AQ55" s="223" t="str">
        <f>IF(SAM_2017_user_KZT!AQ55="","",SAM_2017_user_KZT!AQ55/326)</f>
        <v/>
      </c>
      <c r="AR55" s="223" t="str">
        <f>IF(SAM_2017_user_KZT!AR55="","",SAM_2017_user_KZT!AR55/326)</f>
        <v/>
      </c>
      <c r="AS55" s="223" t="str">
        <f>IF(SAM_2017_user_KZT!AS55="","",SAM_2017_user_KZT!AS55/326)</f>
        <v/>
      </c>
      <c r="AT55" s="223" t="str">
        <f>IF(SAM_2017_user_KZT!AT55="","",SAM_2017_user_KZT!AT55/326)</f>
        <v/>
      </c>
      <c r="AU55" s="223" t="str">
        <f>IF(SAM_2017_user_KZT!AU55="","",SAM_2017_user_KZT!AU55/326)</f>
        <v/>
      </c>
      <c r="AV55" s="223" t="str">
        <f>IF(SAM_2017_user_KZT!AV55="","",SAM_2017_user_KZT!AV55/326)</f>
        <v/>
      </c>
      <c r="AW55" s="223" t="str">
        <f>IF(SAM_2017_user_KZT!AW55="","",SAM_2017_user_KZT!AW55/326)</f>
        <v/>
      </c>
      <c r="AX55" s="223" t="str">
        <f>IF(SAM_2017_user_KZT!AX55="","",SAM_2017_user_KZT!AX55/326)</f>
        <v/>
      </c>
      <c r="AY55" s="223" t="str">
        <f>IF(SAM_2017_user_KZT!AY55="","",SAM_2017_user_KZT!AY55/326)</f>
        <v/>
      </c>
      <c r="AZ55" s="223" t="str">
        <f>IF(SAM_2017_user_KZT!AZ55="","",SAM_2017_user_KZT!AZ55/326)</f>
        <v/>
      </c>
      <c r="BA55" s="223" t="str">
        <f>IF(SAM_2017_user_KZT!BA55="","",SAM_2017_user_KZT!BA55/326)</f>
        <v/>
      </c>
      <c r="BB55" s="223" t="str">
        <f>IF(SAM_2017_user_KZT!BB55="","",SAM_2017_user_KZT!BB55/326)</f>
        <v/>
      </c>
      <c r="BC55" s="223" t="str">
        <f>IF(SAM_2017_user_KZT!BC55="","",SAM_2017_user_KZT!BC55/326)</f>
        <v/>
      </c>
      <c r="BD55" s="223" t="str">
        <f>IF(SAM_2017_user_KZT!BD55="","",SAM_2017_user_KZT!BD55/326)</f>
        <v/>
      </c>
      <c r="BE55" s="223" t="str">
        <f>IF(SAM_2017_user_KZT!BE55="","",SAM_2017_user_KZT!BE55/326)</f>
        <v/>
      </c>
      <c r="BF55" s="223" t="str">
        <f>IF(SAM_2017_user_KZT!BF55="","",SAM_2017_user_KZT!BF55/326)</f>
        <v/>
      </c>
      <c r="BG55" s="223" t="str">
        <f>IF(SAM_2017_user_KZT!BG55="","",SAM_2017_user_KZT!BG55/326)</f>
        <v/>
      </c>
      <c r="BH55" s="223" t="str">
        <f>IF(SAM_2017_user_KZT!BH55="","",SAM_2017_user_KZT!BH55/326)</f>
        <v/>
      </c>
      <c r="BI55" s="223" t="str">
        <f>IF(SAM_2017_user_KZT!BI55="","",SAM_2017_user_KZT!BI55/326)</f>
        <v/>
      </c>
      <c r="BJ55" s="223" t="str">
        <f>IF(SAM_2017_user_KZT!BJ55="","",SAM_2017_user_KZT!BJ55/326)</f>
        <v/>
      </c>
      <c r="BK55" s="223" t="str">
        <f>IF(SAM_2017_user_KZT!BK55="","",SAM_2017_user_KZT!BK55/326)</f>
        <v/>
      </c>
      <c r="BL55" s="223" t="str">
        <f>IF(SAM_2017_user_KZT!BL55="","",SAM_2017_user_KZT!BL55/326)</f>
        <v/>
      </c>
      <c r="BM55" s="223" t="str">
        <f>IF(SAM_2017_user_KZT!BM55="","",SAM_2017_user_KZT!BM55/326)</f>
        <v/>
      </c>
      <c r="BN55" s="223" t="str">
        <f>IF(SAM_2017_user_KZT!BN55="","",SAM_2017_user_KZT!BN55/326)</f>
        <v/>
      </c>
      <c r="BO55" s="223" t="str">
        <f>IF(SAM_2017_user_KZT!BO55="","",SAM_2017_user_KZT!BO55/326)</f>
        <v/>
      </c>
      <c r="BP55" s="223" t="str">
        <f>IF(SAM_2017_user_KZT!BP55="","",SAM_2017_user_KZT!BP55/326)</f>
        <v/>
      </c>
      <c r="BQ55" s="223" t="str">
        <f>IF(SAM_2017_user_KZT!BQ55="","",SAM_2017_user_KZT!BQ55/326)</f>
        <v/>
      </c>
      <c r="BR55" s="77" t="str">
        <f>IF(SAM_2017_user_KZT!BR55="","",SAM_2017_user_KZT!BR55/326)</f>
        <v/>
      </c>
      <c r="BS55" s="223" t="str">
        <f>IF(SAM_2017_user_KZT!BS55="","",SAM_2017_user_KZT!BS55/326)</f>
        <v/>
      </c>
      <c r="BT55" s="223" t="str">
        <f>IF(SAM_2017_user_KZT!BT55="","",SAM_2017_user_KZT!BT55/326)</f>
        <v/>
      </c>
      <c r="BU55" s="147">
        <f>IF(SAM_2017_user_KZT!BU55="","",SAM_2017_user_KZT!BU55/326)</f>
        <v>295.46486810766481</v>
      </c>
      <c r="BV55" s="148">
        <f>IF(SAM_2017_user_KZT!BV55="","",SAM_2017_user_KZT!BV55/326)</f>
        <v>366.36548684009517</v>
      </c>
      <c r="BW55" s="148">
        <f>IF(SAM_2017_user_KZT!BW55="","",SAM_2017_user_KZT!BW55/326)</f>
        <v>193.2242643180472</v>
      </c>
      <c r="BX55" s="149">
        <f>IF(SAM_2017_user_KZT!BX55="","",SAM_2017_user_KZT!BX55/326)</f>
        <v>472.92148245784949</v>
      </c>
      <c r="BY55" s="125">
        <f>IF(SAM_2017_user_KZT!BY55="","",SAM_2017_user_KZT!BY55/326)</f>
        <v>71.969325153374228</v>
      </c>
      <c r="BZ55" s="223" t="str">
        <f>IF(SAM_2017_user_KZT!BZ55="","",SAM_2017_user_KZT!BZ55/326)</f>
        <v/>
      </c>
      <c r="CA55" s="223" t="str">
        <f>IF(SAM_2017_user_KZT!CA55="","",SAM_2017_user_KZT!CA55/326)</f>
        <v/>
      </c>
      <c r="CB55" s="223" t="str">
        <f>IF(SAM_2017_user_KZT!CB55="","",SAM_2017_user_KZT!CB55/326)</f>
        <v/>
      </c>
      <c r="CC55" s="223" t="str">
        <f>IF(SAM_2017_user_KZT!CD55="","",SAM_2017_user_KZT!CD55/326)</f>
        <v/>
      </c>
      <c r="CD55" s="122" t="str">
        <f>IF(SAM_2017_user_KZT!CE55="","",SAM_2017_user_KZT!CE55/326)</f>
        <v/>
      </c>
      <c r="CE55" s="85" t="str">
        <f>IF(SAM_2017_user_KZT!CF55="","",SAM_2017_user_KZT!CF55/326)</f>
        <v/>
      </c>
      <c r="CF55" s="107">
        <f t="shared" si="1"/>
        <v>3348.0312408866725</v>
      </c>
    </row>
    <row r="56" spans="1:84" x14ac:dyDescent="0.25">
      <c r="A56" s="227"/>
      <c r="B56" s="225">
        <v>54</v>
      </c>
      <c r="C56" s="198">
        <f>IF(SAM_2017_user_KZT!C56="","",SAM_2017_user_KZT!C56/326)</f>
        <v>2.4267789540989004</v>
      </c>
      <c r="D56" s="220" t="str">
        <f>IF(SAM_2017_user_KZT!D56="","",SAM_2017_user_KZT!D56/326)</f>
        <v/>
      </c>
      <c r="E56" s="220">
        <f>IF(SAM_2017_user_KZT!E56="","",SAM_2017_user_KZT!E56/326)</f>
        <v>20.111927786529296</v>
      </c>
      <c r="F56" s="250" t="str">
        <f>IF(SAM_2017_user_KZT!F56="","",SAM_2017_user_KZT!F56/326)</f>
        <v/>
      </c>
      <c r="G56" s="220" t="str">
        <f>IF(SAM_2017_user_KZT!G56="","",SAM_2017_user_KZT!G56/326)</f>
        <v/>
      </c>
      <c r="H56" s="220">
        <f>IF(SAM_2017_user_KZT!H56="","",SAM_2017_user_KZT!H56/326)</f>
        <v>7.9274201676783152E-4</v>
      </c>
      <c r="I56" s="220">
        <f>IF(SAM_2017_user_KZT!I56="","",SAM_2017_user_KZT!I56/326)</f>
        <v>5.7558137421944962E-3</v>
      </c>
      <c r="J56" s="220">
        <f>IF(SAM_2017_user_KZT!J56="","",SAM_2017_user_KZT!J56/326)</f>
        <v>2.0319580231415104</v>
      </c>
      <c r="K56" s="220">
        <f>IF(SAM_2017_user_KZT!K56="","",SAM_2017_user_KZT!K56/326)</f>
        <v>1.7335131041603506E-3</v>
      </c>
      <c r="L56" s="220">
        <f>IF(SAM_2017_user_KZT!L56="","",SAM_2017_user_KZT!L56/326)</f>
        <v>2.6703585993115647E-2</v>
      </c>
      <c r="M56" s="220">
        <f>IF(SAM_2017_user_KZT!M56="","",SAM_2017_user_KZT!M56/326)</f>
        <v>1.9152735884516825E-4</v>
      </c>
      <c r="N56" s="220" t="str">
        <f>IF(SAM_2017_user_KZT!N56="","",SAM_2017_user_KZT!N56/326)</f>
        <v/>
      </c>
      <c r="O56" s="220" t="str">
        <f>IF(SAM_2017_user_KZT!O56="","",SAM_2017_user_KZT!O56/326)</f>
        <v/>
      </c>
      <c r="P56" s="220">
        <f>IF(SAM_2017_user_KZT!P56="","",SAM_2017_user_KZT!P56/326)</f>
        <v>6.1191363750013423E-4</v>
      </c>
      <c r="Q56" s="220">
        <f>IF(SAM_2017_user_KZT!Q56="","",SAM_2017_user_KZT!Q56/326)</f>
        <v>0.17275858323209198</v>
      </c>
      <c r="R56" s="220">
        <f>IF(SAM_2017_user_KZT!R56="","",SAM_2017_user_KZT!R56/326)</f>
        <v>0.25828955946636251</v>
      </c>
      <c r="S56" s="220">
        <f>IF(SAM_2017_user_KZT!S56="","",SAM_2017_user_KZT!S56/326)</f>
        <v>7.1982595062601185E-2</v>
      </c>
      <c r="T56" s="220">
        <f>IF(SAM_2017_user_KZT!T56="","",SAM_2017_user_KZT!T56/326)</f>
        <v>7.7839194975019377E-5</v>
      </c>
      <c r="U56" s="220">
        <f>IF(SAM_2017_user_KZT!U56="","",SAM_2017_user_KZT!U56/326)</f>
        <v>14.435468896272351</v>
      </c>
      <c r="V56" s="220">
        <f>IF(SAM_2017_user_KZT!V56="","",SAM_2017_user_KZT!V56/326)</f>
        <v>1.1490460030091707E-3</v>
      </c>
      <c r="W56" s="220">
        <f>IF(SAM_2017_user_KZT!W56="","",SAM_2017_user_KZT!W56/326)</f>
        <v>0.54816726501041568</v>
      </c>
      <c r="X56" s="220">
        <f>IF(SAM_2017_user_KZT!X56="","",SAM_2017_user_KZT!X56/326)</f>
        <v>0.10712528426033184</v>
      </c>
      <c r="Y56" s="220">
        <f>IF(SAM_2017_user_KZT!Y56="","",SAM_2017_user_KZT!Y56/326)</f>
        <v>1.1340869005304453</v>
      </c>
      <c r="Z56" s="220" t="str">
        <f>IF(SAM_2017_user_KZT!Z56="","",SAM_2017_user_KZT!Z56/326)</f>
        <v/>
      </c>
      <c r="AA56" s="220">
        <f>IF(SAM_2017_user_KZT!AA56="","",SAM_2017_user_KZT!AA56/326)</f>
        <v>1.4471085865978867E-2</v>
      </c>
      <c r="AB56" s="220">
        <f>IF(SAM_2017_user_KZT!AB56="","",SAM_2017_user_KZT!AB56/326)</f>
        <v>0.25184150301241404</v>
      </c>
      <c r="AC56" s="220">
        <f>IF(SAM_2017_user_KZT!AC56="","",SAM_2017_user_KZT!AC56/326)</f>
        <v>339.49945213623096</v>
      </c>
      <c r="AD56" s="220">
        <f>IF(SAM_2017_user_KZT!AD56="","",SAM_2017_user_KZT!AD56/326)</f>
        <v>2.6033984305445399</v>
      </c>
      <c r="AE56" s="220">
        <f>IF(SAM_2017_user_KZT!AE56="","",SAM_2017_user_KZT!AE56/326)</f>
        <v>0.60715395798266869</v>
      </c>
      <c r="AF56" s="220">
        <f>IF(SAM_2017_user_KZT!AF56="","",SAM_2017_user_KZT!AF56/326)</f>
        <v>5.0068901752006951</v>
      </c>
      <c r="AG56" s="220">
        <f>IF(SAM_2017_user_KZT!AG56="","",SAM_2017_user_KZT!AG56/326)</f>
        <v>1.6277564651426104</v>
      </c>
      <c r="AH56" s="220">
        <f>IF(SAM_2017_user_KZT!AH56="","",SAM_2017_user_KZT!AH56/326)</f>
        <v>1.2960985619788479</v>
      </c>
      <c r="AI56" s="220">
        <f>IF(SAM_2017_user_KZT!AI56="","",SAM_2017_user_KZT!AI56/326)</f>
        <v>13.616794564071286</v>
      </c>
      <c r="AJ56" s="200">
        <f>IF(SAM_2017_user_KZT!AJ56="","",SAM_2017_user_KZT!AJ56/326)</f>
        <v>45.76269254270084</v>
      </c>
      <c r="AK56" s="223" t="str">
        <f>IF(SAM_2017_user_KZT!AK56="","",SAM_2017_user_KZT!AK56/326)</f>
        <v/>
      </c>
      <c r="AL56" s="223" t="str">
        <f>IF(SAM_2017_user_KZT!AL56="","",SAM_2017_user_KZT!AL56/326)</f>
        <v/>
      </c>
      <c r="AM56" s="223" t="str">
        <f>IF(SAM_2017_user_KZT!AM56="","",SAM_2017_user_KZT!AM56/326)</f>
        <v/>
      </c>
      <c r="AN56" s="223" t="str">
        <f>IF(SAM_2017_user_KZT!AN56="","",SAM_2017_user_KZT!AN56/326)</f>
        <v/>
      </c>
      <c r="AO56" s="223" t="str">
        <f>IF(SAM_2017_user_KZT!AO56="","",SAM_2017_user_KZT!AO56/326)</f>
        <v/>
      </c>
      <c r="AP56" s="223" t="str">
        <f>IF(SAM_2017_user_KZT!AP56="","",SAM_2017_user_KZT!AP56/326)</f>
        <v/>
      </c>
      <c r="AQ56" s="223" t="str">
        <f>IF(SAM_2017_user_KZT!AQ56="","",SAM_2017_user_KZT!AQ56/326)</f>
        <v/>
      </c>
      <c r="AR56" s="223" t="str">
        <f>IF(SAM_2017_user_KZT!AR56="","",SAM_2017_user_KZT!AR56/326)</f>
        <v/>
      </c>
      <c r="AS56" s="223" t="str">
        <f>IF(SAM_2017_user_KZT!AS56="","",SAM_2017_user_KZT!AS56/326)</f>
        <v/>
      </c>
      <c r="AT56" s="223" t="str">
        <f>IF(SAM_2017_user_KZT!AT56="","",SAM_2017_user_KZT!AT56/326)</f>
        <v/>
      </c>
      <c r="AU56" s="223" t="str">
        <f>IF(SAM_2017_user_KZT!AU56="","",SAM_2017_user_KZT!AU56/326)</f>
        <v/>
      </c>
      <c r="AV56" s="223" t="str">
        <f>IF(SAM_2017_user_KZT!AV56="","",SAM_2017_user_KZT!AV56/326)</f>
        <v/>
      </c>
      <c r="AW56" s="223" t="str">
        <f>IF(SAM_2017_user_KZT!AW56="","",SAM_2017_user_KZT!AW56/326)</f>
        <v/>
      </c>
      <c r="AX56" s="223" t="str">
        <f>IF(SAM_2017_user_KZT!AX56="","",SAM_2017_user_KZT!AX56/326)</f>
        <v/>
      </c>
      <c r="AY56" s="223" t="str">
        <f>IF(SAM_2017_user_KZT!AY56="","",SAM_2017_user_KZT!AY56/326)</f>
        <v/>
      </c>
      <c r="AZ56" s="223" t="str">
        <f>IF(SAM_2017_user_KZT!AZ56="","",SAM_2017_user_KZT!AZ56/326)</f>
        <v/>
      </c>
      <c r="BA56" s="223" t="str">
        <f>IF(SAM_2017_user_KZT!BA56="","",SAM_2017_user_KZT!BA56/326)</f>
        <v/>
      </c>
      <c r="BB56" s="223" t="str">
        <f>IF(SAM_2017_user_KZT!BB56="","",SAM_2017_user_KZT!BB56/326)</f>
        <v/>
      </c>
      <c r="BC56" s="223" t="str">
        <f>IF(SAM_2017_user_KZT!BC56="","",SAM_2017_user_KZT!BC56/326)</f>
        <v/>
      </c>
      <c r="BD56" s="223" t="str">
        <f>IF(SAM_2017_user_KZT!BD56="","",SAM_2017_user_KZT!BD56/326)</f>
        <v/>
      </c>
      <c r="BE56" s="223" t="str">
        <f>IF(SAM_2017_user_KZT!BE56="","",SAM_2017_user_KZT!BE56/326)</f>
        <v/>
      </c>
      <c r="BF56" s="223" t="str">
        <f>IF(SAM_2017_user_KZT!BF56="","",SAM_2017_user_KZT!BF56/326)</f>
        <v/>
      </c>
      <c r="BG56" s="223" t="str">
        <f>IF(SAM_2017_user_KZT!BG56="","",SAM_2017_user_KZT!BG56/326)</f>
        <v/>
      </c>
      <c r="BH56" s="223" t="str">
        <f>IF(SAM_2017_user_KZT!BH56="","",SAM_2017_user_KZT!BH56/326)</f>
        <v/>
      </c>
      <c r="BI56" s="223" t="str">
        <f>IF(SAM_2017_user_KZT!BI56="","",SAM_2017_user_KZT!BI56/326)</f>
        <v/>
      </c>
      <c r="BJ56" s="223" t="str">
        <f>IF(SAM_2017_user_KZT!BJ56="","",SAM_2017_user_KZT!BJ56/326)</f>
        <v/>
      </c>
      <c r="BK56" s="223" t="str">
        <f>IF(SAM_2017_user_KZT!BK56="","",SAM_2017_user_KZT!BK56/326)</f>
        <v/>
      </c>
      <c r="BL56" s="223" t="str">
        <f>IF(SAM_2017_user_KZT!BL56="","",SAM_2017_user_KZT!BL56/326)</f>
        <v/>
      </c>
      <c r="BM56" s="223" t="str">
        <f>IF(SAM_2017_user_KZT!BM56="","",SAM_2017_user_KZT!BM56/326)</f>
        <v/>
      </c>
      <c r="BN56" s="223" t="str">
        <f>IF(SAM_2017_user_KZT!BN56="","",SAM_2017_user_KZT!BN56/326)</f>
        <v/>
      </c>
      <c r="BO56" s="223" t="str">
        <f>IF(SAM_2017_user_KZT!BO56="","",SAM_2017_user_KZT!BO56/326)</f>
        <v/>
      </c>
      <c r="BP56" s="223" t="str">
        <f>IF(SAM_2017_user_KZT!BP56="","",SAM_2017_user_KZT!BP56/326)</f>
        <v/>
      </c>
      <c r="BQ56" s="223" t="str">
        <f>IF(SAM_2017_user_KZT!BQ56="","",SAM_2017_user_KZT!BQ56/326)</f>
        <v/>
      </c>
      <c r="BR56" s="77" t="str">
        <f>IF(SAM_2017_user_KZT!BR56="","",SAM_2017_user_KZT!BR56/326)</f>
        <v/>
      </c>
      <c r="BS56" s="223" t="str">
        <f>IF(SAM_2017_user_KZT!BS56="","",SAM_2017_user_KZT!BS56/326)</f>
        <v/>
      </c>
      <c r="BT56" s="223" t="str">
        <f>IF(SAM_2017_user_KZT!BT56="","",SAM_2017_user_KZT!BT56/326)</f>
        <v/>
      </c>
      <c r="BU56" s="147">
        <f>IF(SAM_2017_user_KZT!BU56="","",SAM_2017_user_KZT!BU56/326)</f>
        <v>111.52834082182686</v>
      </c>
      <c r="BV56" s="148">
        <f>IF(SAM_2017_user_KZT!BV56="","",SAM_2017_user_KZT!BV56/326)</f>
        <v>101.42927858797304</v>
      </c>
      <c r="BW56" s="148">
        <f>IF(SAM_2017_user_KZT!BW56="","",SAM_2017_user_KZT!BW56/326)</f>
        <v>40.289890043657962</v>
      </c>
      <c r="BX56" s="149">
        <f>IF(SAM_2017_user_KZT!BX56="","",SAM_2017_user_KZT!BX56/326)</f>
        <v>86.256255842455971</v>
      </c>
      <c r="BY56" s="125">
        <f>IF(SAM_2017_user_KZT!BY56="","",SAM_2017_user_KZT!BY56/326)</f>
        <v>1.7464612375965631</v>
      </c>
      <c r="BZ56" s="223" t="str">
        <f>IF(SAM_2017_user_KZT!BZ56="","",SAM_2017_user_KZT!BZ56/326)</f>
        <v/>
      </c>
      <c r="CA56" s="223" t="str">
        <f>IF(SAM_2017_user_KZT!CA56="","",SAM_2017_user_KZT!CA56/326)</f>
        <v/>
      </c>
      <c r="CB56" s="223" t="str">
        <f>IF(SAM_2017_user_KZT!CB56="","",SAM_2017_user_KZT!CB56/326)</f>
        <v/>
      </c>
      <c r="CC56" s="223" t="str">
        <f>IF(SAM_2017_user_KZT!CD56="","",SAM_2017_user_KZT!CD56/326)</f>
        <v/>
      </c>
      <c r="CD56" s="122" t="str">
        <f>IF(SAM_2017_user_KZT!CE56="","",SAM_2017_user_KZT!CE56/326)</f>
        <v/>
      </c>
      <c r="CE56" s="85" t="str">
        <f>IF(SAM_2017_user_KZT!CF56="","",SAM_2017_user_KZT!CF56/326)</f>
        <v/>
      </c>
      <c r="CF56" s="107">
        <f t="shared" si="1"/>
        <v>792.87233578489611</v>
      </c>
    </row>
    <row r="57" spans="1:84" x14ac:dyDescent="0.25">
      <c r="A57" s="227"/>
      <c r="B57" s="225">
        <v>55</v>
      </c>
      <c r="C57" s="198">
        <f>IF(SAM_2017_user_KZT!C57="","",SAM_2017_user_KZT!C57/326)</f>
        <v>10.09144879023119</v>
      </c>
      <c r="D57" s="220">
        <f>IF(SAM_2017_user_KZT!D57="","",SAM_2017_user_KZT!D57/326)</f>
        <v>7.8878332628068124</v>
      </c>
      <c r="E57" s="220">
        <f>IF(SAM_2017_user_KZT!E57="","",SAM_2017_user_KZT!E57/326)</f>
        <v>191.34683834638363</v>
      </c>
      <c r="F57" s="250" t="str">
        <f>IF(SAM_2017_user_KZT!F57="","",SAM_2017_user_KZT!F57/326)</f>
        <v/>
      </c>
      <c r="G57" s="220" t="str">
        <f>IF(SAM_2017_user_KZT!G57="","",SAM_2017_user_KZT!G57/326)</f>
        <v/>
      </c>
      <c r="H57" s="220">
        <f>IF(SAM_2017_user_KZT!H57="","",SAM_2017_user_KZT!H57/326)</f>
        <v>1.8295272952773491</v>
      </c>
      <c r="I57" s="220">
        <f>IF(SAM_2017_user_KZT!I57="","",SAM_2017_user_KZT!I57/326)</f>
        <v>0.81832339791505493</v>
      </c>
      <c r="J57" s="220">
        <f>IF(SAM_2017_user_KZT!J57="","",SAM_2017_user_KZT!J57/326)</f>
        <v>0.53747935161963101</v>
      </c>
      <c r="K57" s="220">
        <f>IF(SAM_2017_user_KZT!K57="","",SAM_2017_user_KZT!K57/326)</f>
        <v>0.44158429235100266</v>
      </c>
      <c r="L57" s="220">
        <f>IF(SAM_2017_user_KZT!L57="","",SAM_2017_user_KZT!L57/326)</f>
        <v>2.6611233056383729E-2</v>
      </c>
      <c r="M57" s="220">
        <f>IF(SAM_2017_user_KZT!M57="","",SAM_2017_user_KZT!M57/326)</f>
        <v>2.449220947291685E-3</v>
      </c>
      <c r="N57" s="220">
        <f>IF(SAM_2017_user_KZT!N57="","",SAM_2017_user_KZT!N57/326)</f>
        <v>8.8699616279546895E-2</v>
      </c>
      <c r="O57" s="220">
        <f>IF(SAM_2017_user_KZT!O57="","",SAM_2017_user_KZT!O57/326)</f>
        <v>2.8007860633799366E-4</v>
      </c>
      <c r="P57" s="220">
        <f>IF(SAM_2017_user_KZT!P57="","",SAM_2017_user_KZT!P57/326)</f>
        <v>0.75547154784942694</v>
      </c>
      <c r="Q57" s="220">
        <f>IF(SAM_2017_user_KZT!Q57="","",SAM_2017_user_KZT!Q57/326)</f>
        <v>0.2922906445371789</v>
      </c>
      <c r="R57" s="220">
        <f>IF(SAM_2017_user_KZT!R57="","",SAM_2017_user_KZT!R57/326)</f>
        <v>0.20180946782867573</v>
      </c>
      <c r="S57" s="220">
        <f>IF(SAM_2017_user_KZT!S57="","",SAM_2017_user_KZT!S57/326)</f>
        <v>0.20751063262516287</v>
      </c>
      <c r="T57" s="220">
        <f>IF(SAM_2017_user_KZT!T57="","",SAM_2017_user_KZT!T57/326)</f>
        <v>1.0121946241725873E-4</v>
      </c>
      <c r="U57" s="220">
        <f>IF(SAM_2017_user_KZT!U57="","",SAM_2017_user_KZT!U57/326)</f>
        <v>14.718999465231365</v>
      </c>
      <c r="V57" s="220">
        <f>IF(SAM_2017_user_KZT!V57="","",SAM_2017_user_KZT!V57/326)</f>
        <v>5.933308682317129E-3</v>
      </c>
      <c r="W57" s="220">
        <f>IF(SAM_2017_user_KZT!W57="","",SAM_2017_user_KZT!W57/326)</f>
        <v>0.6122767835019709</v>
      </c>
      <c r="X57" s="220">
        <f>IF(SAM_2017_user_KZT!X57="","",SAM_2017_user_KZT!X57/326)</f>
        <v>0.82159191157520417</v>
      </c>
      <c r="Y57" s="220">
        <f>IF(SAM_2017_user_KZT!Y57="","",SAM_2017_user_KZT!Y57/326)</f>
        <v>42.977531290780867</v>
      </c>
      <c r="Z57" s="220" t="str">
        <f>IF(SAM_2017_user_KZT!Z57="","",SAM_2017_user_KZT!Z57/326)</f>
        <v/>
      </c>
      <c r="AA57" s="220">
        <f>IF(SAM_2017_user_KZT!AA57="","",SAM_2017_user_KZT!AA57/326)</f>
        <v>9.8294567126559512E-2</v>
      </c>
      <c r="AB57" s="220">
        <f>IF(SAM_2017_user_KZT!AB57="","",SAM_2017_user_KZT!AB57/326)</f>
        <v>0.4535043489598487</v>
      </c>
      <c r="AC57" s="220">
        <f>IF(SAM_2017_user_KZT!AC57="","",SAM_2017_user_KZT!AC57/326)</f>
        <v>83.497815055364242</v>
      </c>
      <c r="AD57" s="220">
        <f>IF(SAM_2017_user_KZT!AD57="","",SAM_2017_user_KZT!AD57/326)</f>
        <v>11.467474334876737</v>
      </c>
      <c r="AE57" s="220">
        <f>IF(SAM_2017_user_KZT!AE57="","",SAM_2017_user_KZT!AE57/326)</f>
        <v>3.2152412749267747E-3</v>
      </c>
      <c r="AF57" s="220">
        <f>IF(SAM_2017_user_KZT!AF57="","",SAM_2017_user_KZT!AF57/326)</f>
        <v>66.862960670136317</v>
      </c>
      <c r="AG57" s="220">
        <f>IF(SAM_2017_user_KZT!AG57="","",SAM_2017_user_KZT!AG57/326)</f>
        <v>26.738191166196227</v>
      </c>
      <c r="AH57" s="220">
        <f>IF(SAM_2017_user_KZT!AH57="","",SAM_2017_user_KZT!AH57/326)</f>
        <v>109.16146691131875</v>
      </c>
      <c r="AI57" s="220">
        <f>IF(SAM_2017_user_KZT!AI57="","",SAM_2017_user_KZT!AI57/326)</f>
        <v>27.016949429479308</v>
      </c>
      <c r="AJ57" s="200">
        <f>IF(SAM_2017_user_KZT!AJ57="","",SAM_2017_user_KZT!AJ57/326)</f>
        <v>269.68275498470922</v>
      </c>
      <c r="AK57" s="223" t="str">
        <f>IF(SAM_2017_user_KZT!AK57="","",SAM_2017_user_KZT!AK57/326)</f>
        <v/>
      </c>
      <c r="AL57" s="223" t="str">
        <f>IF(SAM_2017_user_KZT!AL57="","",SAM_2017_user_KZT!AL57/326)</f>
        <v/>
      </c>
      <c r="AM57" s="223" t="str">
        <f>IF(SAM_2017_user_KZT!AM57="","",SAM_2017_user_KZT!AM57/326)</f>
        <v/>
      </c>
      <c r="AN57" s="223" t="str">
        <f>IF(SAM_2017_user_KZT!AN57="","",SAM_2017_user_KZT!AN57/326)</f>
        <v/>
      </c>
      <c r="AO57" s="223" t="str">
        <f>IF(SAM_2017_user_KZT!AO57="","",SAM_2017_user_KZT!AO57/326)</f>
        <v/>
      </c>
      <c r="AP57" s="223" t="str">
        <f>IF(SAM_2017_user_KZT!AP57="","",SAM_2017_user_KZT!AP57/326)</f>
        <v/>
      </c>
      <c r="AQ57" s="223" t="str">
        <f>IF(SAM_2017_user_KZT!AQ57="","",SAM_2017_user_KZT!AQ57/326)</f>
        <v/>
      </c>
      <c r="AR57" s="223" t="str">
        <f>IF(SAM_2017_user_KZT!AR57="","",SAM_2017_user_KZT!AR57/326)</f>
        <v/>
      </c>
      <c r="AS57" s="223" t="str">
        <f>IF(SAM_2017_user_KZT!AS57="","",SAM_2017_user_KZT!AS57/326)</f>
        <v/>
      </c>
      <c r="AT57" s="223" t="str">
        <f>IF(SAM_2017_user_KZT!AT57="","",SAM_2017_user_KZT!AT57/326)</f>
        <v/>
      </c>
      <c r="AU57" s="223" t="str">
        <f>IF(SAM_2017_user_KZT!AU57="","",SAM_2017_user_KZT!AU57/326)</f>
        <v/>
      </c>
      <c r="AV57" s="223" t="str">
        <f>IF(SAM_2017_user_KZT!AV57="","",SAM_2017_user_KZT!AV57/326)</f>
        <v/>
      </c>
      <c r="AW57" s="223" t="str">
        <f>IF(SAM_2017_user_KZT!AW57="","",SAM_2017_user_KZT!AW57/326)</f>
        <v/>
      </c>
      <c r="AX57" s="223" t="str">
        <f>IF(SAM_2017_user_KZT!AX57="","",SAM_2017_user_KZT!AX57/326)</f>
        <v/>
      </c>
      <c r="AY57" s="223" t="str">
        <f>IF(SAM_2017_user_KZT!AY57="","",SAM_2017_user_KZT!AY57/326)</f>
        <v/>
      </c>
      <c r="AZ57" s="223" t="str">
        <f>IF(SAM_2017_user_KZT!AZ57="","",SAM_2017_user_KZT!AZ57/326)</f>
        <v/>
      </c>
      <c r="BA57" s="223" t="str">
        <f>IF(SAM_2017_user_KZT!BA57="","",SAM_2017_user_KZT!BA57/326)</f>
        <v/>
      </c>
      <c r="BB57" s="223" t="str">
        <f>IF(SAM_2017_user_KZT!BB57="","",SAM_2017_user_KZT!BB57/326)</f>
        <v/>
      </c>
      <c r="BC57" s="223" t="str">
        <f>IF(SAM_2017_user_KZT!BC57="","",SAM_2017_user_KZT!BC57/326)</f>
        <v/>
      </c>
      <c r="BD57" s="223" t="str">
        <f>IF(SAM_2017_user_KZT!BD57="","",SAM_2017_user_KZT!BD57/326)</f>
        <v/>
      </c>
      <c r="BE57" s="223" t="str">
        <f>IF(SAM_2017_user_KZT!BE57="","",SAM_2017_user_KZT!BE57/326)</f>
        <v/>
      </c>
      <c r="BF57" s="223" t="str">
        <f>IF(SAM_2017_user_KZT!BF57="","",SAM_2017_user_KZT!BF57/326)</f>
        <v/>
      </c>
      <c r="BG57" s="223" t="str">
        <f>IF(SAM_2017_user_KZT!BG57="","",SAM_2017_user_KZT!BG57/326)</f>
        <v/>
      </c>
      <c r="BH57" s="223" t="str">
        <f>IF(SAM_2017_user_KZT!BH57="","",SAM_2017_user_KZT!BH57/326)</f>
        <v/>
      </c>
      <c r="BI57" s="223" t="str">
        <f>IF(SAM_2017_user_KZT!BI57="","",SAM_2017_user_KZT!BI57/326)</f>
        <v/>
      </c>
      <c r="BJ57" s="223" t="str">
        <f>IF(SAM_2017_user_KZT!BJ57="","",SAM_2017_user_KZT!BJ57/326)</f>
        <v/>
      </c>
      <c r="BK57" s="223" t="str">
        <f>IF(SAM_2017_user_KZT!BK57="","",SAM_2017_user_KZT!BK57/326)</f>
        <v/>
      </c>
      <c r="BL57" s="223" t="str">
        <f>IF(SAM_2017_user_KZT!BL57="","",SAM_2017_user_KZT!BL57/326)</f>
        <v/>
      </c>
      <c r="BM57" s="223" t="str">
        <f>IF(SAM_2017_user_KZT!BM57="","",SAM_2017_user_KZT!BM57/326)</f>
        <v/>
      </c>
      <c r="BN57" s="223" t="str">
        <f>IF(SAM_2017_user_KZT!BN57="","",SAM_2017_user_KZT!BN57/326)</f>
        <v/>
      </c>
      <c r="BO57" s="223" t="str">
        <f>IF(SAM_2017_user_KZT!BO57="","",SAM_2017_user_KZT!BO57/326)</f>
        <v/>
      </c>
      <c r="BP57" s="223" t="str">
        <f>IF(SAM_2017_user_KZT!BP57="","",SAM_2017_user_KZT!BP57/326)</f>
        <v/>
      </c>
      <c r="BQ57" s="223" t="str">
        <f>IF(SAM_2017_user_KZT!BQ57="","",SAM_2017_user_KZT!BQ57/326)</f>
        <v/>
      </c>
      <c r="BR57" s="77" t="str">
        <f>IF(SAM_2017_user_KZT!BR57="","",SAM_2017_user_KZT!BR57/326)</f>
        <v/>
      </c>
      <c r="BS57" s="223" t="str">
        <f>IF(SAM_2017_user_KZT!BS57="","",SAM_2017_user_KZT!BS57/326)</f>
        <v/>
      </c>
      <c r="BT57" s="223" t="str">
        <f>IF(SAM_2017_user_KZT!BT57="","",SAM_2017_user_KZT!BT57/326)</f>
        <v/>
      </c>
      <c r="BU57" s="147">
        <f>IF(SAM_2017_user_KZT!BU57="","",SAM_2017_user_KZT!BU57/326)</f>
        <v>12.129219564079674</v>
      </c>
      <c r="BV57" s="148">
        <f>IF(SAM_2017_user_KZT!BV57="","",SAM_2017_user_KZT!BV57/326)</f>
        <v>19.013807846442276</v>
      </c>
      <c r="BW57" s="148">
        <f>IF(SAM_2017_user_KZT!BW57="","",SAM_2017_user_KZT!BW57/326)</f>
        <v>233.8578589535546</v>
      </c>
      <c r="BX57" s="149">
        <f>IF(SAM_2017_user_KZT!BX57="","",SAM_2017_user_KZT!BX57/326)</f>
        <v>714.36660955567311</v>
      </c>
      <c r="BY57" s="125" t="str">
        <f>IF(SAM_2017_user_KZT!BY57="","",SAM_2017_user_KZT!BY57/326)</f>
        <v/>
      </c>
      <c r="BZ57" s="223" t="str">
        <f>IF(SAM_2017_user_KZT!BZ57="","",SAM_2017_user_KZT!BZ57/326)</f>
        <v/>
      </c>
      <c r="CA57" s="223" t="str">
        <f>IF(SAM_2017_user_KZT!CA57="","",SAM_2017_user_KZT!CA57/326)</f>
        <v/>
      </c>
      <c r="CB57" s="223" t="str">
        <f>IF(SAM_2017_user_KZT!CB57="","",SAM_2017_user_KZT!CB57/326)</f>
        <v/>
      </c>
      <c r="CC57" s="223" t="str">
        <f>IF(SAM_2017_user_KZT!CD57="","",SAM_2017_user_KZT!CD57/326)</f>
        <v/>
      </c>
      <c r="CD57" s="122" t="str">
        <f>IF(SAM_2017_user_KZT!CE57="","",SAM_2017_user_KZT!CE57/326)</f>
        <v/>
      </c>
      <c r="CE57" s="85" t="str">
        <f>IF(SAM_2017_user_KZT!CF57="","",SAM_2017_user_KZT!CF57/326)</f>
        <v/>
      </c>
      <c r="CF57" s="107">
        <f t="shared" si="1"/>
        <v>1848.0147137867407</v>
      </c>
    </row>
    <row r="58" spans="1:84" x14ac:dyDescent="0.25">
      <c r="A58" s="227"/>
      <c r="B58" s="225">
        <v>56</v>
      </c>
      <c r="C58" s="198">
        <f>IF(SAM_2017_user_KZT!C58="","",SAM_2017_user_KZT!C58/326)</f>
        <v>19.286945410524979</v>
      </c>
      <c r="D58" s="220">
        <f>IF(SAM_2017_user_KZT!D58="","",SAM_2017_user_KZT!D58/326)</f>
        <v>13.878072077124102</v>
      </c>
      <c r="E58" s="220">
        <f>IF(SAM_2017_user_KZT!E58="","",SAM_2017_user_KZT!E58/326)</f>
        <v>78.745291494810601</v>
      </c>
      <c r="F58" s="250">
        <f>IF(SAM_2017_user_KZT!F58="","",SAM_2017_user_KZT!F58/326)</f>
        <v>3.4291544989491469</v>
      </c>
      <c r="G58" s="220">
        <f>IF(SAM_2017_user_KZT!G58="","",SAM_2017_user_KZT!G58/326)</f>
        <v>1.1958085820183411E-3</v>
      </c>
      <c r="H58" s="220">
        <f>IF(SAM_2017_user_KZT!H58="","",SAM_2017_user_KZT!H58/326)</f>
        <v>0.77116732508564556</v>
      </c>
      <c r="I58" s="220">
        <f>IF(SAM_2017_user_KZT!I58="","",SAM_2017_user_KZT!I58/326)</f>
        <v>13.652195676094305</v>
      </c>
      <c r="J58" s="220">
        <f>IF(SAM_2017_user_KZT!J58="","",SAM_2017_user_KZT!J58/326)</f>
        <v>130.15331377585628</v>
      </c>
      <c r="K58" s="220">
        <f>IF(SAM_2017_user_KZT!K58="","",SAM_2017_user_KZT!K58/326)</f>
        <v>89.867538569384934</v>
      </c>
      <c r="L58" s="220">
        <f>IF(SAM_2017_user_KZT!L58="","",SAM_2017_user_KZT!L58/326)</f>
        <v>32.10374145498826</v>
      </c>
      <c r="M58" s="220">
        <f>IF(SAM_2017_user_KZT!M58="","",SAM_2017_user_KZT!M58/326)</f>
        <v>8.4916192066294052</v>
      </c>
      <c r="N58" s="220">
        <f>IF(SAM_2017_user_KZT!N58="","",SAM_2017_user_KZT!N58/326)</f>
        <v>0.34608377775352506</v>
      </c>
      <c r="O58" s="220">
        <f>IF(SAM_2017_user_KZT!O58="","",SAM_2017_user_KZT!O58/326)</f>
        <v>6.204873841771031E-2</v>
      </c>
      <c r="P58" s="220">
        <f>IF(SAM_2017_user_KZT!P58="","",SAM_2017_user_KZT!P58/326)</f>
        <v>5.9423594111399254E-2</v>
      </c>
      <c r="Q58" s="220">
        <f>IF(SAM_2017_user_KZT!Q58="","",SAM_2017_user_KZT!Q58/326)</f>
        <v>1.4134582223618513</v>
      </c>
      <c r="R58" s="220">
        <f>IF(SAM_2017_user_KZT!R58="","",SAM_2017_user_KZT!R58/326)</f>
        <v>10.20857689349493</v>
      </c>
      <c r="S58" s="220">
        <f>IF(SAM_2017_user_KZT!S58="","",SAM_2017_user_KZT!S58/326)</f>
        <v>0.91565655267491619</v>
      </c>
      <c r="T58" s="220">
        <f>IF(SAM_2017_user_KZT!T58="","",SAM_2017_user_KZT!T58/326)</f>
        <v>5.8901484163986408E-3</v>
      </c>
      <c r="U58" s="220">
        <f>IF(SAM_2017_user_KZT!U58="","",SAM_2017_user_KZT!U58/326)</f>
        <v>20.062451466570607</v>
      </c>
      <c r="V58" s="220">
        <f>IF(SAM_2017_user_KZT!V58="","",SAM_2017_user_KZT!V58/326)</f>
        <v>3.3232504998802703E-2</v>
      </c>
      <c r="W58" s="220">
        <f>IF(SAM_2017_user_KZT!W58="","",SAM_2017_user_KZT!W58/326)</f>
        <v>5.9925529811583704</v>
      </c>
      <c r="X58" s="220">
        <f>IF(SAM_2017_user_KZT!X58="","",SAM_2017_user_KZT!X58/326)</f>
        <v>4.8534526485317091</v>
      </c>
      <c r="Y58" s="220">
        <f>IF(SAM_2017_user_KZT!Y58="","",SAM_2017_user_KZT!Y58/326)</f>
        <v>21.761062402500915</v>
      </c>
      <c r="Z58" s="220">
        <f>IF(SAM_2017_user_KZT!Z58="","",SAM_2017_user_KZT!Z58/326)</f>
        <v>0.46109771264965016</v>
      </c>
      <c r="AA58" s="220">
        <f>IF(SAM_2017_user_KZT!AA58="","",SAM_2017_user_KZT!AA58/326)</f>
        <v>5.2025650165309453E-2</v>
      </c>
      <c r="AB58" s="220">
        <f>IF(SAM_2017_user_KZT!AB58="","",SAM_2017_user_KZT!AB58/326)</f>
        <v>8.7332652470962948</v>
      </c>
      <c r="AC58" s="220">
        <f>IF(SAM_2017_user_KZT!AC58="","",SAM_2017_user_KZT!AC58/326)</f>
        <v>26.360480558749394</v>
      </c>
      <c r="AD58" s="220">
        <f>IF(SAM_2017_user_KZT!AD58="","",SAM_2017_user_KZT!AD58/326)</f>
        <v>6.6486145430225703</v>
      </c>
      <c r="AE58" s="220">
        <f>IF(SAM_2017_user_KZT!AE58="","",SAM_2017_user_KZT!AE58/326)</f>
        <v>1.3225841282534239</v>
      </c>
      <c r="AF58" s="220">
        <f>IF(SAM_2017_user_KZT!AF58="","",SAM_2017_user_KZT!AF58/326)</f>
        <v>22.989058374091492</v>
      </c>
      <c r="AG58" s="220">
        <f>IF(SAM_2017_user_KZT!AG58="","",SAM_2017_user_KZT!AG58/326)</f>
        <v>53.767729648724618</v>
      </c>
      <c r="AH58" s="220">
        <f>IF(SAM_2017_user_KZT!AH58="","",SAM_2017_user_KZT!AH58/326)</f>
        <v>105.68418967511181</v>
      </c>
      <c r="AI58" s="220">
        <f>IF(SAM_2017_user_KZT!AI58="","",SAM_2017_user_KZT!AI58/326)</f>
        <v>7.3762879317830423</v>
      </c>
      <c r="AJ58" s="200">
        <f>IF(SAM_2017_user_KZT!AJ58="","",SAM_2017_user_KZT!AJ58/326)</f>
        <v>91.161714272661015</v>
      </c>
      <c r="AK58" s="223" t="str">
        <f>IF(SAM_2017_user_KZT!AK58="","",SAM_2017_user_KZT!AK58/326)</f>
        <v/>
      </c>
      <c r="AL58" s="223" t="str">
        <f>IF(SAM_2017_user_KZT!AL58="","",SAM_2017_user_KZT!AL58/326)</f>
        <v/>
      </c>
      <c r="AM58" s="223" t="str">
        <f>IF(SAM_2017_user_KZT!AM58="","",SAM_2017_user_KZT!AM58/326)</f>
        <v/>
      </c>
      <c r="AN58" s="223" t="str">
        <f>IF(SAM_2017_user_KZT!AN58="","",SAM_2017_user_KZT!AN58/326)</f>
        <v/>
      </c>
      <c r="AO58" s="223" t="str">
        <f>IF(SAM_2017_user_KZT!AO58="","",SAM_2017_user_KZT!AO58/326)</f>
        <v/>
      </c>
      <c r="AP58" s="223" t="str">
        <f>IF(SAM_2017_user_KZT!AP58="","",SAM_2017_user_KZT!AP58/326)</f>
        <v/>
      </c>
      <c r="AQ58" s="223" t="str">
        <f>IF(SAM_2017_user_KZT!AQ58="","",SAM_2017_user_KZT!AQ58/326)</f>
        <v/>
      </c>
      <c r="AR58" s="223" t="str">
        <f>IF(SAM_2017_user_KZT!AR58="","",SAM_2017_user_KZT!AR58/326)</f>
        <v/>
      </c>
      <c r="AS58" s="223" t="str">
        <f>IF(SAM_2017_user_KZT!AS58="","",SAM_2017_user_KZT!AS58/326)</f>
        <v/>
      </c>
      <c r="AT58" s="223" t="str">
        <f>IF(SAM_2017_user_KZT!AT58="","",SAM_2017_user_KZT!AT58/326)</f>
        <v/>
      </c>
      <c r="AU58" s="223" t="str">
        <f>IF(SAM_2017_user_KZT!AU58="","",SAM_2017_user_KZT!AU58/326)</f>
        <v/>
      </c>
      <c r="AV58" s="223" t="str">
        <f>IF(SAM_2017_user_KZT!AV58="","",SAM_2017_user_KZT!AV58/326)</f>
        <v/>
      </c>
      <c r="AW58" s="223" t="str">
        <f>IF(SAM_2017_user_KZT!AW58="","",SAM_2017_user_KZT!AW58/326)</f>
        <v/>
      </c>
      <c r="AX58" s="223" t="str">
        <f>IF(SAM_2017_user_KZT!AX58="","",SAM_2017_user_KZT!AX58/326)</f>
        <v/>
      </c>
      <c r="AY58" s="223" t="str">
        <f>IF(SAM_2017_user_KZT!AY58="","",SAM_2017_user_KZT!AY58/326)</f>
        <v/>
      </c>
      <c r="AZ58" s="223" t="str">
        <f>IF(SAM_2017_user_KZT!AZ58="","",SAM_2017_user_KZT!AZ58/326)</f>
        <v/>
      </c>
      <c r="BA58" s="223" t="str">
        <f>IF(SAM_2017_user_KZT!BA58="","",SAM_2017_user_KZT!BA58/326)</f>
        <v/>
      </c>
      <c r="BB58" s="223" t="str">
        <f>IF(SAM_2017_user_KZT!BB58="","",SAM_2017_user_KZT!BB58/326)</f>
        <v/>
      </c>
      <c r="BC58" s="223" t="str">
        <f>IF(SAM_2017_user_KZT!BC58="","",SAM_2017_user_KZT!BC58/326)</f>
        <v/>
      </c>
      <c r="BD58" s="223" t="str">
        <f>IF(SAM_2017_user_KZT!BD58="","",SAM_2017_user_KZT!BD58/326)</f>
        <v/>
      </c>
      <c r="BE58" s="223" t="str">
        <f>IF(SAM_2017_user_KZT!BE58="","",SAM_2017_user_KZT!BE58/326)</f>
        <v/>
      </c>
      <c r="BF58" s="223" t="str">
        <f>IF(SAM_2017_user_KZT!BF58="","",SAM_2017_user_KZT!BF58/326)</f>
        <v/>
      </c>
      <c r="BG58" s="223" t="str">
        <f>IF(SAM_2017_user_KZT!BG58="","",SAM_2017_user_KZT!BG58/326)</f>
        <v/>
      </c>
      <c r="BH58" s="223" t="str">
        <f>IF(SAM_2017_user_KZT!BH58="","",SAM_2017_user_KZT!BH58/326)</f>
        <v/>
      </c>
      <c r="BI58" s="223" t="str">
        <f>IF(SAM_2017_user_KZT!BI58="","",SAM_2017_user_KZT!BI58/326)</f>
        <v/>
      </c>
      <c r="BJ58" s="223" t="str">
        <f>IF(SAM_2017_user_KZT!BJ58="","",SAM_2017_user_KZT!BJ58/326)</f>
        <v/>
      </c>
      <c r="BK58" s="223" t="str">
        <f>IF(SAM_2017_user_KZT!BK58="","",SAM_2017_user_KZT!BK58/326)</f>
        <v/>
      </c>
      <c r="BL58" s="223" t="str">
        <f>IF(SAM_2017_user_KZT!BL58="","",SAM_2017_user_KZT!BL58/326)</f>
        <v/>
      </c>
      <c r="BM58" s="223" t="str">
        <f>IF(SAM_2017_user_KZT!BM58="","",SAM_2017_user_KZT!BM58/326)</f>
        <v/>
      </c>
      <c r="BN58" s="223" t="str">
        <f>IF(SAM_2017_user_KZT!BN58="","",SAM_2017_user_KZT!BN58/326)</f>
        <v/>
      </c>
      <c r="BO58" s="223" t="str">
        <f>IF(SAM_2017_user_KZT!BO58="","",SAM_2017_user_KZT!BO58/326)</f>
        <v/>
      </c>
      <c r="BP58" s="223" t="str">
        <f>IF(SAM_2017_user_KZT!BP58="","",SAM_2017_user_KZT!BP58/326)</f>
        <v/>
      </c>
      <c r="BQ58" s="223" t="str">
        <f>IF(SAM_2017_user_KZT!BQ58="","",SAM_2017_user_KZT!BQ58/326)</f>
        <v/>
      </c>
      <c r="BR58" s="77" t="str">
        <f>IF(SAM_2017_user_KZT!BR58="","",SAM_2017_user_KZT!BR58/326)</f>
        <v/>
      </c>
      <c r="BS58" s="223" t="str">
        <f>IF(SAM_2017_user_KZT!BS58="","",SAM_2017_user_KZT!BS58/326)</f>
        <v/>
      </c>
      <c r="BT58" s="223" t="str">
        <f>IF(SAM_2017_user_KZT!BT58="","",SAM_2017_user_KZT!BT58/326)</f>
        <v/>
      </c>
      <c r="BU58" s="147">
        <f>IF(SAM_2017_user_KZT!BU58="","",SAM_2017_user_KZT!BU58/326)</f>
        <v>39.784498210838485</v>
      </c>
      <c r="BV58" s="148">
        <f>IF(SAM_2017_user_KZT!BV58="","",SAM_2017_user_KZT!BV58/326)</f>
        <v>42.730532209663373</v>
      </c>
      <c r="BW58" s="148">
        <f>IF(SAM_2017_user_KZT!BW58="","",SAM_2017_user_KZT!BW58/326)</f>
        <v>59.480241879854745</v>
      </c>
      <c r="BX58" s="149">
        <f>IF(SAM_2017_user_KZT!BX58="","",SAM_2017_user_KZT!BX58/326)</f>
        <v>165.34864618500063</v>
      </c>
      <c r="BY58" s="125">
        <f>IF(SAM_2017_user_KZT!BY58="","",SAM_2017_user_KZT!BY58/326)</f>
        <v>5.3386503694078522</v>
      </c>
      <c r="BZ58" s="223" t="str">
        <f>IF(SAM_2017_user_KZT!BZ58="","",SAM_2017_user_KZT!BZ58/326)</f>
        <v/>
      </c>
      <c r="CA58" s="223" t="str">
        <f>IF(SAM_2017_user_KZT!CA58="","",SAM_2017_user_KZT!CA58/326)</f>
        <v/>
      </c>
      <c r="CB58" s="223" t="str">
        <f>IF(SAM_2017_user_KZT!CB58="","",SAM_2017_user_KZT!CB58/326)</f>
        <v/>
      </c>
      <c r="CC58" s="223" t="str">
        <f>IF(SAM_2017_user_KZT!CD58="","",SAM_2017_user_KZT!CD58/326)</f>
        <v/>
      </c>
      <c r="CD58" s="212">
        <f>IF(SAM_2017_user_KZT!CE58="","",SAM_2017_user_KZT!CE58/326)</f>
        <v>-0.21172643465118754</v>
      </c>
      <c r="CE58" s="85" t="str">
        <f>IF(SAM_2017_user_KZT!CF58="","",SAM_2017_user_KZT!CF58/326)</f>
        <v/>
      </c>
      <c r="CF58" s="107">
        <f t="shared" si="1"/>
        <v>1093.1220153914433</v>
      </c>
    </row>
    <row r="59" spans="1:84" x14ac:dyDescent="0.25">
      <c r="A59" s="227"/>
      <c r="B59" s="225">
        <v>57</v>
      </c>
      <c r="C59" s="198">
        <f>IF(SAM_2017_user_KZT!C59="","",SAM_2017_user_KZT!C59/326)</f>
        <v>324.73729724885794</v>
      </c>
      <c r="D59" s="220">
        <f>IF(SAM_2017_user_KZT!D59="","",SAM_2017_user_KZT!D59/326)</f>
        <v>88.50107471809865</v>
      </c>
      <c r="E59" s="220">
        <f>IF(SAM_2017_user_KZT!E59="","",SAM_2017_user_KZT!E59/326)</f>
        <v>2346.3715761166941</v>
      </c>
      <c r="F59" s="250">
        <f>IF(SAM_2017_user_KZT!F59="","",SAM_2017_user_KZT!F59/326)</f>
        <v>1.0355981899275326</v>
      </c>
      <c r="G59" s="220">
        <f>IF(SAM_2017_user_KZT!G59="","",SAM_2017_user_KZT!G59/326)</f>
        <v>29.195840658106732</v>
      </c>
      <c r="H59" s="220">
        <f>IF(SAM_2017_user_KZT!H59="","",SAM_2017_user_KZT!H59/326)</f>
        <v>146.91027184816983</v>
      </c>
      <c r="I59" s="220">
        <f>IF(SAM_2017_user_KZT!I59="","",SAM_2017_user_KZT!I59/326)</f>
        <v>58.013399174526739</v>
      </c>
      <c r="J59" s="220">
        <f>IF(SAM_2017_user_KZT!J59="","",SAM_2017_user_KZT!J59/326)</f>
        <v>109.07691351945388</v>
      </c>
      <c r="K59" s="220">
        <f>IF(SAM_2017_user_KZT!K59="","",SAM_2017_user_KZT!K59/326)</f>
        <v>3.6994977745725479</v>
      </c>
      <c r="L59" s="220">
        <f>IF(SAM_2017_user_KZT!L59="","",SAM_2017_user_KZT!L59/326)</f>
        <v>22.607706237763754</v>
      </c>
      <c r="M59" s="220">
        <f>IF(SAM_2017_user_KZT!M59="","",SAM_2017_user_KZT!M59/326)</f>
        <v>185.71939958078272</v>
      </c>
      <c r="N59" s="220">
        <f>IF(SAM_2017_user_KZT!N59="","",SAM_2017_user_KZT!N59/326)</f>
        <v>251.36746921400504</v>
      </c>
      <c r="O59" s="220">
        <f>IF(SAM_2017_user_KZT!O59="","",SAM_2017_user_KZT!O59/326)</f>
        <v>15.864107333122931</v>
      </c>
      <c r="P59" s="220">
        <f>IF(SAM_2017_user_KZT!P59="","",SAM_2017_user_KZT!P59/326)</f>
        <v>93.304894663388268</v>
      </c>
      <c r="Q59" s="220">
        <f>IF(SAM_2017_user_KZT!Q59="","",SAM_2017_user_KZT!Q59/326)</f>
        <v>32.348055198916178</v>
      </c>
      <c r="R59" s="220">
        <f>IF(SAM_2017_user_KZT!R59="","",SAM_2017_user_KZT!R59/326)</f>
        <v>37.472183174120438</v>
      </c>
      <c r="S59" s="220">
        <f>IF(SAM_2017_user_KZT!S59="","",SAM_2017_user_KZT!S59/326)</f>
        <v>58.799103705297121</v>
      </c>
      <c r="T59" s="220">
        <f>IF(SAM_2017_user_KZT!T59="","",SAM_2017_user_KZT!T59/326)</f>
        <v>0.60826962145996288</v>
      </c>
      <c r="U59" s="220">
        <f>IF(SAM_2017_user_KZT!U59="","",SAM_2017_user_KZT!U59/326)</f>
        <v>66.504677793143287</v>
      </c>
      <c r="V59" s="220">
        <f>IF(SAM_2017_user_KZT!V59="","",SAM_2017_user_KZT!V59/326)</f>
        <v>13.564337188574944</v>
      </c>
      <c r="W59" s="220">
        <f>IF(SAM_2017_user_KZT!W59="","",SAM_2017_user_KZT!W59/326)</f>
        <v>9.8655192086703174</v>
      </c>
      <c r="X59" s="220">
        <f>IF(SAM_2017_user_KZT!X59="","",SAM_2017_user_KZT!X59/326)</f>
        <v>21.903933864287012</v>
      </c>
      <c r="Y59" s="220">
        <f>IF(SAM_2017_user_KZT!Y59="","",SAM_2017_user_KZT!Y59/326)</f>
        <v>250.57911987581133</v>
      </c>
      <c r="Z59" s="220">
        <f>IF(SAM_2017_user_KZT!Z59="","",SAM_2017_user_KZT!Z59/326)</f>
        <v>3.0650193208761634</v>
      </c>
      <c r="AA59" s="220">
        <f>IF(SAM_2017_user_KZT!AA59="","",SAM_2017_user_KZT!AA59/326)</f>
        <v>9.4447047931054655</v>
      </c>
      <c r="AB59" s="220">
        <f>IF(SAM_2017_user_KZT!AB59="","",SAM_2017_user_KZT!AB59/326)</f>
        <v>310.90187089693546</v>
      </c>
      <c r="AC59" s="220">
        <f>IF(SAM_2017_user_KZT!AC59="","",SAM_2017_user_KZT!AC59/326)</f>
        <v>3676.0282782689974</v>
      </c>
      <c r="AD59" s="220">
        <f>IF(SAM_2017_user_KZT!AD59="","",SAM_2017_user_KZT!AD59/326)</f>
        <v>84.491091953718353</v>
      </c>
      <c r="AE59" s="220">
        <f>IF(SAM_2017_user_KZT!AE59="","",SAM_2017_user_KZT!AE59/326)</f>
        <v>398.33353905883348</v>
      </c>
      <c r="AF59" s="220">
        <f>IF(SAM_2017_user_KZT!AF59="","",SAM_2017_user_KZT!AF59/326)</f>
        <v>850.92629635911987</v>
      </c>
      <c r="AG59" s="220">
        <f>IF(SAM_2017_user_KZT!AG59="","",SAM_2017_user_KZT!AG59/326)</f>
        <v>125.50092060498116</v>
      </c>
      <c r="AH59" s="220">
        <f>IF(SAM_2017_user_KZT!AH59="","",SAM_2017_user_KZT!AH59/326)</f>
        <v>125.50066668192866</v>
      </c>
      <c r="AI59" s="220">
        <f>IF(SAM_2017_user_KZT!AI59="","",SAM_2017_user_KZT!AI59/326)</f>
        <v>84.259334922271975</v>
      </c>
      <c r="AJ59" s="200">
        <f>IF(SAM_2017_user_KZT!AJ59="","",SAM_2017_user_KZT!AJ59/326)</f>
        <v>872.09363160613714</v>
      </c>
      <c r="AK59" s="223" t="str">
        <f>IF(SAM_2017_user_KZT!AK59="","",SAM_2017_user_KZT!AK59/326)</f>
        <v/>
      </c>
      <c r="AL59" s="223" t="str">
        <f>IF(SAM_2017_user_KZT!AL59="","",SAM_2017_user_KZT!AL59/326)</f>
        <v/>
      </c>
      <c r="AM59" s="223" t="str">
        <f>IF(SAM_2017_user_KZT!AM59="","",SAM_2017_user_KZT!AM59/326)</f>
        <v/>
      </c>
      <c r="AN59" s="223" t="str">
        <f>IF(SAM_2017_user_KZT!AN59="","",SAM_2017_user_KZT!AN59/326)</f>
        <v/>
      </c>
      <c r="AO59" s="223" t="str">
        <f>IF(SAM_2017_user_KZT!AO59="","",SAM_2017_user_KZT!AO59/326)</f>
        <v/>
      </c>
      <c r="AP59" s="223" t="str">
        <f>IF(SAM_2017_user_KZT!AP59="","",SAM_2017_user_KZT!AP59/326)</f>
        <v/>
      </c>
      <c r="AQ59" s="223" t="str">
        <f>IF(SAM_2017_user_KZT!AQ59="","",SAM_2017_user_KZT!AQ59/326)</f>
        <v/>
      </c>
      <c r="AR59" s="223" t="str">
        <f>IF(SAM_2017_user_KZT!AR59="","",SAM_2017_user_KZT!AR59/326)</f>
        <v/>
      </c>
      <c r="AS59" s="223" t="str">
        <f>IF(SAM_2017_user_KZT!AS59="","",SAM_2017_user_KZT!AS59/326)</f>
        <v/>
      </c>
      <c r="AT59" s="223" t="str">
        <f>IF(SAM_2017_user_KZT!AT59="","",SAM_2017_user_KZT!AT59/326)</f>
        <v/>
      </c>
      <c r="AU59" s="223" t="str">
        <f>IF(SAM_2017_user_KZT!AU59="","",SAM_2017_user_KZT!AU59/326)</f>
        <v/>
      </c>
      <c r="AV59" s="223" t="str">
        <f>IF(SAM_2017_user_KZT!AV59="","",SAM_2017_user_KZT!AV59/326)</f>
        <v/>
      </c>
      <c r="AW59" s="223" t="str">
        <f>IF(SAM_2017_user_KZT!AW59="","",SAM_2017_user_KZT!AW59/326)</f>
        <v/>
      </c>
      <c r="AX59" s="223" t="str">
        <f>IF(SAM_2017_user_KZT!AX59="","",SAM_2017_user_KZT!AX59/326)</f>
        <v/>
      </c>
      <c r="AY59" s="223" t="str">
        <f>IF(SAM_2017_user_KZT!AY59="","",SAM_2017_user_KZT!AY59/326)</f>
        <v/>
      </c>
      <c r="AZ59" s="223" t="str">
        <f>IF(SAM_2017_user_KZT!AZ59="","",SAM_2017_user_KZT!AZ59/326)</f>
        <v/>
      </c>
      <c r="BA59" s="223" t="str">
        <f>IF(SAM_2017_user_KZT!BA59="","",SAM_2017_user_KZT!BA59/326)</f>
        <v/>
      </c>
      <c r="BB59" s="223" t="str">
        <f>IF(SAM_2017_user_KZT!BB59="","",SAM_2017_user_KZT!BB59/326)</f>
        <v/>
      </c>
      <c r="BC59" s="223" t="str">
        <f>IF(SAM_2017_user_KZT!BC59="","",SAM_2017_user_KZT!BC59/326)</f>
        <v/>
      </c>
      <c r="BD59" s="223" t="str">
        <f>IF(SAM_2017_user_KZT!BD59="","",SAM_2017_user_KZT!BD59/326)</f>
        <v/>
      </c>
      <c r="BE59" s="223" t="str">
        <f>IF(SAM_2017_user_KZT!BE59="","",SAM_2017_user_KZT!BE59/326)</f>
        <v/>
      </c>
      <c r="BF59" s="223" t="str">
        <f>IF(SAM_2017_user_KZT!BF59="","",SAM_2017_user_KZT!BF59/326)</f>
        <v/>
      </c>
      <c r="BG59" s="223" t="str">
        <f>IF(SAM_2017_user_KZT!BG59="","",SAM_2017_user_KZT!BG59/326)</f>
        <v/>
      </c>
      <c r="BH59" s="223" t="str">
        <f>IF(SAM_2017_user_KZT!BH59="","",SAM_2017_user_KZT!BH59/326)</f>
        <v/>
      </c>
      <c r="BI59" s="223" t="str">
        <f>IF(SAM_2017_user_KZT!BI59="","",SAM_2017_user_KZT!BI59/326)</f>
        <v/>
      </c>
      <c r="BJ59" s="223" t="str">
        <f>IF(SAM_2017_user_KZT!BJ59="","",SAM_2017_user_KZT!BJ59/326)</f>
        <v/>
      </c>
      <c r="BK59" s="223" t="str">
        <f>IF(SAM_2017_user_KZT!BK59="","",SAM_2017_user_KZT!BK59/326)</f>
        <v/>
      </c>
      <c r="BL59" s="223" t="str">
        <f>IF(SAM_2017_user_KZT!BL59="","",SAM_2017_user_KZT!BL59/326)</f>
        <v/>
      </c>
      <c r="BM59" s="223" t="str">
        <f>IF(SAM_2017_user_KZT!BM59="","",SAM_2017_user_KZT!BM59/326)</f>
        <v/>
      </c>
      <c r="BN59" s="223" t="str">
        <f>IF(SAM_2017_user_KZT!BN59="","",SAM_2017_user_KZT!BN59/326)</f>
        <v/>
      </c>
      <c r="BO59" s="223" t="str">
        <f>IF(SAM_2017_user_KZT!BO59="","",SAM_2017_user_KZT!BO59/326)</f>
        <v/>
      </c>
      <c r="BP59" s="223" t="str">
        <f>IF(SAM_2017_user_KZT!BP59="","",SAM_2017_user_KZT!BP59/326)</f>
        <v/>
      </c>
      <c r="BQ59" s="223" t="str">
        <f>IF(SAM_2017_user_KZT!BQ59="","",SAM_2017_user_KZT!BQ59/326)</f>
        <v/>
      </c>
      <c r="BR59" s="77" t="str">
        <f>IF(SAM_2017_user_KZT!BR59="","",SAM_2017_user_KZT!BR59/326)</f>
        <v/>
      </c>
      <c r="BS59" s="223" t="str">
        <f>IF(SAM_2017_user_KZT!BS59="","",SAM_2017_user_KZT!BS59/326)</f>
        <v/>
      </c>
      <c r="BT59" s="223" t="str">
        <f>IF(SAM_2017_user_KZT!BT59="","",SAM_2017_user_KZT!BT59/326)</f>
        <v/>
      </c>
      <c r="BU59" s="147">
        <f>IF(SAM_2017_user_KZT!BU59="","",SAM_2017_user_KZT!BU59/326)</f>
        <v>889.75615071236075</v>
      </c>
      <c r="BV59" s="148">
        <f>IF(SAM_2017_user_KZT!BV59="","",SAM_2017_user_KZT!BV59/326)</f>
        <v>1175.9411763159105</v>
      </c>
      <c r="BW59" s="148">
        <f>IF(SAM_2017_user_KZT!BW59="","",SAM_2017_user_KZT!BW59/326)</f>
        <v>736.31015959204001</v>
      </c>
      <c r="BX59" s="149">
        <f>IF(SAM_2017_user_KZT!BX59="","",SAM_2017_user_KZT!BX59/326)</f>
        <v>2568.1254240422036</v>
      </c>
      <c r="BY59" s="125">
        <f>IF(SAM_2017_user_KZT!BY59="","",SAM_2017_user_KZT!BY59/326)</f>
        <v>1432.9987172615893</v>
      </c>
      <c r="BZ59" s="223" t="str">
        <f>IF(SAM_2017_user_KZT!BZ59="","",SAM_2017_user_KZT!BZ59/326)</f>
        <v/>
      </c>
      <c r="CA59" s="223" t="str">
        <f>IF(SAM_2017_user_KZT!CA59="","",SAM_2017_user_KZT!CA59/326)</f>
        <v/>
      </c>
      <c r="CB59" s="223" t="str">
        <f>IF(SAM_2017_user_KZT!CB59="","",SAM_2017_user_KZT!CB59/326)</f>
        <v/>
      </c>
      <c r="CC59" s="223" t="str">
        <f>IF(SAM_2017_user_KZT!CD59="","",SAM_2017_user_KZT!CD59/326)</f>
        <v/>
      </c>
      <c r="CD59" s="122">
        <f>IF(SAM_2017_user_KZT!CE59="","",SAM_2017_user_KZT!CE59/326)</f>
        <v>258.81343328614412</v>
      </c>
      <c r="CE59" s="85" t="str">
        <f>IF(SAM_2017_user_KZT!CF59="","",SAM_2017_user_KZT!CF59/326)</f>
        <v/>
      </c>
      <c r="CF59" s="107">
        <f t="shared" si="1"/>
        <v>17770.540661584906</v>
      </c>
    </row>
    <row r="60" spans="1:84" x14ac:dyDescent="0.25">
      <c r="A60" s="227"/>
      <c r="B60" s="225">
        <v>58</v>
      </c>
      <c r="C60" s="198">
        <f>IF(SAM_2017_user_KZT!C60="","",SAM_2017_user_KZT!C60/326)</f>
        <v>1.4095187222362715</v>
      </c>
      <c r="D60" s="220">
        <f>IF(SAM_2017_user_KZT!D60="","",SAM_2017_user_KZT!D60/326)</f>
        <v>0.20390838833591379</v>
      </c>
      <c r="E60" s="220">
        <f>IF(SAM_2017_user_KZT!E60="","",SAM_2017_user_KZT!E60/326)</f>
        <v>2.9695988958246793</v>
      </c>
      <c r="F60" s="250">
        <f>IF(SAM_2017_user_KZT!F60="","",SAM_2017_user_KZT!F60/326)</f>
        <v>8.2519824349129543E-3</v>
      </c>
      <c r="G60" s="220">
        <f>IF(SAM_2017_user_KZT!G60="","",SAM_2017_user_KZT!G60/326)</f>
        <v>0.26320905904887176</v>
      </c>
      <c r="H60" s="220">
        <f>IF(SAM_2017_user_KZT!H60="","",SAM_2017_user_KZT!H60/326)</f>
        <v>1.409074994258922</v>
      </c>
      <c r="I60" s="220">
        <f>IF(SAM_2017_user_KZT!I60="","",SAM_2017_user_KZT!I60/326)</f>
        <v>0.38932764260833436</v>
      </c>
      <c r="J60" s="220">
        <f>IF(SAM_2017_user_KZT!J60="","",SAM_2017_user_KZT!J60/326)</f>
        <v>1.4161174855380168</v>
      </c>
      <c r="K60" s="220">
        <f>IF(SAM_2017_user_KZT!K60="","",SAM_2017_user_KZT!K60/326)</f>
        <v>3.43059772364556E-2</v>
      </c>
      <c r="L60" s="220">
        <f>IF(SAM_2017_user_KZT!L60="","",SAM_2017_user_KZT!L60/326)</f>
        <v>0.22079314335075295</v>
      </c>
      <c r="M60" s="220">
        <f>IF(SAM_2017_user_KZT!M60="","",SAM_2017_user_KZT!M60/326)</f>
        <v>1.8112241897997825</v>
      </c>
      <c r="N60" s="220">
        <f>IF(SAM_2017_user_KZT!N60="","",SAM_2017_user_KZT!N60/326)</f>
        <v>2.4541312599118346</v>
      </c>
      <c r="O60" s="220">
        <f>IF(SAM_2017_user_KZT!O60="","",SAM_2017_user_KZT!O60/326)</f>
        <v>0.15477862541377191</v>
      </c>
      <c r="P60" s="220">
        <f>IF(SAM_2017_user_KZT!P60="","",SAM_2017_user_KZT!P60/326)</f>
        <v>0.90197079701143468</v>
      </c>
      <c r="Q60" s="220">
        <f>IF(SAM_2017_user_KZT!Q60="","",SAM_2017_user_KZT!Q60/326)</f>
        <v>0.31625188920308189</v>
      </c>
      <c r="R60" s="220">
        <f>IF(SAM_2017_user_KZT!R60="","",SAM_2017_user_KZT!R60/326)</f>
        <v>0.34585912101971678</v>
      </c>
      <c r="S60" s="220">
        <f>IF(SAM_2017_user_KZT!S60="","",SAM_2017_user_KZT!S60/326)</f>
        <v>0.57675017164484499</v>
      </c>
      <c r="T60" s="220">
        <f>IF(SAM_2017_user_KZT!T60="","",SAM_2017_user_KZT!T60/326)</f>
        <v>5.922746713291167E-3</v>
      </c>
      <c r="U60" s="220">
        <f>IF(SAM_2017_user_KZT!U60="","",SAM_2017_user_KZT!U60/326)</f>
        <v>0.64507435819374692</v>
      </c>
      <c r="V60" s="220">
        <f>IF(SAM_2017_user_KZT!V60="","",SAM_2017_user_KZT!V60/326)</f>
        <v>0.12493999468327097</v>
      </c>
      <c r="W60" s="220">
        <f>IF(SAM_2017_user_KZT!W60="","",SAM_2017_user_KZT!W60/326)</f>
        <v>8.3600581757783732E-2</v>
      </c>
      <c r="X60" s="220">
        <f>IF(SAM_2017_user_KZT!X60="","",SAM_2017_user_KZT!X60/326)</f>
        <v>0.21014578061907163</v>
      </c>
      <c r="Y60" s="220">
        <f>IF(SAM_2017_user_KZT!Y60="","",SAM_2017_user_KZT!Y60/326)</f>
        <v>5.6199061899528511</v>
      </c>
      <c r="Z60" s="220">
        <f>IF(SAM_2017_user_KZT!Z60="","",SAM_2017_user_KZT!Z60/326)</f>
        <v>0.14330084646956259</v>
      </c>
      <c r="AA60" s="220">
        <f>IF(SAM_2017_user_KZT!AA60="","",SAM_2017_user_KZT!AA60/326)</f>
        <v>4.4218027065877241E-2</v>
      </c>
      <c r="AB60" s="220">
        <f>IF(SAM_2017_user_KZT!AB60="","",SAM_2017_user_KZT!AB60/326)</f>
        <v>2.3581459094577344</v>
      </c>
      <c r="AC60" s="220">
        <f>IF(SAM_2017_user_KZT!AC60="","",SAM_2017_user_KZT!AC60/326)</f>
        <v>145.59145896152003</v>
      </c>
      <c r="AD60" s="220">
        <f>IF(SAM_2017_user_KZT!AD60="","",SAM_2017_user_KZT!AD60/326)</f>
        <v>0.32346677060291618</v>
      </c>
      <c r="AE60" s="220">
        <f>IF(SAM_2017_user_KZT!AE60="","",SAM_2017_user_KZT!AE60/326)</f>
        <v>0.39968137952509447</v>
      </c>
      <c r="AF60" s="220">
        <f>IF(SAM_2017_user_KZT!AF60="","",SAM_2017_user_KZT!AF60/326)</f>
        <v>1.0772075523048983</v>
      </c>
      <c r="AG60" s="220">
        <f>IF(SAM_2017_user_KZT!AG60="","",SAM_2017_user_KZT!AG60/326)</f>
        <v>44.402585194023999</v>
      </c>
      <c r="AH60" s="220">
        <f>IF(SAM_2017_user_KZT!AH60="","",SAM_2017_user_KZT!AH60/326)</f>
        <v>0.22312611248889749</v>
      </c>
      <c r="AI60" s="220">
        <f>IF(SAM_2017_user_KZT!AI60="","",SAM_2017_user_KZT!AI60/326)</f>
        <v>0.31684616684033051</v>
      </c>
      <c r="AJ60" s="200">
        <f>IF(SAM_2017_user_KZT!AJ60="","",SAM_2017_user_KZT!AJ60/326)</f>
        <v>1.1603570264654588</v>
      </c>
      <c r="AK60" s="223" t="str">
        <f>IF(SAM_2017_user_KZT!AK60="","",SAM_2017_user_KZT!AK60/326)</f>
        <v/>
      </c>
      <c r="AL60" s="223" t="str">
        <f>IF(SAM_2017_user_KZT!AL60="","",SAM_2017_user_KZT!AL60/326)</f>
        <v/>
      </c>
      <c r="AM60" s="223" t="str">
        <f>IF(SAM_2017_user_KZT!AM60="","",SAM_2017_user_KZT!AM60/326)</f>
        <v/>
      </c>
      <c r="AN60" s="223" t="str">
        <f>IF(SAM_2017_user_KZT!AN60="","",SAM_2017_user_KZT!AN60/326)</f>
        <v/>
      </c>
      <c r="AO60" s="223" t="str">
        <f>IF(SAM_2017_user_KZT!AO60="","",SAM_2017_user_KZT!AO60/326)</f>
        <v/>
      </c>
      <c r="AP60" s="223" t="str">
        <f>IF(SAM_2017_user_KZT!AP60="","",SAM_2017_user_KZT!AP60/326)</f>
        <v/>
      </c>
      <c r="AQ60" s="223" t="str">
        <f>IF(SAM_2017_user_KZT!AQ60="","",SAM_2017_user_KZT!AQ60/326)</f>
        <v/>
      </c>
      <c r="AR60" s="223" t="str">
        <f>IF(SAM_2017_user_KZT!AR60="","",SAM_2017_user_KZT!AR60/326)</f>
        <v/>
      </c>
      <c r="AS60" s="223" t="str">
        <f>IF(SAM_2017_user_KZT!AS60="","",SAM_2017_user_KZT!AS60/326)</f>
        <v/>
      </c>
      <c r="AT60" s="223" t="str">
        <f>IF(SAM_2017_user_KZT!AT60="","",SAM_2017_user_KZT!AT60/326)</f>
        <v/>
      </c>
      <c r="AU60" s="223" t="str">
        <f>IF(SAM_2017_user_KZT!AU60="","",SAM_2017_user_KZT!AU60/326)</f>
        <v/>
      </c>
      <c r="AV60" s="223" t="str">
        <f>IF(SAM_2017_user_KZT!AV60="","",SAM_2017_user_KZT!AV60/326)</f>
        <v/>
      </c>
      <c r="AW60" s="223" t="str">
        <f>IF(SAM_2017_user_KZT!AW60="","",SAM_2017_user_KZT!AW60/326)</f>
        <v/>
      </c>
      <c r="AX60" s="223" t="str">
        <f>IF(SAM_2017_user_KZT!AX60="","",SAM_2017_user_KZT!AX60/326)</f>
        <v/>
      </c>
      <c r="AY60" s="223" t="str">
        <f>IF(SAM_2017_user_KZT!AY60="","",SAM_2017_user_KZT!AY60/326)</f>
        <v/>
      </c>
      <c r="AZ60" s="223" t="str">
        <f>IF(SAM_2017_user_KZT!AZ60="","",SAM_2017_user_KZT!AZ60/326)</f>
        <v/>
      </c>
      <c r="BA60" s="223" t="str">
        <f>IF(SAM_2017_user_KZT!BA60="","",SAM_2017_user_KZT!BA60/326)</f>
        <v/>
      </c>
      <c r="BB60" s="223" t="str">
        <f>IF(SAM_2017_user_KZT!BB60="","",SAM_2017_user_KZT!BB60/326)</f>
        <v/>
      </c>
      <c r="BC60" s="223" t="str">
        <f>IF(SAM_2017_user_KZT!BC60="","",SAM_2017_user_KZT!BC60/326)</f>
        <v/>
      </c>
      <c r="BD60" s="223" t="str">
        <f>IF(SAM_2017_user_KZT!BD60="","",SAM_2017_user_KZT!BD60/326)</f>
        <v/>
      </c>
      <c r="BE60" s="223" t="str">
        <f>IF(SAM_2017_user_KZT!BE60="","",SAM_2017_user_KZT!BE60/326)</f>
        <v/>
      </c>
      <c r="BF60" s="223" t="str">
        <f>IF(SAM_2017_user_KZT!BF60="","",SAM_2017_user_KZT!BF60/326)</f>
        <v/>
      </c>
      <c r="BG60" s="223" t="str">
        <f>IF(SAM_2017_user_KZT!BG60="","",SAM_2017_user_KZT!BG60/326)</f>
        <v/>
      </c>
      <c r="BH60" s="223" t="str">
        <f>IF(SAM_2017_user_KZT!BH60="","",SAM_2017_user_KZT!BH60/326)</f>
        <v/>
      </c>
      <c r="BI60" s="223" t="str">
        <f>IF(SAM_2017_user_KZT!BI60="","",SAM_2017_user_KZT!BI60/326)</f>
        <v/>
      </c>
      <c r="BJ60" s="223" t="str">
        <f>IF(SAM_2017_user_KZT!BJ60="","",SAM_2017_user_KZT!BJ60/326)</f>
        <v/>
      </c>
      <c r="BK60" s="223" t="str">
        <f>IF(SAM_2017_user_KZT!BK60="","",SAM_2017_user_KZT!BK60/326)</f>
        <v/>
      </c>
      <c r="BL60" s="223" t="str">
        <f>IF(SAM_2017_user_KZT!BL60="","",SAM_2017_user_KZT!BL60/326)</f>
        <v/>
      </c>
      <c r="BM60" s="223" t="str">
        <f>IF(SAM_2017_user_KZT!BM60="","",SAM_2017_user_KZT!BM60/326)</f>
        <v/>
      </c>
      <c r="BN60" s="223" t="str">
        <f>IF(SAM_2017_user_KZT!BN60="","",SAM_2017_user_KZT!BN60/326)</f>
        <v/>
      </c>
      <c r="BO60" s="223" t="str">
        <f>IF(SAM_2017_user_KZT!BO60="","",SAM_2017_user_KZT!BO60/326)</f>
        <v/>
      </c>
      <c r="BP60" s="223" t="str">
        <f>IF(SAM_2017_user_KZT!BP60="","",SAM_2017_user_KZT!BP60/326)</f>
        <v/>
      </c>
      <c r="BQ60" s="223" t="str">
        <f>IF(SAM_2017_user_KZT!BQ60="","",SAM_2017_user_KZT!BQ60/326)</f>
        <v/>
      </c>
      <c r="BR60" s="77" t="str">
        <f>IF(SAM_2017_user_KZT!BR60="","",SAM_2017_user_KZT!BR60/326)</f>
        <v/>
      </c>
      <c r="BS60" s="223" t="str">
        <f>IF(SAM_2017_user_KZT!BS60="","",SAM_2017_user_KZT!BS60/326)</f>
        <v/>
      </c>
      <c r="BT60" s="223" t="str">
        <f>IF(SAM_2017_user_KZT!BT60="","",SAM_2017_user_KZT!BT60/326)</f>
        <v/>
      </c>
      <c r="BU60" s="147">
        <f>IF(SAM_2017_user_KZT!BU60="","",SAM_2017_user_KZT!BU60/326)</f>
        <v>0</v>
      </c>
      <c r="BV60" s="148">
        <f>IF(SAM_2017_user_KZT!BV60="","",SAM_2017_user_KZT!BV60/326)</f>
        <v>0</v>
      </c>
      <c r="BW60" s="148">
        <f>IF(SAM_2017_user_KZT!BW60="","",SAM_2017_user_KZT!BW60/326)</f>
        <v>0</v>
      </c>
      <c r="BX60" s="149">
        <f>IF(SAM_2017_user_KZT!BX60="","",SAM_2017_user_KZT!BX60/326)</f>
        <v>7.9260923281942546</v>
      </c>
      <c r="BY60" s="125">
        <f>IF(SAM_2017_user_KZT!BY60="","",SAM_2017_user_KZT!BY60/326)</f>
        <v>16.849462345078908</v>
      </c>
      <c r="BZ60" s="223" t="str">
        <f>IF(SAM_2017_user_KZT!BZ60="","",SAM_2017_user_KZT!BZ60/326)</f>
        <v/>
      </c>
      <c r="CA60" s="223" t="str">
        <f>IF(SAM_2017_user_KZT!CA60="","",SAM_2017_user_KZT!CA60/326)</f>
        <v/>
      </c>
      <c r="CB60" s="223" t="str">
        <f>IF(SAM_2017_user_KZT!CB60="","",SAM_2017_user_KZT!CB60/326)</f>
        <v/>
      </c>
      <c r="CC60" s="223" t="str">
        <f>IF(SAM_2017_user_KZT!CD60="","",SAM_2017_user_KZT!CD60/326)</f>
        <v/>
      </c>
      <c r="CD60" s="122">
        <f>IF(SAM_2017_user_KZT!CE60="","",SAM_2017_user_KZT!CE60/326)</f>
        <v>2.5006469825951987</v>
      </c>
      <c r="CE60" s="85" t="str">
        <f>IF(SAM_2017_user_KZT!CF60="","",SAM_2017_user_KZT!CF60/326)</f>
        <v/>
      </c>
      <c r="CF60" s="107">
        <f t="shared" si="1"/>
        <v>244.89125759943076</v>
      </c>
    </row>
    <row r="61" spans="1:84" x14ac:dyDescent="0.25">
      <c r="A61" s="227"/>
      <c r="B61" s="225">
        <v>59</v>
      </c>
      <c r="C61" s="198">
        <f>IF(SAM_2017_user_KZT!C61="","",SAM_2017_user_KZT!C61/326)</f>
        <v>0.37153052704461925</v>
      </c>
      <c r="D61" s="220">
        <f>IF(SAM_2017_user_KZT!D61="","",SAM_2017_user_KZT!D61/326)</f>
        <v>1.5635609187319103E-3</v>
      </c>
      <c r="E61" s="220">
        <f>IF(SAM_2017_user_KZT!E61="","",SAM_2017_user_KZT!E61/326)</f>
        <v>3.7784020896831763</v>
      </c>
      <c r="F61" s="250">
        <f>IF(SAM_2017_user_KZT!F61="","",SAM_2017_user_KZT!F61/326)</f>
        <v>2.0419164833232535</v>
      </c>
      <c r="G61" s="220">
        <f>IF(SAM_2017_user_KZT!G61="","",SAM_2017_user_KZT!G61/326)</f>
        <v>2.0218195222234123E-3</v>
      </c>
      <c r="H61" s="220">
        <f>IF(SAM_2017_user_KZT!H61="","",SAM_2017_user_KZT!H61/326)</f>
        <v>1.1754835571189471E-2</v>
      </c>
      <c r="I61" s="220">
        <f>IF(SAM_2017_user_KZT!I61="","",SAM_2017_user_KZT!I61/326)</f>
        <v>0.17909418579247202</v>
      </c>
      <c r="J61" s="220">
        <f>IF(SAM_2017_user_KZT!J61="","",SAM_2017_user_KZT!J61/326)</f>
        <v>4.8173657726052331E-2</v>
      </c>
      <c r="K61" s="220">
        <f>IF(SAM_2017_user_KZT!K61="","",SAM_2017_user_KZT!K61/326)</f>
        <v>2.6076154754605389E-4</v>
      </c>
      <c r="L61" s="220">
        <f>IF(SAM_2017_user_KZT!L61="","",SAM_2017_user_KZT!L61/326)</f>
        <v>1.7103757602707147E-3</v>
      </c>
      <c r="M61" s="220">
        <f>IF(SAM_2017_user_KZT!M61="","",SAM_2017_user_KZT!M61/326)</f>
        <v>1.3868728208966962E-2</v>
      </c>
      <c r="N61" s="220">
        <f>IF(SAM_2017_user_KZT!N61="","",SAM_2017_user_KZT!N61/326)</f>
        <v>1.8816597800190599E-2</v>
      </c>
      <c r="O61" s="220">
        <f>IF(SAM_2017_user_KZT!O61="","",SAM_2017_user_KZT!O61/326)</f>
        <v>1.1777843776817202E-3</v>
      </c>
      <c r="P61" s="220">
        <f>IF(SAM_2017_user_KZT!P61="","",SAM_2017_user_KZT!P61/326)</f>
        <v>6.9688989023951008E-3</v>
      </c>
      <c r="Q61" s="220">
        <f>IF(SAM_2017_user_KZT!Q61="","",SAM_2017_user_KZT!Q61/326)</f>
        <v>2.4207339933497362E-3</v>
      </c>
      <c r="R61" s="220">
        <f>IF(SAM_2017_user_KZT!R61="","",SAM_2017_user_KZT!R61/326)</f>
        <v>2.6224412245750587E-3</v>
      </c>
      <c r="S61" s="220">
        <f>IF(SAM_2017_user_KZT!S61="","",SAM_2017_user_KZT!S61/326)</f>
        <v>5.7037333949930304E-3</v>
      </c>
      <c r="T61" s="220">
        <f>IF(SAM_2017_user_KZT!T61="","",SAM_2017_user_KZT!T61/326)</f>
        <v>4.4544319794611439E-5</v>
      </c>
      <c r="U61" s="220">
        <f>IF(SAM_2017_user_KZT!U61="","",SAM_2017_user_KZT!U61/326)</f>
        <v>1.334543633239009E-2</v>
      </c>
      <c r="V61" s="220">
        <f>IF(SAM_2017_user_KZT!V61="","",SAM_2017_user_KZT!V61/326)</f>
        <v>9.4189337443923837E-4</v>
      </c>
      <c r="W61" s="220">
        <f>IF(SAM_2017_user_KZT!W61="","",SAM_2017_user_KZT!W61/326)</f>
        <v>6.9847787363921845E-4</v>
      </c>
      <c r="X61" s="220">
        <f>IF(SAM_2017_user_KZT!X61="","",SAM_2017_user_KZT!X61/326)</f>
        <v>4.4486454488559318E-3</v>
      </c>
      <c r="Y61" s="220">
        <f>IF(SAM_2017_user_KZT!Y61="","",SAM_2017_user_KZT!Y61/326)</f>
        <v>13.668226343313943</v>
      </c>
      <c r="Z61" s="220">
        <f>IF(SAM_2017_user_KZT!Z61="","",SAM_2017_user_KZT!Z61/326)</f>
        <v>4.6361473665802507E-3</v>
      </c>
      <c r="AA61" s="220">
        <f>IF(SAM_2017_user_KZT!AA61="","",SAM_2017_user_KZT!AA61/326)</f>
        <v>1.7435794555178463</v>
      </c>
      <c r="AB61" s="220">
        <f>IF(SAM_2017_user_KZT!AB61="","",SAM_2017_user_KZT!AB61/326)</f>
        <v>6.0566382599326618E-2</v>
      </c>
      <c r="AC61" s="220">
        <f>IF(SAM_2017_user_KZT!AC61="","",SAM_2017_user_KZT!AC61/326)</f>
        <v>437.85693005095322</v>
      </c>
      <c r="AD61" s="220">
        <f>IF(SAM_2017_user_KZT!AD61="","",SAM_2017_user_KZT!AD61/326)</f>
        <v>6.4364904304281882</v>
      </c>
      <c r="AE61" s="220">
        <f>IF(SAM_2017_user_KZT!AE61="","",SAM_2017_user_KZT!AE61/326)</f>
        <v>2.5812222528961821</v>
      </c>
      <c r="AF61" s="220">
        <f>IF(SAM_2017_user_KZT!AF61="","",SAM_2017_user_KZT!AF61/326)</f>
        <v>7.2311349444683364</v>
      </c>
      <c r="AG61" s="220">
        <f>IF(SAM_2017_user_KZT!AG61="","",SAM_2017_user_KZT!AG61/326)</f>
        <v>135.0088503245901</v>
      </c>
      <c r="AH61" s="220">
        <f>IF(SAM_2017_user_KZT!AH61="","",SAM_2017_user_KZT!AH61/326)</f>
        <v>24.146198868091773</v>
      </c>
      <c r="AI61" s="220">
        <f>IF(SAM_2017_user_KZT!AI61="","",SAM_2017_user_KZT!AI61/326)</f>
        <v>24.72412345856668</v>
      </c>
      <c r="AJ61" s="200">
        <f>IF(SAM_2017_user_KZT!AJ61="","",SAM_2017_user_KZT!AJ61/326)</f>
        <v>130.93363498279032</v>
      </c>
      <c r="AK61" s="223" t="str">
        <f>IF(SAM_2017_user_KZT!AK61="","",SAM_2017_user_KZT!AK61/326)</f>
        <v/>
      </c>
      <c r="AL61" s="223" t="str">
        <f>IF(SAM_2017_user_KZT!AL61="","",SAM_2017_user_KZT!AL61/326)</f>
        <v/>
      </c>
      <c r="AM61" s="223" t="str">
        <f>IF(SAM_2017_user_KZT!AM61="","",SAM_2017_user_KZT!AM61/326)</f>
        <v/>
      </c>
      <c r="AN61" s="223" t="str">
        <f>IF(SAM_2017_user_KZT!AN61="","",SAM_2017_user_KZT!AN61/326)</f>
        <v/>
      </c>
      <c r="AO61" s="223" t="str">
        <f>IF(SAM_2017_user_KZT!AO61="","",SAM_2017_user_KZT!AO61/326)</f>
        <v/>
      </c>
      <c r="AP61" s="223" t="str">
        <f>IF(SAM_2017_user_KZT!AP61="","",SAM_2017_user_KZT!AP61/326)</f>
        <v/>
      </c>
      <c r="AQ61" s="223" t="str">
        <f>IF(SAM_2017_user_KZT!AQ61="","",SAM_2017_user_KZT!AQ61/326)</f>
        <v/>
      </c>
      <c r="AR61" s="223" t="str">
        <f>IF(SAM_2017_user_KZT!AR61="","",SAM_2017_user_KZT!AR61/326)</f>
        <v/>
      </c>
      <c r="AS61" s="223" t="str">
        <f>IF(SAM_2017_user_KZT!AS61="","",SAM_2017_user_KZT!AS61/326)</f>
        <v/>
      </c>
      <c r="AT61" s="223" t="str">
        <f>IF(SAM_2017_user_KZT!AT61="","",SAM_2017_user_KZT!AT61/326)</f>
        <v/>
      </c>
      <c r="AU61" s="223" t="str">
        <f>IF(SAM_2017_user_KZT!AU61="","",SAM_2017_user_KZT!AU61/326)</f>
        <v/>
      </c>
      <c r="AV61" s="223" t="str">
        <f>IF(SAM_2017_user_KZT!AV61="","",SAM_2017_user_KZT!AV61/326)</f>
        <v/>
      </c>
      <c r="AW61" s="223" t="str">
        <f>IF(SAM_2017_user_KZT!AW61="","",SAM_2017_user_KZT!AW61/326)</f>
        <v/>
      </c>
      <c r="AX61" s="223" t="str">
        <f>IF(SAM_2017_user_KZT!AX61="","",SAM_2017_user_KZT!AX61/326)</f>
        <v/>
      </c>
      <c r="AY61" s="223" t="str">
        <f>IF(SAM_2017_user_KZT!AY61="","",SAM_2017_user_KZT!AY61/326)</f>
        <v/>
      </c>
      <c r="AZ61" s="223" t="str">
        <f>IF(SAM_2017_user_KZT!AZ61="","",SAM_2017_user_KZT!AZ61/326)</f>
        <v/>
      </c>
      <c r="BA61" s="223" t="str">
        <f>IF(SAM_2017_user_KZT!BA61="","",SAM_2017_user_KZT!BA61/326)</f>
        <v/>
      </c>
      <c r="BB61" s="223" t="str">
        <f>IF(SAM_2017_user_KZT!BB61="","",SAM_2017_user_KZT!BB61/326)</f>
        <v/>
      </c>
      <c r="BC61" s="223" t="str">
        <f>IF(SAM_2017_user_KZT!BC61="","",SAM_2017_user_KZT!BC61/326)</f>
        <v/>
      </c>
      <c r="BD61" s="223" t="str">
        <f>IF(SAM_2017_user_KZT!BD61="","",SAM_2017_user_KZT!BD61/326)</f>
        <v/>
      </c>
      <c r="BE61" s="223" t="str">
        <f>IF(SAM_2017_user_KZT!BE61="","",SAM_2017_user_KZT!BE61/326)</f>
        <v/>
      </c>
      <c r="BF61" s="223" t="str">
        <f>IF(SAM_2017_user_KZT!BF61="","",SAM_2017_user_KZT!BF61/326)</f>
        <v/>
      </c>
      <c r="BG61" s="223" t="str">
        <f>IF(SAM_2017_user_KZT!BG61="","",SAM_2017_user_KZT!BG61/326)</f>
        <v/>
      </c>
      <c r="BH61" s="223" t="str">
        <f>IF(SAM_2017_user_KZT!BH61="","",SAM_2017_user_KZT!BH61/326)</f>
        <v/>
      </c>
      <c r="BI61" s="223" t="str">
        <f>IF(SAM_2017_user_KZT!BI61="","",SAM_2017_user_KZT!BI61/326)</f>
        <v/>
      </c>
      <c r="BJ61" s="223" t="str">
        <f>IF(SAM_2017_user_KZT!BJ61="","",SAM_2017_user_KZT!BJ61/326)</f>
        <v/>
      </c>
      <c r="BK61" s="223" t="str">
        <f>IF(SAM_2017_user_KZT!BK61="","",SAM_2017_user_KZT!BK61/326)</f>
        <v/>
      </c>
      <c r="BL61" s="223" t="str">
        <f>IF(SAM_2017_user_KZT!BL61="","",SAM_2017_user_KZT!BL61/326)</f>
        <v/>
      </c>
      <c r="BM61" s="223" t="str">
        <f>IF(SAM_2017_user_KZT!BM61="","",SAM_2017_user_KZT!BM61/326)</f>
        <v/>
      </c>
      <c r="BN61" s="223" t="str">
        <f>IF(SAM_2017_user_KZT!BN61="","",SAM_2017_user_KZT!BN61/326)</f>
        <v/>
      </c>
      <c r="BO61" s="223" t="str">
        <f>IF(SAM_2017_user_KZT!BO61="","",SAM_2017_user_KZT!BO61/326)</f>
        <v/>
      </c>
      <c r="BP61" s="223" t="str">
        <f>IF(SAM_2017_user_KZT!BP61="","",SAM_2017_user_KZT!BP61/326)</f>
        <v/>
      </c>
      <c r="BQ61" s="223" t="str">
        <f>IF(SAM_2017_user_KZT!BQ61="","",SAM_2017_user_KZT!BQ61/326)</f>
        <v/>
      </c>
      <c r="BR61" s="77" t="str">
        <f>IF(SAM_2017_user_KZT!BR61="","",SAM_2017_user_KZT!BR61/326)</f>
        <v/>
      </c>
      <c r="BS61" s="223" t="str">
        <f>IF(SAM_2017_user_KZT!BS61="","",SAM_2017_user_KZT!BS61/326)</f>
        <v/>
      </c>
      <c r="BT61" s="223" t="str">
        <f>IF(SAM_2017_user_KZT!BT61="","",SAM_2017_user_KZT!BT61/326)</f>
        <v/>
      </c>
      <c r="BU61" s="147">
        <f>IF(SAM_2017_user_KZT!BU61="","",SAM_2017_user_KZT!BU61/326)</f>
        <v>6.136733203541799</v>
      </c>
      <c r="BV61" s="148">
        <f>IF(SAM_2017_user_KZT!BV61="","",SAM_2017_user_KZT!BV61/326)</f>
        <v>74.45982548095094</v>
      </c>
      <c r="BW61" s="148">
        <f>IF(SAM_2017_user_KZT!BW61="","",SAM_2017_user_KZT!BW61/326)</f>
        <v>9.0904837766084157</v>
      </c>
      <c r="BX61" s="149">
        <f>IF(SAM_2017_user_KZT!BX61="","",SAM_2017_user_KZT!BX61/326)</f>
        <v>451.41648266463113</v>
      </c>
      <c r="BY61" s="125">
        <f>IF(SAM_2017_user_KZT!BY61="","",SAM_2017_user_KZT!BY61/326)</f>
        <v>0.13796598511260411</v>
      </c>
      <c r="BZ61" s="223" t="str">
        <f>IF(SAM_2017_user_KZT!BZ61="","",SAM_2017_user_KZT!BZ61/326)</f>
        <v/>
      </c>
      <c r="CA61" s="223" t="str">
        <f>IF(SAM_2017_user_KZT!CA61="","",SAM_2017_user_KZT!CA61/326)</f>
        <v/>
      </c>
      <c r="CB61" s="223" t="str">
        <f>IF(SAM_2017_user_KZT!CB61="","",SAM_2017_user_KZT!CB61/326)</f>
        <v/>
      </c>
      <c r="CC61" s="223" t="str">
        <f>IF(SAM_2017_user_KZT!CD61="","",SAM_2017_user_KZT!CD61/326)</f>
        <v/>
      </c>
      <c r="CD61" s="122">
        <f>IF(SAM_2017_user_KZT!CE61="","",SAM_2017_user_KZT!CE61/326)</f>
        <v>1.9391397522838801E-2</v>
      </c>
      <c r="CE61" s="85" t="str">
        <f>IF(SAM_2017_user_KZT!CF61="","",SAM_2017_user_KZT!CF61/326)</f>
        <v/>
      </c>
      <c r="CF61" s="107">
        <f t="shared" si="1"/>
        <v>1332.1639623620913</v>
      </c>
    </row>
    <row r="62" spans="1:84" x14ac:dyDescent="0.25">
      <c r="A62" s="227"/>
      <c r="B62" s="225">
        <v>60</v>
      </c>
      <c r="C62" s="198">
        <f>IF(SAM_2017_user_KZT!C62="","",SAM_2017_user_KZT!C62/326)</f>
        <v>51.01123329214888</v>
      </c>
      <c r="D62" s="220">
        <f>IF(SAM_2017_user_KZT!D62="","",SAM_2017_user_KZT!D62/326)</f>
        <v>0.31737383783048151</v>
      </c>
      <c r="E62" s="220">
        <f>IF(SAM_2017_user_KZT!E62="","",SAM_2017_user_KZT!E62/326)</f>
        <v>67.07227049896855</v>
      </c>
      <c r="F62" s="250">
        <f>IF(SAM_2017_user_KZT!F62="","",SAM_2017_user_KZT!F62/326)</f>
        <v>1.7968024636734101E-4</v>
      </c>
      <c r="G62" s="220">
        <f>IF(SAM_2017_user_KZT!G62="","",SAM_2017_user_KZT!G62/326)</f>
        <v>8.8744065920789144</v>
      </c>
      <c r="H62" s="220">
        <f>IF(SAM_2017_user_KZT!H62="","",SAM_2017_user_KZT!H62/326)</f>
        <v>0.83912303306733171</v>
      </c>
      <c r="I62" s="220">
        <f>IF(SAM_2017_user_KZT!I62="","",SAM_2017_user_KZT!I62/326)</f>
        <v>84.975124823383254</v>
      </c>
      <c r="J62" s="220">
        <f>IF(SAM_2017_user_KZT!J62="","",SAM_2017_user_KZT!J62/326)</f>
        <v>1.8367498524935456E-2</v>
      </c>
      <c r="K62" s="220">
        <f>IF(SAM_2017_user_KZT!K62="","",SAM_2017_user_KZT!K62/326)</f>
        <v>1.2956021564349159E-4</v>
      </c>
      <c r="L62" s="220">
        <f>IF(SAM_2017_user_KZT!L62="","",SAM_2017_user_KZT!L62/326)</f>
        <v>0.52645975040352266</v>
      </c>
      <c r="M62" s="220">
        <f>IF(SAM_2017_user_KZT!M62="","",SAM_2017_user_KZT!M62/326)</f>
        <v>1.9755502460591769E-3</v>
      </c>
      <c r="N62" s="220" t="str">
        <f>IF(SAM_2017_user_KZT!N62="","",SAM_2017_user_KZT!N62/326)</f>
        <v/>
      </c>
      <c r="O62" s="220">
        <f>IF(SAM_2017_user_KZT!O62="","",SAM_2017_user_KZT!O62/326)</f>
        <v>0.49062928636371905</v>
      </c>
      <c r="P62" s="220">
        <f>IF(SAM_2017_user_KZT!P62="","",SAM_2017_user_KZT!P62/326)</f>
        <v>1.3902805230142936</v>
      </c>
      <c r="Q62" s="220" t="str">
        <f>IF(SAM_2017_user_KZT!Q62="","",SAM_2017_user_KZT!Q62/326)</f>
        <v/>
      </c>
      <c r="R62" s="220">
        <f>IF(SAM_2017_user_KZT!R62="","",SAM_2017_user_KZT!R62/326)</f>
        <v>4.3897812785958896</v>
      </c>
      <c r="S62" s="220">
        <f>IF(SAM_2017_user_KZT!S62="","",SAM_2017_user_KZT!S62/326)</f>
        <v>3.4271394706065696</v>
      </c>
      <c r="T62" s="220">
        <f>IF(SAM_2017_user_KZT!T62="","",SAM_2017_user_KZT!T62/326)</f>
        <v>1.1190181649636828E-4</v>
      </c>
      <c r="U62" s="220">
        <f>IF(SAM_2017_user_KZT!U62="","",SAM_2017_user_KZT!U62/326)</f>
        <v>16.613357818357599</v>
      </c>
      <c r="V62" s="220">
        <f>IF(SAM_2017_user_KZT!V62="","",SAM_2017_user_KZT!V62/326)</f>
        <v>0.2074051543864836</v>
      </c>
      <c r="W62" s="220">
        <f>IF(SAM_2017_user_KZT!W62="","",SAM_2017_user_KZT!W62/326)</f>
        <v>32.577589435453902</v>
      </c>
      <c r="X62" s="220">
        <f>IF(SAM_2017_user_KZT!X62="","",SAM_2017_user_KZT!X62/326)</f>
        <v>8.1221663094941459</v>
      </c>
      <c r="Y62" s="220">
        <f>IF(SAM_2017_user_KZT!Y62="","",SAM_2017_user_KZT!Y62/326)</f>
        <v>95.898513284610019</v>
      </c>
      <c r="Z62" s="220">
        <f>IF(SAM_2017_user_KZT!Z62="","",SAM_2017_user_KZT!Z62/326)</f>
        <v>0.29109780740660074</v>
      </c>
      <c r="AA62" s="220">
        <f>IF(SAM_2017_user_KZT!AA62="","",SAM_2017_user_KZT!AA62/326)</f>
        <v>3.699363302898323E-2</v>
      </c>
      <c r="AB62" s="220">
        <f>IF(SAM_2017_user_KZT!AB62="","",SAM_2017_user_KZT!AB62/326)</f>
        <v>585.47732909843012</v>
      </c>
      <c r="AC62" s="220">
        <f>IF(SAM_2017_user_KZT!AC62="","",SAM_2017_user_KZT!AC62/326)</f>
        <v>826.1580845477821</v>
      </c>
      <c r="AD62" s="220">
        <f>IF(SAM_2017_user_KZT!AD62="","",SAM_2017_user_KZT!AD62/326)</f>
        <v>24.273879466110056</v>
      </c>
      <c r="AE62" s="220">
        <f>IF(SAM_2017_user_KZT!AE62="","",SAM_2017_user_KZT!AE62/326)</f>
        <v>42.261897177510107</v>
      </c>
      <c r="AF62" s="220">
        <f>IF(SAM_2017_user_KZT!AF62="","",SAM_2017_user_KZT!AF62/326)</f>
        <v>1482.4122706668941</v>
      </c>
      <c r="AG62" s="220">
        <f>IF(SAM_2017_user_KZT!AG62="","",SAM_2017_user_KZT!AG62/326)</f>
        <v>431.01710337508172</v>
      </c>
      <c r="AH62" s="220">
        <f>IF(SAM_2017_user_KZT!AH62="","",SAM_2017_user_KZT!AH62/326)</f>
        <v>958.65722364332134</v>
      </c>
      <c r="AI62" s="220">
        <f>IF(SAM_2017_user_KZT!AI62="","",SAM_2017_user_KZT!AI62/326)</f>
        <v>134.82203211752588</v>
      </c>
      <c r="AJ62" s="200">
        <f>IF(SAM_2017_user_KZT!AJ62="","",SAM_2017_user_KZT!AJ62/326)</f>
        <v>335.54207705678033</v>
      </c>
      <c r="AK62" s="223" t="str">
        <f>IF(SAM_2017_user_KZT!AK62="","",SAM_2017_user_KZT!AK62/326)</f>
        <v/>
      </c>
      <c r="AL62" s="223" t="str">
        <f>IF(SAM_2017_user_KZT!AL62="","",SAM_2017_user_KZT!AL62/326)</f>
        <v/>
      </c>
      <c r="AM62" s="223" t="str">
        <f>IF(SAM_2017_user_KZT!AM62="","",SAM_2017_user_KZT!AM62/326)</f>
        <v/>
      </c>
      <c r="AN62" s="223" t="str">
        <f>IF(SAM_2017_user_KZT!AN62="","",SAM_2017_user_KZT!AN62/326)</f>
        <v/>
      </c>
      <c r="AO62" s="223" t="str">
        <f>IF(SAM_2017_user_KZT!AO62="","",SAM_2017_user_KZT!AO62/326)</f>
        <v/>
      </c>
      <c r="AP62" s="223" t="str">
        <f>IF(SAM_2017_user_KZT!AP62="","",SAM_2017_user_KZT!AP62/326)</f>
        <v/>
      </c>
      <c r="AQ62" s="223" t="str">
        <f>IF(SAM_2017_user_KZT!AQ62="","",SAM_2017_user_KZT!AQ62/326)</f>
        <v/>
      </c>
      <c r="AR62" s="223" t="str">
        <f>IF(SAM_2017_user_KZT!AR62="","",SAM_2017_user_KZT!AR62/326)</f>
        <v/>
      </c>
      <c r="AS62" s="223" t="str">
        <f>IF(SAM_2017_user_KZT!AS62="","",SAM_2017_user_KZT!AS62/326)</f>
        <v/>
      </c>
      <c r="AT62" s="223" t="str">
        <f>IF(SAM_2017_user_KZT!AT62="","",SAM_2017_user_KZT!AT62/326)</f>
        <v/>
      </c>
      <c r="AU62" s="223" t="str">
        <f>IF(SAM_2017_user_KZT!AU62="","",SAM_2017_user_KZT!AU62/326)</f>
        <v/>
      </c>
      <c r="AV62" s="223" t="str">
        <f>IF(SAM_2017_user_KZT!AV62="","",SAM_2017_user_KZT!AV62/326)</f>
        <v/>
      </c>
      <c r="AW62" s="223" t="str">
        <f>IF(SAM_2017_user_KZT!AW62="","",SAM_2017_user_KZT!AW62/326)</f>
        <v/>
      </c>
      <c r="AX62" s="223" t="str">
        <f>IF(SAM_2017_user_KZT!AX62="","",SAM_2017_user_KZT!AX62/326)</f>
        <v/>
      </c>
      <c r="AY62" s="223" t="str">
        <f>IF(SAM_2017_user_KZT!AY62="","",SAM_2017_user_KZT!AY62/326)</f>
        <v/>
      </c>
      <c r="AZ62" s="223" t="str">
        <f>IF(SAM_2017_user_KZT!AZ62="","",SAM_2017_user_KZT!AZ62/326)</f>
        <v/>
      </c>
      <c r="BA62" s="223" t="str">
        <f>IF(SAM_2017_user_KZT!BA62="","",SAM_2017_user_KZT!BA62/326)</f>
        <v/>
      </c>
      <c r="BB62" s="223" t="str">
        <f>IF(SAM_2017_user_KZT!BB62="","",SAM_2017_user_KZT!BB62/326)</f>
        <v/>
      </c>
      <c r="BC62" s="223" t="str">
        <f>IF(SAM_2017_user_KZT!BC62="","",SAM_2017_user_KZT!BC62/326)</f>
        <v/>
      </c>
      <c r="BD62" s="223" t="str">
        <f>IF(SAM_2017_user_KZT!BD62="","",SAM_2017_user_KZT!BD62/326)</f>
        <v/>
      </c>
      <c r="BE62" s="223" t="str">
        <f>IF(SAM_2017_user_KZT!BE62="","",SAM_2017_user_KZT!BE62/326)</f>
        <v/>
      </c>
      <c r="BF62" s="223" t="str">
        <f>IF(SAM_2017_user_KZT!BF62="","",SAM_2017_user_KZT!BF62/326)</f>
        <v/>
      </c>
      <c r="BG62" s="223" t="str">
        <f>IF(SAM_2017_user_KZT!BG62="","",SAM_2017_user_KZT!BG62/326)</f>
        <v/>
      </c>
      <c r="BH62" s="223" t="str">
        <f>IF(SAM_2017_user_KZT!BH62="","",SAM_2017_user_KZT!BH62/326)</f>
        <v/>
      </c>
      <c r="BI62" s="223" t="str">
        <f>IF(SAM_2017_user_KZT!BI62="","",SAM_2017_user_KZT!BI62/326)</f>
        <v/>
      </c>
      <c r="BJ62" s="223" t="str">
        <f>IF(SAM_2017_user_KZT!BJ62="","",SAM_2017_user_KZT!BJ62/326)</f>
        <v/>
      </c>
      <c r="BK62" s="223" t="str">
        <f>IF(SAM_2017_user_KZT!BK62="","",SAM_2017_user_KZT!BK62/326)</f>
        <v/>
      </c>
      <c r="BL62" s="223" t="str">
        <f>IF(SAM_2017_user_KZT!BL62="","",SAM_2017_user_KZT!BL62/326)</f>
        <v/>
      </c>
      <c r="BM62" s="223" t="str">
        <f>IF(SAM_2017_user_KZT!BM62="","",SAM_2017_user_KZT!BM62/326)</f>
        <v/>
      </c>
      <c r="BN62" s="223" t="str">
        <f>IF(SAM_2017_user_KZT!BN62="","",SAM_2017_user_KZT!BN62/326)</f>
        <v/>
      </c>
      <c r="BO62" s="223" t="str">
        <f>IF(SAM_2017_user_KZT!BO62="","",SAM_2017_user_KZT!BO62/326)</f>
        <v/>
      </c>
      <c r="BP62" s="223" t="str">
        <f>IF(SAM_2017_user_KZT!BP62="","",SAM_2017_user_KZT!BP62/326)</f>
        <v/>
      </c>
      <c r="BQ62" s="223" t="str">
        <f>IF(SAM_2017_user_KZT!BQ62="","",SAM_2017_user_KZT!BQ62/326)</f>
        <v/>
      </c>
      <c r="BR62" s="77" t="str">
        <f>IF(SAM_2017_user_KZT!BR62="","",SAM_2017_user_KZT!BR62/326)</f>
        <v/>
      </c>
      <c r="BS62" s="223" t="str">
        <f>IF(SAM_2017_user_KZT!BS62="","",SAM_2017_user_KZT!BS62/326)</f>
        <v/>
      </c>
      <c r="BT62" s="223" t="str">
        <f>IF(SAM_2017_user_KZT!BT62="","",SAM_2017_user_KZT!BT62/326)</f>
        <v/>
      </c>
      <c r="BU62" s="147">
        <f>IF(SAM_2017_user_KZT!BU62="","",SAM_2017_user_KZT!BU62/326)</f>
        <v>51.919361225766018</v>
      </c>
      <c r="BV62" s="148">
        <f>IF(SAM_2017_user_KZT!BV62="","",SAM_2017_user_KZT!BV62/326)</f>
        <v>197.66863464062166</v>
      </c>
      <c r="BW62" s="148">
        <f>IF(SAM_2017_user_KZT!BW62="","",SAM_2017_user_KZT!BW62/326)</f>
        <v>20.379381251602386</v>
      </c>
      <c r="BX62" s="149">
        <f>IF(SAM_2017_user_KZT!BX62="","",SAM_2017_user_KZT!BX62/326)</f>
        <v>184.4060789023487</v>
      </c>
      <c r="BY62" s="125">
        <f>IF(SAM_2017_user_KZT!BY62="","",SAM_2017_user_KZT!BY62/326)</f>
        <v>386.6710823205309</v>
      </c>
      <c r="BZ62" s="223" t="str">
        <f>IF(SAM_2017_user_KZT!BZ62="","",SAM_2017_user_KZT!BZ62/326)</f>
        <v/>
      </c>
      <c r="CA62" s="223" t="str">
        <f>IF(SAM_2017_user_KZT!CA62="","",SAM_2017_user_KZT!CA62/326)</f>
        <v/>
      </c>
      <c r="CB62" s="223" t="str">
        <f>IF(SAM_2017_user_KZT!CB62="","",SAM_2017_user_KZT!CB62/326)</f>
        <v/>
      </c>
      <c r="CC62" s="223" t="str">
        <f>IF(SAM_2017_user_KZT!CD62="","",SAM_2017_user_KZT!CD62/326)</f>
        <v/>
      </c>
      <c r="CD62" s="122">
        <f>IF(SAM_2017_user_KZT!CE62="","",SAM_2017_user_KZT!CE62/326)</f>
        <v>14949.433290365083</v>
      </c>
      <c r="CE62" s="85" t="str">
        <f>IF(SAM_2017_user_KZT!CF62="","",SAM_2017_user_KZT!CF62/326)</f>
        <v/>
      </c>
      <c r="CF62" s="107">
        <f t="shared" si="1"/>
        <v>20988.181435875638</v>
      </c>
    </row>
    <row r="63" spans="1:84" x14ac:dyDescent="0.25">
      <c r="A63" s="227"/>
      <c r="B63" s="225">
        <v>61</v>
      </c>
      <c r="C63" s="198">
        <f>IF(SAM_2017_user_KZT!C63="","",SAM_2017_user_KZT!C63/326)</f>
        <v>1952.7935256870758</v>
      </c>
      <c r="D63" s="220">
        <f>IF(SAM_2017_user_KZT!D63="","",SAM_2017_user_KZT!D63/326)</f>
        <v>270.82958290397005</v>
      </c>
      <c r="E63" s="220">
        <f>IF(SAM_2017_user_KZT!E63="","",SAM_2017_user_KZT!E63/326)</f>
        <v>2982.8448021075819</v>
      </c>
      <c r="F63" s="250">
        <f>IF(SAM_2017_user_KZT!F63="","",SAM_2017_user_KZT!F63/326)</f>
        <v>48.756218321290014</v>
      </c>
      <c r="G63" s="220">
        <f>IF(SAM_2017_user_KZT!G63="","",SAM_2017_user_KZT!G63/326)</f>
        <v>356.70475983675317</v>
      </c>
      <c r="H63" s="220">
        <f>IF(SAM_2017_user_KZT!H63="","",SAM_2017_user_KZT!H63/326)</f>
        <v>1344.5226692521974</v>
      </c>
      <c r="I63" s="220">
        <f>IF(SAM_2017_user_KZT!I63="","",SAM_2017_user_KZT!I63/326)</f>
        <v>527.25857209885419</v>
      </c>
      <c r="J63" s="220">
        <f>IF(SAM_2017_user_KZT!J63="","",SAM_2017_user_KZT!J63/326)</f>
        <v>985.0824248621808</v>
      </c>
      <c r="K63" s="220">
        <f>IF(SAM_2017_user_KZT!K63="","",SAM_2017_user_KZT!K63/326)</f>
        <v>44.935863727233418</v>
      </c>
      <c r="L63" s="220">
        <f>IF(SAM_2017_user_KZT!L63="","",SAM_2017_user_KZT!L63/326)</f>
        <v>281.02105994399108</v>
      </c>
      <c r="M63" s="220">
        <f>IF(SAM_2017_user_KZT!M63="","",SAM_2017_user_KZT!M63/326)</f>
        <v>1133.3014946669362</v>
      </c>
      <c r="N63" s="220">
        <f>IF(SAM_2017_user_KZT!N63="","",SAM_2017_user_KZT!N63/326)</f>
        <v>1302.615095077794</v>
      </c>
      <c r="O63" s="220">
        <f>IF(SAM_2017_user_KZT!O63="","",SAM_2017_user_KZT!O63/326)</f>
        <v>217.22318203066914</v>
      </c>
      <c r="P63" s="220">
        <f>IF(SAM_2017_user_KZT!P63="","",SAM_2017_user_KZT!P63/326)</f>
        <v>757.65450994710216</v>
      </c>
      <c r="Q63" s="220">
        <f>IF(SAM_2017_user_KZT!Q63="","",SAM_2017_user_KZT!Q63/326)</f>
        <v>340.17019442150342</v>
      </c>
      <c r="R63" s="220">
        <f>IF(SAM_2017_user_KZT!R63="","",SAM_2017_user_KZT!R63/326)</f>
        <v>401.78396642961138</v>
      </c>
      <c r="S63" s="220">
        <f>IF(SAM_2017_user_KZT!S63="","",SAM_2017_user_KZT!S63/326)</f>
        <v>751.41225698752532</v>
      </c>
      <c r="T63" s="220">
        <f>IF(SAM_2017_user_KZT!T63="","",SAM_2017_user_KZT!T63/326)</f>
        <v>9.4330623452881444</v>
      </c>
      <c r="U63" s="220">
        <f>IF(SAM_2017_user_KZT!U63="","",SAM_2017_user_KZT!U63/326)</f>
        <v>787.53553432583465</v>
      </c>
      <c r="V63" s="220">
        <f>IF(SAM_2017_user_KZT!V63="","",SAM_2017_user_KZT!V63/326)</f>
        <v>178.95940697666461</v>
      </c>
      <c r="W63" s="220">
        <f>IF(SAM_2017_user_KZT!W63="","",SAM_2017_user_KZT!W63/326)</f>
        <v>127.87537489436535</v>
      </c>
      <c r="X63" s="220">
        <f>IF(SAM_2017_user_KZT!X63="","",SAM_2017_user_KZT!X63/326)</f>
        <v>324.51122773147063</v>
      </c>
      <c r="Y63" s="220">
        <f>IF(SAM_2017_user_KZT!Y63="","",SAM_2017_user_KZT!Y63/326)</f>
        <v>3406.3399614265591</v>
      </c>
      <c r="Z63" s="220">
        <f>IF(SAM_2017_user_KZT!Z63="","",SAM_2017_user_KZT!Z63/326)</f>
        <v>44.309765826590279</v>
      </c>
      <c r="AA63" s="220">
        <f>IF(SAM_2017_user_KZT!AA63="","",SAM_2017_user_KZT!AA63/326)</f>
        <v>97.828708959743253</v>
      </c>
      <c r="AB63" s="220">
        <f>IF(SAM_2017_user_KZT!AB63="","",SAM_2017_user_KZT!AB63/326)</f>
        <v>3568.1529436473561</v>
      </c>
      <c r="AC63" s="220">
        <f>IF(SAM_2017_user_KZT!AC63="","",SAM_2017_user_KZT!AC63/326)</f>
        <v>1655.6100373045056</v>
      </c>
      <c r="AD63" s="220">
        <f>IF(SAM_2017_user_KZT!AD63="","",SAM_2017_user_KZT!AD63/326)</f>
        <v>414.73598107273563</v>
      </c>
      <c r="AE63" s="220">
        <f>IF(SAM_2017_user_KZT!AE63="","",SAM_2017_user_KZT!AE63/326)</f>
        <v>317.53071171967485</v>
      </c>
      <c r="AF63" s="220">
        <f>IF(SAM_2017_user_KZT!AF63="","",SAM_2017_user_KZT!AF63/326)</f>
        <v>1011.4123439709151</v>
      </c>
      <c r="AG63" s="220">
        <f>IF(SAM_2017_user_KZT!AG63="","",SAM_2017_user_KZT!AG63/326)</f>
        <v>866.65275870859239</v>
      </c>
      <c r="AH63" s="220">
        <f>IF(SAM_2017_user_KZT!AH63="","",SAM_2017_user_KZT!AH63/326)</f>
        <v>292.52218714819384</v>
      </c>
      <c r="AI63" s="220">
        <f>IF(SAM_2017_user_KZT!AI63="","",SAM_2017_user_KZT!AI63/326)</f>
        <v>649.59698193225609</v>
      </c>
      <c r="AJ63" s="200">
        <f>IF(SAM_2017_user_KZT!AJ63="","",SAM_2017_user_KZT!AJ63/326)</f>
        <v>1420.0766969275101</v>
      </c>
      <c r="AK63" s="223" t="str">
        <f>IF(SAM_2017_user_KZT!AK63="","",SAM_2017_user_KZT!AK63/326)</f>
        <v/>
      </c>
      <c r="AL63" s="223" t="str">
        <f>IF(SAM_2017_user_KZT!AL63="","",SAM_2017_user_KZT!AL63/326)</f>
        <v/>
      </c>
      <c r="AM63" s="223" t="str">
        <f>IF(SAM_2017_user_KZT!AM63="","",SAM_2017_user_KZT!AM63/326)</f>
        <v/>
      </c>
      <c r="AN63" s="223" t="str">
        <f>IF(SAM_2017_user_KZT!AN63="","",SAM_2017_user_KZT!AN63/326)</f>
        <v/>
      </c>
      <c r="AO63" s="223" t="str">
        <f>IF(SAM_2017_user_KZT!AO63="","",SAM_2017_user_KZT!AO63/326)</f>
        <v/>
      </c>
      <c r="AP63" s="223" t="str">
        <f>IF(SAM_2017_user_KZT!AP63="","",SAM_2017_user_KZT!AP63/326)</f>
        <v/>
      </c>
      <c r="AQ63" s="223" t="str">
        <f>IF(SAM_2017_user_KZT!AQ63="","",SAM_2017_user_KZT!AQ63/326)</f>
        <v/>
      </c>
      <c r="AR63" s="223" t="str">
        <f>IF(SAM_2017_user_KZT!AR63="","",SAM_2017_user_KZT!AR63/326)</f>
        <v/>
      </c>
      <c r="AS63" s="223" t="str">
        <f>IF(SAM_2017_user_KZT!AS63="","",SAM_2017_user_KZT!AS63/326)</f>
        <v/>
      </c>
      <c r="AT63" s="223" t="str">
        <f>IF(SAM_2017_user_KZT!AT63="","",SAM_2017_user_KZT!AT63/326)</f>
        <v/>
      </c>
      <c r="AU63" s="223" t="str">
        <f>IF(SAM_2017_user_KZT!AU63="","",SAM_2017_user_KZT!AU63/326)</f>
        <v/>
      </c>
      <c r="AV63" s="223" t="str">
        <f>IF(SAM_2017_user_KZT!AV63="","",SAM_2017_user_KZT!AV63/326)</f>
        <v/>
      </c>
      <c r="AW63" s="223" t="str">
        <f>IF(SAM_2017_user_KZT!AW63="","",SAM_2017_user_KZT!AW63/326)</f>
        <v/>
      </c>
      <c r="AX63" s="223" t="str">
        <f>IF(SAM_2017_user_KZT!AX63="","",SAM_2017_user_KZT!AX63/326)</f>
        <v/>
      </c>
      <c r="AY63" s="223" t="str">
        <f>IF(SAM_2017_user_KZT!AY63="","",SAM_2017_user_KZT!AY63/326)</f>
        <v/>
      </c>
      <c r="AZ63" s="223" t="str">
        <f>IF(SAM_2017_user_KZT!AZ63="","",SAM_2017_user_KZT!AZ63/326)</f>
        <v/>
      </c>
      <c r="BA63" s="223" t="str">
        <f>IF(SAM_2017_user_KZT!BA63="","",SAM_2017_user_KZT!BA63/326)</f>
        <v/>
      </c>
      <c r="BB63" s="223" t="str">
        <f>IF(SAM_2017_user_KZT!BB63="","",SAM_2017_user_KZT!BB63/326)</f>
        <v/>
      </c>
      <c r="BC63" s="223" t="str">
        <f>IF(SAM_2017_user_KZT!BC63="","",SAM_2017_user_KZT!BC63/326)</f>
        <v/>
      </c>
      <c r="BD63" s="223" t="str">
        <f>IF(SAM_2017_user_KZT!BD63="","",SAM_2017_user_KZT!BD63/326)</f>
        <v/>
      </c>
      <c r="BE63" s="223" t="str">
        <f>IF(SAM_2017_user_KZT!BE63="","",SAM_2017_user_KZT!BE63/326)</f>
        <v/>
      </c>
      <c r="BF63" s="223" t="str">
        <f>IF(SAM_2017_user_KZT!BF63="","",SAM_2017_user_KZT!BF63/326)</f>
        <v/>
      </c>
      <c r="BG63" s="223" t="str">
        <f>IF(SAM_2017_user_KZT!BG63="","",SAM_2017_user_KZT!BG63/326)</f>
        <v/>
      </c>
      <c r="BH63" s="223" t="str">
        <f>IF(SAM_2017_user_KZT!BH63="","",SAM_2017_user_KZT!BH63/326)</f>
        <v/>
      </c>
      <c r="BI63" s="223" t="str">
        <f>IF(SAM_2017_user_KZT!BI63="","",SAM_2017_user_KZT!BI63/326)</f>
        <v/>
      </c>
      <c r="BJ63" s="223" t="str">
        <f>IF(SAM_2017_user_KZT!BJ63="","",SAM_2017_user_KZT!BJ63/326)</f>
        <v/>
      </c>
      <c r="BK63" s="223" t="str">
        <f>IF(SAM_2017_user_KZT!BK63="","",SAM_2017_user_KZT!BK63/326)</f>
        <v/>
      </c>
      <c r="BL63" s="223" t="str">
        <f>IF(SAM_2017_user_KZT!BL63="","",SAM_2017_user_KZT!BL63/326)</f>
        <v/>
      </c>
      <c r="BM63" s="223" t="str">
        <f>IF(SAM_2017_user_KZT!BM63="","",SAM_2017_user_KZT!BM63/326)</f>
        <v/>
      </c>
      <c r="BN63" s="223" t="str">
        <f>IF(SAM_2017_user_KZT!BN63="","",SAM_2017_user_KZT!BN63/326)</f>
        <v/>
      </c>
      <c r="BO63" s="223" t="str">
        <f>IF(SAM_2017_user_KZT!BO63="","",SAM_2017_user_KZT!BO63/326)</f>
        <v/>
      </c>
      <c r="BP63" s="223" t="str">
        <f>IF(SAM_2017_user_KZT!BP63="","",SAM_2017_user_KZT!BP63/326)</f>
        <v/>
      </c>
      <c r="BQ63" s="223" t="str">
        <f>IF(SAM_2017_user_KZT!BQ63="","",SAM_2017_user_KZT!BQ63/326)</f>
        <v/>
      </c>
      <c r="BR63" s="77" t="str">
        <f>IF(SAM_2017_user_KZT!BR63="","",SAM_2017_user_KZT!BR63/326)</f>
        <v/>
      </c>
      <c r="BS63" s="223" t="str">
        <f>IF(SAM_2017_user_KZT!BS63="","",SAM_2017_user_KZT!BS63/326)</f>
        <v/>
      </c>
      <c r="BT63" s="223" t="str">
        <f>IF(SAM_2017_user_KZT!BT63="","",SAM_2017_user_KZT!BT63/326)</f>
        <v/>
      </c>
      <c r="BU63" s="147">
        <f>IF(SAM_2017_user_KZT!BU63="","",SAM_2017_user_KZT!BU63/326)</f>
        <v>1129.7377145315684</v>
      </c>
      <c r="BV63" s="148">
        <f>IF(SAM_2017_user_KZT!BV63="","",SAM_2017_user_KZT!BV63/326)</f>
        <v>3613.6212319982919</v>
      </c>
      <c r="BW63" s="148">
        <f>IF(SAM_2017_user_KZT!BW63="","",SAM_2017_user_KZT!BW63/326)</f>
        <v>499.25225760393602</v>
      </c>
      <c r="BX63" s="149">
        <f>IF(SAM_2017_user_KZT!BX63="","",SAM_2017_user_KZT!BX63/326)</f>
        <v>6161.7145479484661</v>
      </c>
      <c r="BY63" s="125" t="str">
        <f>IF(SAM_2017_user_KZT!BY63="","",SAM_2017_user_KZT!BY63/326)</f>
        <v/>
      </c>
      <c r="BZ63" s="223" t="str">
        <f>IF(SAM_2017_user_KZT!BZ63="","",SAM_2017_user_KZT!BZ63/326)</f>
        <v/>
      </c>
      <c r="CA63" s="223" t="str">
        <f>IF(SAM_2017_user_KZT!CA63="","",SAM_2017_user_KZT!CA63/326)</f>
        <v/>
      </c>
      <c r="CB63" s="223" t="str">
        <f>IF(SAM_2017_user_KZT!CB63="","",SAM_2017_user_KZT!CB63/326)</f>
        <v/>
      </c>
      <c r="CC63" s="223" t="str">
        <f>IF(SAM_2017_user_KZT!CD63="","",SAM_2017_user_KZT!CD63/326)</f>
        <v/>
      </c>
      <c r="CD63" s="122">
        <f>IF(SAM_2017_user_KZT!CE63="","",SAM_2017_user_KZT!CE63/326)</f>
        <v>7585.3689507212521</v>
      </c>
      <c r="CE63" s="85" t="str">
        <f>IF(SAM_2017_user_KZT!CF63="","",SAM_2017_user_KZT!CF63/326)</f>
        <v/>
      </c>
      <c r="CF63" s="107">
        <f t="shared" si="1"/>
        <v>47861.688566024044</v>
      </c>
    </row>
    <row r="64" spans="1:84" x14ac:dyDescent="0.25">
      <c r="A64" s="227"/>
      <c r="B64" s="225">
        <v>62</v>
      </c>
      <c r="C64" s="198">
        <f>IF(SAM_2017_user_KZT!C64="","",SAM_2017_user_KZT!C64/326)</f>
        <v>3.8040688842540025</v>
      </c>
      <c r="D64" s="220">
        <f>IF(SAM_2017_user_KZT!D64="","",SAM_2017_user_KZT!D64/326)</f>
        <v>0.24264777909869598</v>
      </c>
      <c r="E64" s="220">
        <f>IF(SAM_2017_user_KZT!E64="","",SAM_2017_user_KZT!E64/326)</f>
        <v>62.592112829416351</v>
      </c>
      <c r="F64" s="250">
        <f>IF(SAM_2017_user_KZT!F64="","",SAM_2017_user_KZT!F64/326)</f>
        <v>0.12206190044428004</v>
      </c>
      <c r="G64" s="220">
        <f>IF(SAM_2017_user_KZT!G64="","",SAM_2017_user_KZT!G64/326)</f>
        <v>2.1003559761384474</v>
      </c>
      <c r="H64" s="220">
        <f>IF(SAM_2017_user_KZT!H64="","",SAM_2017_user_KZT!H64/326)</f>
        <v>9.4220337135683856</v>
      </c>
      <c r="I64" s="220">
        <f>IF(SAM_2017_user_KZT!I64="","",SAM_2017_user_KZT!I64/326)</f>
        <v>0.31538127830238</v>
      </c>
      <c r="J64" s="220">
        <f>IF(SAM_2017_user_KZT!J64="","",SAM_2017_user_KZT!J64/326)</f>
        <v>0.36780843148814263</v>
      </c>
      <c r="K64" s="220">
        <f>IF(SAM_2017_user_KZT!K64="","",SAM_2017_user_KZT!K64/326)</f>
        <v>0.26198506563171858</v>
      </c>
      <c r="L64" s="220">
        <f>IF(SAM_2017_user_KZT!L64="","",SAM_2017_user_KZT!L64/326)</f>
        <v>3.6133672642371717E-2</v>
      </c>
      <c r="M64" s="220">
        <f>IF(SAM_2017_user_KZT!M64="","",SAM_2017_user_KZT!M64/326)</f>
        <v>3.8534360276560703E-4</v>
      </c>
      <c r="N64" s="220">
        <f>IF(SAM_2017_user_KZT!N64="","",SAM_2017_user_KZT!N64/326)</f>
        <v>3.8339028803175405E-4</v>
      </c>
      <c r="O64" s="220">
        <f>IF(SAM_2017_user_KZT!O64="","",SAM_2017_user_KZT!O64/326)</f>
        <v>8.4197063412272226E-4</v>
      </c>
      <c r="P64" s="220">
        <f>IF(SAM_2017_user_KZT!P64="","",SAM_2017_user_KZT!P64/326)</f>
        <v>0.3232605981751081</v>
      </c>
      <c r="Q64" s="220">
        <f>IF(SAM_2017_user_KZT!Q64="","",SAM_2017_user_KZT!Q64/326)</f>
        <v>2.3322966260872009E-2</v>
      </c>
      <c r="R64" s="220">
        <f>IF(SAM_2017_user_KZT!R64="","",SAM_2017_user_KZT!R64/326)</f>
        <v>0.11596724195501122</v>
      </c>
      <c r="S64" s="220">
        <f>IF(SAM_2017_user_KZT!S64="","",SAM_2017_user_KZT!S64/326)</f>
        <v>0.18813326063619723</v>
      </c>
      <c r="T64" s="220" t="str">
        <f>IF(SAM_2017_user_KZT!T64="","",SAM_2017_user_KZT!T64/326)</f>
        <v/>
      </c>
      <c r="U64" s="220">
        <f>IF(SAM_2017_user_KZT!U64="","",SAM_2017_user_KZT!U64/326)</f>
        <v>36.585218202788347</v>
      </c>
      <c r="V64" s="220">
        <f>IF(SAM_2017_user_KZT!V64="","",SAM_2017_user_KZT!V64/326)</f>
        <v>6.2127923652972615E-2</v>
      </c>
      <c r="W64" s="220">
        <f>IF(SAM_2017_user_KZT!W64="","",SAM_2017_user_KZT!W64/326)</f>
        <v>9.4797556769420487E-3</v>
      </c>
      <c r="X64" s="220">
        <f>IF(SAM_2017_user_KZT!X64="","",SAM_2017_user_KZT!X64/326)</f>
        <v>1.3970398535116271</v>
      </c>
      <c r="Y64" s="220">
        <f>IF(SAM_2017_user_KZT!Y64="","",SAM_2017_user_KZT!Y64/326)</f>
        <v>221.25879655614457</v>
      </c>
      <c r="Z64" s="220">
        <f>IF(SAM_2017_user_KZT!Z64="","",SAM_2017_user_KZT!Z64/326)</f>
        <v>2.9432528152429243E-3</v>
      </c>
      <c r="AA64" s="220">
        <f>IF(SAM_2017_user_KZT!AA64="","",SAM_2017_user_KZT!AA64/326)</f>
        <v>6.2082986741896011</v>
      </c>
      <c r="AB64" s="220">
        <f>IF(SAM_2017_user_KZT!AB64="","",SAM_2017_user_KZT!AB64/326)</f>
        <v>0.62871259306160532</v>
      </c>
      <c r="AC64" s="220">
        <f>IF(SAM_2017_user_KZT!AC64="","",SAM_2017_user_KZT!AC64/326)</f>
        <v>918.46950690983522</v>
      </c>
      <c r="AD64" s="220">
        <f>IF(SAM_2017_user_KZT!AD64="","",SAM_2017_user_KZT!AD64/326)</f>
        <v>339.78088670193159</v>
      </c>
      <c r="AE64" s="220">
        <f>IF(SAM_2017_user_KZT!AE64="","",SAM_2017_user_KZT!AE64/326)</f>
        <v>84.905813835514039</v>
      </c>
      <c r="AF64" s="220">
        <f>IF(SAM_2017_user_KZT!AF64="","",SAM_2017_user_KZT!AF64/326)</f>
        <v>12.123563116889969</v>
      </c>
      <c r="AG64" s="220">
        <f>IF(SAM_2017_user_KZT!AG64="","",SAM_2017_user_KZT!AG64/326)</f>
        <v>60.842985401737778</v>
      </c>
      <c r="AH64" s="220">
        <f>IF(SAM_2017_user_KZT!AH64="","",SAM_2017_user_KZT!AH64/326)</f>
        <v>140.19060258936341</v>
      </c>
      <c r="AI64" s="220">
        <f>IF(SAM_2017_user_KZT!AI64="","",SAM_2017_user_KZT!AI64/326)</f>
        <v>13.24375121563437</v>
      </c>
      <c r="AJ64" s="200">
        <f>IF(SAM_2017_user_KZT!AJ64="","",SAM_2017_user_KZT!AJ64/326)</f>
        <v>338.46828805556515</v>
      </c>
      <c r="AK64" s="223" t="str">
        <f>IF(SAM_2017_user_KZT!AK64="","",SAM_2017_user_KZT!AK64/326)</f>
        <v/>
      </c>
      <c r="AL64" s="223" t="str">
        <f>IF(SAM_2017_user_KZT!AL64="","",SAM_2017_user_KZT!AL64/326)</f>
        <v/>
      </c>
      <c r="AM64" s="223" t="str">
        <f>IF(SAM_2017_user_KZT!AM64="","",SAM_2017_user_KZT!AM64/326)</f>
        <v/>
      </c>
      <c r="AN64" s="223" t="str">
        <f>IF(SAM_2017_user_KZT!AN64="","",SAM_2017_user_KZT!AN64/326)</f>
        <v/>
      </c>
      <c r="AO64" s="223" t="str">
        <f>IF(SAM_2017_user_KZT!AO64="","",SAM_2017_user_KZT!AO64/326)</f>
        <v/>
      </c>
      <c r="AP64" s="223" t="str">
        <f>IF(SAM_2017_user_KZT!AP64="","",SAM_2017_user_KZT!AP64/326)</f>
        <v/>
      </c>
      <c r="AQ64" s="223" t="str">
        <f>IF(SAM_2017_user_KZT!AQ64="","",SAM_2017_user_KZT!AQ64/326)</f>
        <v/>
      </c>
      <c r="AR64" s="223" t="str">
        <f>IF(SAM_2017_user_KZT!AR64="","",SAM_2017_user_KZT!AR64/326)</f>
        <v/>
      </c>
      <c r="AS64" s="223" t="str">
        <f>IF(SAM_2017_user_KZT!AS64="","",SAM_2017_user_KZT!AS64/326)</f>
        <v/>
      </c>
      <c r="AT64" s="223" t="str">
        <f>IF(SAM_2017_user_KZT!AT64="","",SAM_2017_user_KZT!AT64/326)</f>
        <v/>
      </c>
      <c r="AU64" s="223" t="str">
        <f>IF(SAM_2017_user_KZT!AU64="","",SAM_2017_user_KZT!AU64/326)</f>
        <v/>
      </c>
      <c r="AV64" s="223" t="str">
        <f>IF(SAM_2017_user_KZT!AV64="","",SAM_2017_user_KZT!AV64/326)</f>
        <v/>
      </c>
      <c r="AW64" s="223" t="str">
        <f>IF(SAM_2017_user_KZT!AW64="","",SAM_2017_user_KZT!AW64/326)</f>
        <v/>
      </c>
      <c r="AX64" s="223" t="str">
        <f>IF(SAM_2017_user_KZT!AX64="","",SAM_2017_user_KZT!AX64/326)</f>
        <v/>
      </c>
      <c r="AY64" s="223" t="str">
        <f>IF(SAM_2017_user_KZT!AY64="","",SAM_2017_user_KZT!AY64/326)</f>
        <v/>
      </c>
      <c r="AZ64" s="223" t="str">
        <f>IF(SAM_2017_user_KZT!AZ64="","",SAM_2017_user_KZT!AZ64/326)</f>
        <v/>
      </c>
      <c r="BA64" s="223" t="str">
        <f>IF(SAM_2017_user_KZT!BA64="","",SAM_2017_user_KZT!BA64/326)</f>
        <v/>
      </c>
      <c r="BB64" s="223" t="str">
        <f>IF(SAM_2017_user_KZT!BB64="","",SAM_2017_user_KZT!BB64/326)</f>
        <v/>
      </c>
      <c r="BC64" s="223" t="str">
        <f>IF(SAM_2017_user_KZT!BC64="","",SAM_2017_user_KZT!BC64/326)</f>
        <v/>
      </c>
      <c r="BD64" s="223" t="str">
        <f>IF(SAM_2017_user_KZT!BD64="","",SAM_2017_user_KZT!BD64/326)</f>
        <v/>
      </c>
      <c r="BE64" s="223" t="str">
        <f>IF(SAM_2017_user_KZT!BE64="","",SAM_2017_user_KZT!BE64/326)</f>
        <v/>
      </c>
      <c r="BF64" s="223" t="str">
        <f>IF(SAM_2017_user_KZT!BF64="","",SAM_2017_user_KZT!BF64/326)</f>
        <v/>
      </c>
      <c r="BG64" s="223" t="str">
        <f>IF(SAM_2017_user_KZT!BG64="","",SAM_2017_user_KZT!BG64/326)</f>
        <v/>
      </c>
      <c r="BH64" s="223" t="str">
        <f>IF(SAM_2017_user_KZT!BH64="","",SAM_2017_user_KZT!BH64/326)</f>
        <v/>
      </c>
      <c r="BI64" s="223" t="str">
        <f>IF(SAM_2017_user_KZT!BI64="","",SAM_2017_user_KZT!BI64/326)</f>
        <v/>
      </c>
      <c r="BJ64" s="223" t="str">
        <f>IF(SAM_2017_user_KZT!BJ64="","",SAM_2017_user_KZT!BJ64/326)</f>
        <v/>
      </c>
      <c r="BK64" s="223" t="str">
        <f>IF(SAM_2017_user_KZT!BK64="","",SAM_2017_user_KZT!BK64/326)</f>
        <v/>
      </c>
      <c r="BL64" s="223" t="str">
        <f>IF(SAM_2017_user_KZT!BL64="","",SAM_2017_user_KZT!BL64/326)</f>
        <v/>
      </c>
      <c r="BM64" s="223" t="str">
        <f>IF(SAM_2017_user_KZT!BM64="","",SAM_2017_user_KZT!BM64/326)</f>
        <v/>
      </c>
      <c r="BN64" s="223" t="str">
        <f>IF(SAM_2017_user_KZT!BN64="","",SAM_2017_user_KZT!BN64/326)</f>
        <v/>
      </c>
      <c r="BO64" s="223" t="str">
        <f>IF(SAM_2017_user_KZT!BO64="","",SAM_2017_user_KZT!BO64/326)</f>
        <v/>
      </c>
      <c r="BP64" s="223" t="str">
        <f>IF(SAM_2017_user_KZT!BP64="","",SAM_2017_user_KZT!BP64/326)</f>
        <v/>
      </c>
      <c r="BQ64" s="223" t="str">
        <f>IF(SAM_2017_user_KZT!BQ64="","",SAM_2017_user_KZT!BQ64/326)</f>
        <v/>
      </c>
      <c r="BR64" s="77" t="str">
        <f>IF(SAM_2017_user_KZT!BR64="","",SAM_2017_user_KZT!BR64/326)</f>
        <v/>
      </c>
      <c r="BS64" s="223" t="str">
        <f>IF(SAM_2017_user_KZT!BS64="","",SAM_2017_user_KZT!BS64/326)</f>
        <v/>
      </c>
      <c r="BT64" s="223" t="str">
        <f>IF(SAM_2017_user_KZT!BT64="","",SAM_2017_user_KZT!BT64/326)</f>
        <v/>
      </c>
      <c r="BU64" s="147">
        <f>IF(SAM_2017_user_KZT!BU64="","",SAM_2017_user_KZT!BU64/326)</f>
        <v>377.1393297706291</v>
      </c>
      <c r="BV64" s="148">
        <f>IF(SAM_2017_user_KZT!BV64="","",SAM_2017_user_KZT!BV64/326)</f>
        <v>577.58635336313409</v>
      </c>
      <c r="BW64" s="148">
        <f>IF(SAM_2017_user_KZT!BW64="","",SAM_2017_user_KZT!BW64/326)</f>
        <v>353.55780510567001</v>
      </c>
      <c r="BX64" s="149">
        <f>IF(SAM_2017_user_KZT!BX64="","",SAM_2017_user_KZT!BX64/326)</f>
        <v>1158.4674550806494</v>
      </c>
      <c r="BY64" s="125" t="str">
        <f>IF(SAM_2017_user_KZT!BY64="","",SAM_2017_user_KZT!BY64/326)</f>
        <v/>
      </c>
      <c r="BZ64" s="223" t="str">
        <f>IF(SAM_2017_user_KZT!BZ64="","",SAM_2017_user_KZT!BZ64/326)</f>
        <v/>
      </c>
      <c r="CA64" s="223" t="str">
        <f>IF(SAM_2017_user_KZT!CA64="","",SAM_2017_user_KZT!CA64/326)</f>
        <v/>
      </c>
      <c r="CB64" s="223" t="str">
        <f>IF(SAM_2017_user_KZT!CB64="","",SAM_2017_user_KZT!CB64/326)</f>
        <v/>
      </c>
      <c r="CC64" s="223" t="str">
        <f>IF(SAM_2017_user_KZT!CD64="","",SAM_2017_user_KZT!CD64/326)</f>
        <v/>
      </c>
      <c r="CD64" s="122">
        <f>IF(SAM_2017_user_KZT!CE64="","",SAM_2017_user_KZT!CE64/326)</f>
        <v>988.00589640514795</v>
      </c>
      <c r="CE64" s="85" t="str">
        <f>IF(SAM_2017_user_KZT!CF64="","",SAM_2017_user_KZT!CF64/326)</f>
        <v/>
      </c>
      <c r="CF64" s="107">
        <f t="shared" si="1"/>
        <v>5708.8517386660787</v>
      </c>
    </row>
    <row r="65" spans="1:84" x14ac:dyDescent="0.25">
      <c r="A65" s="227"/>
      <c r="B65" s="225">
        <v>63</v>
      </c>
      <c r="C65" s="198">
        <f>IF(SAM_2017_user_KZT!C65="","",SAM_2017_user_KZT!C65/326)</f>
        <v>708.31780635260361</v>
      </c>
      <c r="D65" s="220">
        <f>IF(SAM_2017_user_KZT!D65="","",SAM_2017_user_KZT!D65/326)</f>
        <v>5.1142302040439951</v>
      </c>
      <c r="E65" s="220">
        <f>IF(SAM_2017_user_KZT!E65="","",SAM_2017_user_KZT!E65/326)</f>
        <v>168.52396836141773</v>
      </c>
      <c r="F65" s="250">
        <f>IF(SAM_2017_user_KZT!F65="","",SAM_2017_user_KZT!F65/326)</f>
        <v>1.7974874322380958</v>
      </c>
      <c r="G65" s="220">
        <f>IF(SAM_2017_user_KZT!G65="","",SAM_2017_user_KZT!G65/326)</f>
        <v>5.4391025528931012</v>
      </c>
      <c r="H65" s="220">
        <f>IF(SAM_2017_user_KZT!H65="","",SAM_2017_user_KZT!H65/326)</f>
        <v>18.049687747917943</v>
      </c>
      <c r="I65" s="220">
        <f>IF(SAM_2017_user_KZT!I65="","",SAM_2017_user_KZT!I65/326)</f>
        <v>4.7866283562519465</v>
      </c>
      <c r="J65" s="220">
        <f>IF(SAM_2017_user_KZT!J65="","",SAM_2017_user_KZT!J65/326)</f>
        <v>81.444088093529061</v>
      </c>
      <c r="K65" s="220">
        <f>IF(SAM_2017_user_KZT!K65="","",SAM_2017_user_KZT!K65/326)</f>
        <v>5.8120023203245994</v>
      </c>
      <c r="L65" s="220">
        <f>IF(SAM_2017_user_KZT!L65="","",SAM_2017_user_KZT!L65/326)</f>
        <v>11.735091910882806</v>
      </c>
      <c r="M65" s="220">
        <f>IF(SAM_2017_user_KZT!M65="","",SAM_2017_user_KZT!M65/326)</f>
        <v>18.817387668220455</v>
      </c>
      <c r="N65" s="220">
        <f>IF(SAM_2017_user_KZT!N65="","",SAM_2017_user_KZT!N65/326)</f>
        <v>18.798463092060071</v>
      </c>
      <c r="O65" s="220">
        <f>IF(SAM_2017_user_KZT!O65="","",SAM_2017_user_KZT!O65/326)</f>
        <v>0.73732593404273061</v>
      </c>
      <c r="P65" s="220">
        <f>IF(SAM_2017_user_KZT!P65="","",SAM_2017_user_KZT!P65/326)</f>
        <v>4.7884430232763249</v>
      </c>
      <c r="Q65" s="220">
        <f>IF(SAM_2017_user_KZT!Q65="","",SAM_2017_user_KZT!Q65/326)</f>
        <v>9.2169940499310492</v>
      </c>
      <c r="R65" s="220">
        <f>IF(SAM_2017_user_KZT!R65="","",SAM_2017_user_KZT!R65/326)</f>
        <v>30.460429347028299</v>
      </c>
      <c r="S65" s="220">
        <f>IF(SAM_2017_user_KZT!S65="","",SAM_2017_user_KZT!S65/326)</f>
        <v>38.004299453341787</v>
      </c>
      <c r="T65" s="220">
        <f>IF(SAM_2017_user_KZT!T65="","",SAM_2017_user_KZT!T65/326)</f>
        <v>0.60512697836843221</v>
      </c>
      <c r="U65" s="220">
        <f>IF(SAM_2017_user_KZT!U65="","",SAM_2017_user_KZT!U65/326)</f>
        <v>34.577826359986716</v>
      </c>
      <c r="V65" s="220">
        <f>IF(SAM_2017_user_KZT!V65="","",SAM_2017_user_KZT!V65/326)</f>
        <v>4.756122979303437</v>
      </c>
      <c r="W65" s="220">
        <f>IF(SAM_2017_user_KZT!W65="","",SAM_2017_user_KZT!W65/326)</f>
        <v>5.4023402936454126</v>
      </c>
      <c r="X65" s="220">
        <f>IF(SAM_2017_user_KZT!X65="","",SAM_2017_user_KZT!X65/326)</f>
        <v>12.639214368893155</v>
      </c>
      <c r="Y65" s="220">
        <f>IF(SAM_2017_user_KZT!Y65="","",SAM_2017_user_KZT!Y65/326)</f>
        <v>495.53260208378538</v>
      </c>
      <c r="Z65" s="220">
        <f>IF(SAM_2017_user_KZT!Z65="","",SAM_2017_user_KZT!Z65/326)</f>
        <v>9.8438925483643249</v>
      </c>
      <c r="AA65" s="220">
        <f>IF(SAM_2017_user_KZT!AA65="","",SAM_2017_user_KZT!AA65/326)</f>
        <v>11.633896142648599</v>
      </c>
      <c r="AB65" s="220">
        <f>IF(SAM_2017_user_KZT!AB65="","",SAM_2017_user_KZT!AB65/326)</f>
        <v>170.86456977175769</v>
      </c>
      <c r="AC65" s="220">
        <f>IF(SAM_2017_user_KZT!AC65="","",SAM_2017_user_KZT!AC65/326)</f>
        <v>2571.3092974134684</v>
      </c>
      <c r="AD65" s="220">
        <f>IF(SAM_2017_user_KZT!AD65="","",SAM_2017_user_KZT!AD65/326)</f>
        <v>34.426385032535556</v>
      </c>
      <c r="AE65" s="220">
        <f>IF(SAM_2017_user_KZT!AE65="","",SAM_2017_user_KZT!AE65/326)</f>
        <v>1177.2408894729026</v>
      </c>
      <c r="AF65" s="220">
        <f>IF(SAM_2017_user_KZT!AF65="","",SAM_2017_user_KZT!AF65/326)</f>
        <v>527.78639659006205</v>
      </c>
      <c r="AG65" s="220">
        <f>IF(SAM_2017_user_KZT!AG65="","",SAM_2017_user_KZT!AG65/326)</f>
        <v>82.867870047225807</v>
      </c>
      <c r="AH65" s="220">
        <f>IF(SAM_2017_user_KZT!AH65="","",SAM_2017_user_KZT!AH65/326)</f>
        <v>423.01765488648095</v>
      </c>
      <c r="AI65" s="220">
        <f>IF(SAM_2017_user_KZT!AI65="","",SAM_2017_user_KZT!AI65/326)</f>
        <v>472.99866143098791</v>
      </c>
      <c r="AJ65" s="200">
        <f>IF(SAM_2017_user_KZT!AJ65="","",SAM_2017_user_KZT!AJ65/326)</f>
        <v>845.57297076081534</v>
      </c>
      <c r="AK65" s="223" t="str">
        <f>IF(SAM_2017_user_KZT!AK65="","",SAM_2017_user_KZT!AK65/326)</f>
        <v/>
      </c>
      <c r="AL65" s="223" t="str">
        <f>IF(SAM_2017_user_KZT!AL65="","",SAM_2017_user_KZT!AL65/326)</f>
        <v/>
      </c>
      <c r="AM65" s="223" t="str">
        <f>IF(SAM_2017_user_KZT!AM65="","",SAM_2017_user_KZT!AM65/326)</f>
        <v/>
      </c>
      <c r="AN65" s="223" t="str">
        <f>IF(SAM_2017_user_KZT!AN65="","",SAM_2017_user_KZT!AN65/326)</f>
        <v/>
      </c>
      <c r="AO65" s="223" t="str">
        <f>IF(SAM_2017_user_KZT!AO65="","",SAM_2017_user_KZT!AO65/326)</f>
        <v/>
      </c>
      <c r="AP65" s="223" t="str">
        <f>IF(SAM_2017_user_KZT!AP65="","",SAM_2017_user_KZT!AP65/326)</f>
        <v/>
      </c>
      <c r="AQ65" s="223" t="str">
        <f>IF(SAM_2017_user_KZT!AQ65="","",SAM_2017_user_KZT!AQ65/326)</f>
        <v/>
      </c>
      <c r="AR65" s="223" t="str">
        <f>IF(SAM_2017_user_KZT!AR65="","",SAM_2017_user_KZT!AR65/326)</f>
        <v/>
      </c>
      <c r="AS65" s="223" t="str">
        <f>IF(SAM_2017_user_KZT!AS65="","",SAM_2017_user_KZT!AS65/326)</f>
        <v/>
      </c>
      <c r="AT65" s="223" t="str">
        <f>IF(SAM_2017_user_KZT!AT65="","",SAM_2017_user_KZT!AT65/326)</f>
        <v/>
      </c>
      <c r="AU65" s="223" t="str">
        <f>IF(SAM_2017_user_KZT!AU65="","",SAM_2017_user_KZT!AU65/326)</f>
        <v/>
      </c>
      <c r="AV65" s="223" t="str">
        <f>IF(SAM_2017_user_KZT!AV65="","",SAM_2017_user_KZT!AV65/326)</f>
        <v/>
      </c>
      <c r="AW65" s="223" t="str">
        <f>IF(SAM_2017_user_KZT!AW65="","",SAM_2017_user_KZT!AW65/326)</f>
        <v/>
      </c>
      <c r="AX65" s="223" t="str">
        <f>IF(SAM_2017_user_KZT!AX65="","",SAM_2017_user_KZT!AX65/326)</f>
        <v/>
      </c>
      <c r="AY65" s="223" t="str">
        <f>IF(SAM_2017_user_KZT!AY65="","",SAM_2017_user_KZT!AY65/326)</f>
        <v/>
      </c>
      <c r="AZ65" s="223" t="str">
        <f>IF(SAM_2017_user_KZT!AZ65="","",SAM_2017_user_KZT!AZ65/326)</f>
        <v/>
      </c>
      <c r="BA65" s="223" t="str">
        <f>IF(SAM_2017_user_KZT!BA65="","",SAM_2017_user_KZT!BA65/326)</f>
        <v/>
      </c>
      <c r="BB65" s="223" t="str">
        <f>IF(SAM_2017_user_KZT!BB65="","",SAM_2017_user_KZT!BB65/326)</f>
        <v/>
      </c>
      <c r="BC65" s="223" t="str">
        <f>IF(SAM_2017_user_KZT!BC65="","",SAM_2017_user_KZT!BC65/326)</f>
        <v/>
      </c>
      <c r="BD65" s="223" t="str">
        <f>IF(SAM_2017_user_KZT!BD65="","",SAM_2017_user_KZT!BD65/326)</f>
        <v/>
      </c>
      <c r="BE65" s="223" t="str">
        <f>IF(SAM_2017_user_KZT!BE65="","",SAM_2017_user_KZT!BE65/326)</f>
        <v/>
      </c>
      <c r="BF65" s="223" t="str">
        <f>IF(SAM_2017_user_KZT!BF65="","",SAM_2017_user_KZT!BF65/326)</f>
        <v/>
      </c>
      <c r="BG65" s="223" t="str">
        <f>IF(SAM_2017_user_KZT!BG65="","",SAM_2017_user_KZT!BG65/326)</f>
        <v/>
      </c>
      <c r="BH65" s="223" t="str">
        <f>IF(SAM_2017_user_KZT!BH65="","",SAM_2017_user_KZT!BH65/326)</f>
        <v/>
      </c>
      <c r="BI65" s="223" t="str">
        <f>IF(SAM_2017_user_KZT!BI65="","",SAM_2017_user_KZT!BI65/326)</f>
        <v/>
      </c>
      <c r="BJ65" s="223" t="str">
        <f>IF(SAM_2017_user_KZT!BJ65="","",SAM_2017_user_KZT!BJ65/326)</f>
        <v/>
      </c>
      <c r="BK65" s="223" t="str">
        <f>IF(SAM_2017_user_KZT!BK65="","",SAM_2017_user_KZT!BK65/326)</f>
        <v/>
      </c>
      <c r="BL65" s="223" t="str">
        <f>IF(SAM_2017_user_KZT!BL65="","",SAM_2017_user_KZT!BL65/326)</f>
        <v/>
      </c>
      <c r="BM65" s="223" t="str">
        <f>IF(SAM_2017_user_KZT!BM65="","",SAM_2017_user_KZT!BM65/326)</f>
        <v/>
      </c>
      <c r="BN65" s="223" t="str">
        <f>IF(SAM_2017_user_KZT!BN65="","",SAM_2017_user_KZT!BN65/326)</f>
        <v/>
      </c>
      <c r="BO65" s="223" t="str">
        <f>IF(SAM_2017_user_KZT!BO65="","",SAM_2017_user_KZT!BO65/326)</f>
        <v/>
      </c>
      <c r="BP65" s="223" t="str">
        <f>IF(SAM_2017_user_KZT!BP65="","",SAM_2017_user_KZT!BP65/326)</f>
        <v/>
      </c>
      <c r="BQ65" s="223" t="str">
        <f>IF(SAM_2017_user_KZT!BQ65="","",SAM_2017_user_KZT!BQ65/326)</f>
        <v/>
      </c>
      <c r="BR65" s="77" t="str">
        <f>IF(SAM_2017_user_KZT!BR65="","",SAM_2017_user_KZT!BR65/326)</f>
        <v/>
      </c>
      <c r="BS65" s="223" t="str">
        <f>IF(SAM_2017_user_KZT!BS65="","",SAM_2017_user_KZT!BS65/326)</f>
        <v/>
      </c>
      <c r="BT65" s="223" t="str">
        <f>IF(SAM_2017_user_KZT!BT65="","",SAM_2017_user_KZT!BT65/326)</f>
        <v/>
      </c>
      <c r="BU65" s="147">
        <f>IF(SAM_2017_user_KZT!BU65="","",SAM_2017_user_KZT!BU65/326)</f>
        <v>135.88376017179382</v>
      </c>
      <c r="BV65" s="148">
        <f>IF(SAM_2017_user_KZT!BV65="","",SAM_2017_user_KZT!BV65/326)</f>
        <v>528.77461400934158</v>
      </c>
      <c r="BW65" s="148">
        <f>IF(SAM_2017_user_KZT!BW65="","",SAM_2017_user_KZT!BW65/326)</f>
        <v>146.68817749885588</v>
      </c>
      <c r="BX65" s="149">
        <f>IF(SAM_2017_user_KZT!BX65="","",SAM_2017_user_KZT!BX65/326)</f>
        <v>1213.9624816863582</v>
      </c>
      <c r="BY65" s="125">
        <f>IF(SAM_2017_user_KZT!BY65="","",SAM_2017_user_KZT!BY65/326)</f>
        <v>54.501562766387508</v>
      </c>
      <c r="BZ65" s="223" t="str">
        <f>IF(SAM_2017_user_KZT!BZ65="","",SAM_2017_user_KZT!BZ65/326)</f>
        <v/>
      </c>
      <c r="CA65" s="223" t="str">
        <f>IF(SAM_2017_user_KZT!CA65="","",SAM_2017_user_KZT!CA65/326)</f>
        <v/>
      </c>
      <c r="CB65" s="223" t="str">
        <f>IF(SAM_2017_user_KZT!CB65="","",SAM_2017_user_KZT!CB65/326)</f>
        <v/>
      </c>
      <c r="CC65" s="223" t="str">
        <f>IF(SAM_2017_user_KZT!CD65="","",SAM_2017_user_KZT!CD65/326)</f>
        <v/>
      </c>
      <c r="CD65" s="122" t="str">
        <f>IF(SAM_2017_user_KZT!CE65="","",SAM_2017_user_KZT!CE65/326)</f>
        <v/>
      </c>
      <c r="CE65" s="85" t="str">
        <f>IF(SAM_2017_user_KZT!CF65="","",SAM_2017_user_KZT!CF65/326)</f>
        <v/>
      </c>
      <c r="CF65" s="107">
        <f t="shared" si="1"/>
        <v>10092.729749193972</v>
      </c>
    </row>
    <row r="66" spans="1:84" x14ac:dyDescent="0.25">
      <c r="A66" s="227"/>
      <c r="B66" s="225">
        <v>64</v>
      </c>
      <c r="C66" s="198">
        <f>IF(SAM_2017_user_KZT!C66="","",SAM_2017_user_KZT!C66/326)</f>
        <v>3.6431595732604189</v>
      </c>
      <c r="D66" s="220">
        <f>IF(SAM_2017_user_KZT!D66="","",SAM_2017_user_KZT!D66/326)</f>
        <v>1.4656716903140081E-4</v>
      </c>
      <c r="E66" s="220">
        <f>IF(SAM_2017_user_KZT!E66="","",SAM_2017_user_KZT!E66/326)</f>
        <v>31.046044376101527</v>
      </c>
      <c r="F66" s="250">
        <f>IF(SAM_2017_user_KZT!F66="","",SAM_2017_user_KZT!F66/326)</f>
        <v>1.7926604230213281E-2</v>
      </c>
      <c r="G66" s="220">
        <f>IF(SAM_2017_user_KZT!G66="","",SAM_2017_user_KZT!G66/326)</f>
        <v>4.006938720612737E-2</v>
      </c>
      <c r="H66" s="220">
        <f>IF(SAM_2017_user_KZT!H66="","",SAM_2017_user_KZT!H66/326)</f>
        <v>0.25478611938061513</v>
      </c>
      <c r="I66" s="220">
        <f>IF(SAM_2017_user_KZT!I66="","",SAM_2017_user_KZT!I66/326)</f>
        <v>0.29081186826529509</v>
      </c>
      <c r="J66" s="220">
        <f>IF(SAM_2017_user_KZT!J66="","",SAM_2017_user_KZT!J66/326)</f>
        <v>2.2139433490842646</v>
      </c>
      <c r="K66" s="220">
        <f>IF(SAM_2017_user_KZT!K66="","",SAM_2017_user_KZT!K66/326)</f>
        <v>3.3466135448816958E-3</v>
      </c>
      <c r="L66" s="220">
        <f>IF(SAM_2017_user_KZT!L66="","",SAM_2017_user_KZT!L66/326)</f>
        <v>2.3087255012193535E-2</v>
      </c>
      <c r="M66" s="220">
        <f>IF(SAM_2017_user_KZT!M66="","",SAM_2017_user_KZT!M66/326)</f>
        <v>8.3448145112094529E-2</v>
      </c>
      <c r="N66" s="220">
        <f>IF(SAM_2017_user_KZT!N66="","",SAM_2017_user_KZT!N66/326)</f>
        <v>6.3985159412847329E-4</v>
      </c>
      <c r="O66" s="220">
        <f>IF(SAM_2017_user_KZT!O66="","",SAM_2017_user_KZT!O66/326)</f>
        <v>2.0487726439131619E-5</v>
      </c>
      <c r="P66" s="220">
        <f>IF(SAM_2017_user_KZT!P66="","",SAM_2017_user_KZT!P66/326)</f>
        <v>9.5141326710421828E-6</v>
      </c>
      <c r="Q66" s="220">
        <f>IF(SAM_2017_user_KZT!Q66="","",SAM_2017_user_KZT!Q66/326)</f>
        <v>3.3760253796016937E-2</v>
      </c>
      <c r="R66" s="220">
        <f>IF(SAM_2017_user_KZT!R66="","",SAM_2017_user_KZT!R66/326)</f>
        <v>4.218409907022503E-2</v>
      </c>
      <c r="S66" s="220">
        <f>IF(SAM_2017_user_KZT!S66="","",SAM_2017_user_KZT!S66/326)</f>
        <v>3.228344489265951E-2</v>
      </c>
      <c r="T66" s="220" t="str">
        <f>IF(SAM_2017_user_KZT!T66="","",SAM_2017_user_KZT!T66/326)</f>
        <v/>
      </c>
      <c r="U66" s="220">
        <f>IF(SAM_2017_user_KZT!U66="","",SAM_2017_user_KZT!U66/326)</f>
        <v>0.26210893876529368</v>
      </c>
      <c r="V66" s="220">
        <f>IF(SAM_2017_user_KZT!V66="","",SAM_2017_user_KZT!V66/326)</f>
        <v>2.3310226794970378E-2</v>
      </c>
      <c r="W66" s="220">
        <f>IF(SAM_2017_user_KZT!W66="","",SAM_2017_user_KZT!W66/326)</f>
        <v>1.5962824619027361E-2</v>
      </c>
      <c r="X66" s="220">
        <f>IF(SAM_2017_user_KZT!X66="","",SAM_2017_user_KZT!X66/326)</f>
        <v>6.41056678318581E-3</v>
      </c>
      <c r="Y66" s="220">
        <f>IF(SAM_2017_user_KZT!Y66="","",SAM_2017_user_KZT!Y66/326)</f>
        <v>48.032729851814153</v>
      </c>
      <c r="Z66" s="220">
        <f>IF(SAM_2017_user_KZT!Z66="","",SAM_2017_user_KZT!Z66/326)</f>
        <v>0.18433303227228481</v>
      </c>
      <c r="AA66" s="220">
        <f>IF(SAM_2017_user_KZT!AA66="","",SAM_2017_user_KZT!AA66/326)</f>
        <v>60.769306662196662</v>
      </c>
      <c r="AB66" s="220">
        <f>IF(SAM_2017_user_KZT!AB66="","",SAM_2017_user_KZT!AB66/326)</f>
        <v>2.6878421975459679</v>
      </c>
      <c r="AC66" s="220">
        <f>IF(SAM_2017_user_KZT!AC66="","",SAM_2017_user_KZT!AC66/326)</f>
        <v>797.69362156991622</v>
      </c>
      <c r="AD66" s="220">
        <f>IF(SAM_2017_user_KZT!AD66="","",SAM_2017_user_KZT!AD66/326)</f>
        <v>82.721819410413218</v>
      </c>
      <c r="AE66" s="220">
        <f>IF(SAM_2017_user_KZT!AE66="","",SAM_2017_user_KZT!AE66/326)</f>
        <v>467.09382185483162</v>
      </c>
      <c r="AF66" s="220">
        <f>IF(SAM_2017_user_KZT!AF66="","",SAM_2017_user_KZT!AF66/326)</f>
        <v>49.749020430395454</v>
      </c>
      <c r="AG66" s="220">
        <f>IF(SAM_2017_user_KZT!AG66="","",SAM_2017_user_KZT!AG66/326)</f>
        <v>141.87225239710307</v>
      </c>
      <c r="AH66" s="220">
        <f>IF(SAM_2017_user_KZT!AH66="","",SAM_2017_user_KZT!AH66/326)</f>
        <v>43.089274975830868</v>
      </c>
      <c r="AI66" s="220">
        <f>IF(SAM_2017_user_KZT!AI66="","",SAM_2017_user_KZT!AI66/326)</f>
        <v>13.065916400707046</v>
      </c>
      <c r="AJ66" s="200">
        <f>IF(SAM_2017_user_KZT!AJ66="","",SAM_2017_user_KZT!AJ66/326)</f>
        <v>587.79510468709157</v>
      </c>
      <c r="AK66" s="223" t="str">
        <f>IF(SAM_2017_user_KZT!AK66="","",SAM_2017_user_KZT!AK66/326)</f>
        <v/>
      </c>
      <c r="AL66" s="223" t="str">
        <f>IF(SAM_2017_user_KZT!AL66="","",SAM_2017_user_KZT!AL66/326)</f>
        <v/>
      </c>
      <c r="AM66" s="223" t="str">
        <f>IF(SAM_2017_user_KZT!AM66="","",SAM_2017_user_KZT!AM66/326)</f>
        <v/>
      </c>
      <c r="AN66" s="223" t="str">
        <f>IF(SAM_2017_user_KZT!AN66="","",SAM_2017_user_KZT!AN66/326)</f>
        <v/>
      </c>
      <c r="AO66" s="223" t="str">
        <f>IF(SAM_2017_user_KZT!AO66="","",SAM_2017_user_KZT!AO66/326)</f>
        <v/>
      </c>
      <c r="AP66" s="223" t="str">
        <f>IF(SAM_2017_user_KZT!AP66="","",SAM_2017_user_KZT!AP66/326)</f>
        <v/>
      </c>
      <c r="AQ66" s="223" t="str">
        <f>IF(SAM_2017_user_KZT!AQ66="","",SAM_2017_user_KZT!AQ66/326)</f>
        <v/>
      </c>
      <c r="AR66" s="223" t="str">
        <f>IF(SAM_2017_user_KZT!AR66="","",SAM_2017_user_KZT!AR66/326)</f>
        <v/>
      </c>
      <c r="AS66" s="223" t="str">
        <f>IF(SAM_2017_user_KZT!AS66="","",SAM_2017_user_KZT!AS66/326)</f>
        <v/>
      </c>
      <c r="AT66" s="223" t="str">
        <f>IF(SAM_2017_user_KZT!AT66="","",SAM_2017_user_KZT!AT66/326)</f>
        <v/>
      </c>
      <c r="AU66" s="223" t="str">
        <f>IF(SAM_2017_user_KZT!AU66="","",SAM_2017_user_KZT!AU66/326)</f>
        <v/>
      </c>
      <c r="AV66" s="223" t="str">
        <f>IF(SAM_2017_user_KZT!AV66="","",SAM_2017_user_KZT!AV66/326)</f>
        <v/>
      </c>
      <c r="AW66" s="223" t="str">
        <f>IF(SAM_2017_user_KZT!AW66="","",SAM_2017_user_KZT!AW66/326)</f>
        <v/>
      </c>
      <c r="AX66" s="223" t="str">
        <f>IF(SAM_2017_user_KZT!AX66="","",SAM_2017_user_KZT!AX66/326)</f>
        <v/>
      </c>
      <c r="AY66" s="223" t="str">
        <f>IF(SAM_2017_user_KZT!AY66="","",SAM_2017_user_KZT!AY66/326)</f>
        <v/>
      </c>
      <c r="AZ66" s="223" t="str">
        <f>IF(SAM_2017_user_KZT!AZ66="","",SAM_2017_user_KZT!AZ66/326)</f>
        <v/>
      </c>
      <c r="BA66" s="223" t="str">
        <f>IF(SAM_2017_user_KZT!BA66="","",SAM_2017_user_KZT!BA66/326)</f>
        <v/>
      </c>
      <c r="BB66" s="223" t="str">
        <f>IF(SAM_2017_user_KZT!BB66="","",SAM_2017_user_KZT!BB66/326)</f>
        <v/>
      </c>
      <c r="BC66" s="223" t="str">
        <f>IF(SAM_2017_user_KZT!BC66="","",SAM_2017_user_KZT!BC66/326)</f>
        <v/>
      </c>
      <c r="BD66" s="223" t="str">
        <f>IF(SAM_2017_user_KZT!BD66="","",SAM_2017_user_KZT!BD66/326)</f>
        <v/>
      </c>
      <c r="BE66" s="223" t="str">
        <f>IF(SAM_2017_user_KZT!BE66="","",SAM_2017_user_KZT!BE66/326)</f>
        <v/>
      </c>
      <c r="BF66" s="223" t="str">
        <f>IF(SAM_2017_user_KZT!BF66="","",SAM_2017_user_KZT!BF66/326)</f>
        <v/>
      </c>
      <c r="BG66" s="223" t="str">
        <f>IF(SAM_2017_user_KZT!BG66="","",SAM_2017_user_KZT!BG66/326)</f>
        <v/>
      </c>
      <c r="BH66" s="223" t="str">
        <f>IF(SAM_2017_user_KZT!BH66="","",SAM_2017_user_KZT!BH66/326)</f>
        <v/>
      </c>
      <c r="BI66" s="223" t="str">
        <f>IF(SAM_2017_user_KZT!BI66="","",SAM_2017_user_KZT!BI66/326)</f>
        <v/>
      </c>
      <c r="BJ66" s="223" t="str">
        <f>IF(SAM_2017_user_KZT!BJ66="","",SAM_2017_user_KZT!BJ66/326)</f>
        <v/>
      </c>
      <c r="BK66" s="223" t="str">
        <f>IF(SAM_2017_user_KZT!BK66="","",SAM_2017_user_KZT!BK66/326)</f>
        <v/>
      </c>
      <c r="BL66" s="223" t="str">
        <f>IF(SAM_2017_user_KZT!BL66="","",SAM_2017_user_KZT!BL66/326)</f>
        <v/>
      </c>
      <c r="BM66" s="223" t="str">
        <f>IF(SAM_2017_user_KZT!BM66="","",SAM_2017_user_KZT!BM66/326)</f>
        <v/>
      </c>
      <c r="BN66" s="223" t="str">
        <f>IF(SAM_2017_user_KZT!BN66="","",SAM_2017_user_KZT!BN66/326)</f>
        <v/>
      </c>
      <c r="BO66" s="223" t="str">
        <f>IF(SAM_2017_user_KZT!BO66="","",SAM_2017_user_KZT!BO66/326)</f>
        <v/>
      </c>
      <c r="BP66" s="223" t="str">
        <f>IF(SAM_2017_user_KZT!BP66="","",SAM_2017_user_KZT!BP66/326)</f>
        <v/>
      </c>
      <c r="BQ66" s="223" t="str">
        <f>IF(SAM_2017_user_KZT!BQ66="","",SAM_2017_user_KZT!BQ66/326)</f>
        <v/>
      </c>
      <c r="BR66" s="77" t="str">
        <f>IF(SAM_2017_user_KZT!BR66="","",SAM_2017_user_KZT!BR66/326)</f>
        <v/>
      </c>
      <c r="BS66" s="223" t="str">
        <f>IF(SAM_2017_user_KZT!BS66="","",SAM_2017_user_KZT!BS66/326)</f>
        <v/>
      </c>
      <c r="BT66" s="223" t="str">
        <f>IF(SAM_2017_user_KZT!BT66="","",SAM_2017_user_KZT!BT66/326)</f>
        <v/>
      </c>
      <c r="BU66" s="147">
        <f>IF(SAM_2017_user_KZT!BU66="","",SAM_2017_user_KZT!BU66/326)</f>
        <v>1324.6251466375154</v>
      </c>
      <c r="BV66" s="148">
        <f>IF(SAM_2017_user_KZT!BV66="","",SAM_2017_user_KZT!BV66/326)</f>
        <v>2963.9828580916378</v>
      </c>
      <c r="BW66" s="148">
        <f>IF(SAM_2017_user_KZT!BW66="","",SAM_2017_user_KZT!BW66/326)</f>
        <v>1483.8193274288087</v>
      </c>
      <c r="BX66" s="149">
        <f>IF(SAM_2017_user_KZT!BX66="","",SAM_2017_user_KZT!BX66/326)</f>
        <v>11992.441401926217</v>
      </c>
      <c r="BY66" s="125" t="str">
        <f>IF(SAM_2017_user_KZT!BY66="","",SAM_2017_user_KZT!BY66/326)</f>
        <v/>
      </c>
      <c r="BZ66" s="223" t="str">
        <f>IF(SAM_2017_user_KZT!BZ66="","",SAM_2017_user_KZT!BZ66/326)</f>
        <v/>
      </c>
      <c r="CA66" s="223" t="str">
        <f>IF(SAM_2017_user_KZT!CA66="","",SAM_2017_user_KZT!CA66/326)</f>
        <v/>
      </c>
      <c r="CB66" s="223" t="str">
        <f>IF(SAM_2017_user_KZT!CB66="","",SAM_2017_user_KZT!CB66/326)</f>
        <v/>
      </c>
      <c r="CC66" s="223" t="str">
        <f>IF(SAM_2017_user_KZT!CD66="","",SAM_2017_user_KZT!CD66/326)</f>
        <v/>
      </c>
      <c r="CD66" s="122" t="str">
        <f>IF(SAM_2017_user_KZT!CE66="","",SAM_2017_user_KZT!CE66/326)</f>
        <v/>
      </c>
      <c r="CE66" s="85" t="str">
        <f>IF(SAM_2017_user_KZT!CF66="","",SAM_2017_user_KZT!CF66/326)</f>
        <v/>
      </c>
      <c r="CF66" s="107">
        <f t="shared" si="1"/>
        <v>20097.657237620839</v>
      </c>
    </row>
    <row r="67" spans="1:84" x14ac:dyDescent="0.25">
      <c r="A67" s="227"/>
      <c r="B67" s="225">
        <v>65</v>
      </c>
      <c r="C67" s="198">
        <f>IF(SAM_2017_user_KZT!C67="","",SAM_2017_user_KZT!C67/326)</f>
        <v>250.27081971726744</v>
      </c>
      <c r="D67" s="220">
        <f>IF(SAM_2017_user_KZT!D67="","",SAM_2017_user_KZT!D67/326)</f>
        <v>2.2757785520182399</v>
      </c>
      <c r="E67" s="220">
        <f>IF(SAM_2017_user_KZT!E67="","",SAM_2017_user_KZT!E67/326)</f>
        <v>1372.092825199459</v>
      </c>
      <c r="F67" s="250">
        <f>IF(SAM_2017_user_KZT!F67="","",SAM_2017_user_KZT!F67/326)</f>
        <v>299.47592366597843</v>
      </c>
      <c r="G67" s="220">
        <f>IF(SAM_2017_user_KZT!G67="","",SAM_2017_user_KZT!G67/326)</f>
        <v>1.1753969027175624</v>
      </c>
      <c r="H67" s="220">
        <f>IF(SAM_2017_user_KZT!H67="","",SAM_2017_user_KZT!H67/326)</f>
        <v>16.049621933494443</v>
      </c>
      <c r="I67" s="220">
        <f>IF(SAM_2017_user_KZT!I67="","",SAM_2017_user_KZT!I67/326)</f>
        <v>75.588592431776064</v>
      </c>
      <c r="J67" s="220">
        <f>IF(SAM_2017_user_KZT!J67="","",SAM_2017_user_KZT!J67/326)</f>
        <v>12.835521553674091</v>
      </c>
      <c r="K67" s="220">
        <f>IF(SAM_2017_user_KZT!K67="","",SAM_2017_user_KZT!K67/326)</f>
        <v>0.94769275986855139</v>
      </c>
      <c r="L67" s="220">
        <f>IF(SAM_2017_user_KZT!L67="","",SAM_2017_user_KZT!L67/326)</f>
        <v>0.24608915553268551</v>
      </c>
      <c r="M67" s="220">
        <f>IF(SAM_2017_user_KZT!M67="","",SAM_2017_user_KZT!M67/326)</f>
        <v>4.7440067399479122E-3</v>
      </c>
      <c r="N67" s="220">
        <f>IF(SAM_2017_user_KZT!N67="","",SAM_2017_user_KZT!N67/326)</f>
        <v>0.11054375763921168</v>
      </c>
      <c r="O67" s="220">
        <f>IF(SAM_2017_user_KZT!O67="","",SAM_2017_user_KZT!O67/326)</f>
        <v>1.0774167620704619E-2</v>
      </c>
      <c r="P67" s="220">
        <f>IF(SAM_2017_user_KZT!P67="","",SAM_2017_user_KZT!P67/326)</f>
        <v>16.786767769321553</v>
      </c>
      <c r="Q67" s="220">
        <f>IF(SAM_2017_user_KZT!Q67="","",SAM_2017_user_KZT!Q67/326)</f>
        <v>0.74503559297601396</v>
      </c>
      <c r="R67" s="220">
        <f>IF(SAM_2017_user_KZT!R67="","",SAM_2017_user_KZT!R67/326)</f>
        <v>1.0043691118567464</v>
      </c>
      <c r="S67" s="220">
        <f>IF(SAM_2017_user_KZT!S67="","",SAM_2017_user_KZT!S67/326)</f>
        <v>0.82498001523073927</v>
      </c>
      <c r="T67" s="220">
        <f>IF(SAM_2017_user_KZT!T67="","",SAM_2017_user_KZT!T67/326)</f>
        <v>9.8584389400441386E-6</v>
      </c>
      <c r="U67" s="220">
        <f>IF(SAM_2017_user_KZT!U67="","",SAM_2017_user_KZT!U67/326)</f>
        <v>13.054363465131944</v>
      </c>
      <c r="V67" s="220">
        <f>IF(SAM_2017_user_KZT!V67="","",SAM_2017_user_KZT!V67/326)</f>
        <v>1.0966099577803536</v>
      </c>
      <c r="W67" s="220">
        <f>IF(SAM_2017_user_KZT!W67="","",SAM_2017_user_KZT!W67/326)</f>
        <v>35.977336950097097</v>
      </c>
      <c r="X67" s="220">
        <f>IF(SAM_2017_user_KZT!X67="","",SAM_2017_user_KZT!X67/326)</f>
        <v>0.8766573896470774</v>
      </c>
      <c r="Y67" s="220">
        <f>IF(SAM_2017_user_KZT!Y67="","",SAM_2017_user_KZT!Y67/326)</f>
        <v>80.985525946470545</v>
      </c>
      <c r="Z67" s="220">
        <f>IF(SAM_2017_user_KZT!Z67="","",SAM_2017_user_KZT!Z67/326)</f>
        <v>6.3257843306991676E-2</v>
      </c>
      <c r="AA67" s="220">
        <f>IF(SAM_2017_user_KZT!AA67="","",SAM_2017_user_KZT!AA67/326)</f>
        <v>21.535552474607076</v>
      </c>
      <c r="AB67" s="220">
        <f>IF(SAM_2017_user_KZT!AB67="","",SAM_2017_user_KZT!AB67/326)</f>
        <v>606.65946103473027</v>
      </c>
      <c r="AC67" s="220">
        <f>IF(SAM_2017_user_KZT!AC67="","",SAM_2017_user_KZT!AC67/326)</f>
        <v>4551.1291556415663</v>
      </c>
      <c r="AD67" s="220">
        <f>IF(SAM_2017_user_KZT!AD67="","",SAM_2017_user_KZT!AD67/326)</f>
        <v>81.675964634218204</v>
      </c>
      <c r="AE67" s="220">
        <f>IF(SAM_2017_user_KZT!AE67="","",SAM_2017_user_KZT!AE67/326)</f>
        <v>70.876626592815086</v>
      </c>
      <c r="AF67" s="220">
        <f>IF(SAM_2017_user_KZT!AF67="","",SAM_2017_user_KZT!AF67/326)</f>
        <v>384.82505175688982</v>
      </c>
      <c r="AG67" s="220">
        <f>IF(SAM_2017_user_KZT!AG67="","",SAM_2017_user_KZT!AG67/326)</f>
        <v>1026.0513909190997</v>
      </c>
      <c r="AH67" s="220">
        <f>IF(SAM_2017_user_KZT!AH67="","",SAM_2017_user_KZT!AH67/326)</f>
        <v>74.162956412275534</v>
      </c>
      <c r="AI67" s="220">
        <f>IF(SAM_2017_user_KZT!AI67="","",SAM_2017_user_KZT!AI67/326)</f>
        <v>43.19472650756439</v>
      </c>
      <c r="AJ67" s="200">
        <f>IF(SAM_2017_user_KZT!AJ67="","",SAM_2017_user_KZT!AJ67/326)</f>
        <v>1924.0552890252145</v>
      </c>
      <c r="AK67" s="223" t="str">
        <f>IF(SAM_2017_user_KZT!AK67="","",SAM_2017_user_KZT!AK67/326)</f>
        <v/>
      </c>
      <c r="AL67" s="223" t="str">
        <f>IF(SAM_2017_user_KZT!AL67="","",SAM_2017_user_KZT!AL67/326)</f>
        <v/>
      </c>
      <c r="AM67" s="223" t="str">
        <f>IF(SAM_2017_user_KZT!AM67="","",SAM_2017_user_KZT!AM67/326)</f>
        <v/>
      </c>
      <c r="AN67" s="223" t="str">
        <f>IF(SAM_2017_user_KZT!AN67="","",SAM_2017_user_KZT!AN67/326)</f>
        <v/>
      </c>
      <c r="AO67" s="223" t="str">
        <f>IF(SAM_2017_user_KZT!AO67="","",SAM_2017_user_KZT!AO67/326)</f>
        <v/>
      </c>
      <c r="AP67" s="223" t="str">
        <f>IF(SAM_2017_user_KZT!AP67="","",SAM_2017_user_KZT!AP67/326)</f>
        <v/>
      </c>
      <c r="AQ67" s="223" t="str">
        <f>IF(SAM_2017_user_KZT!AQ67="","",SAM_2017_user_KZT!AQ67/326)</f>
        <v/>
      </c>
      <c r="AR67" s="223" t="str">
        <f>IF(SAM_2017_user_KZT!AR67="","",SAM_2017_user_KZT!AR67/326)</f>
        <v/>
      </c>
      <c r="AS67" s="223" t="str">
        <f>IF(SAM_2017_user_KZT!AS67="","",SAM_2017_user_KZT!AS67/326)</f>
        <v/>
      </c>
      <c r="AT67" s="223" t="str">
        <f>IF(SAM_2017_user_KZT!AT67="","",SAM_2017_user_KZT!AT67/326)</f>
        <v/>
      </c>
      <c r="AU67" s="223" t="str">
        <f>IF(SAM_2017_user_KZT!AU67="","",SAM_2017_user_KZT!AU67/326)</f>
        <v/>
      </c>
      <c r="AV67" s="223" t="str">
        <f>IF(SAM_2017_user_KZT!AV67="","",SAM_2017_user_KZT!AV67/326)</f>
        <v/>
      </c>
      <c r="AW67" s="223" t="str">
        <f>IF(SAM_2017_user_KZT!AW67="","",SAM_2017_user_KZT!AW67/326)</f>
        <v/>
      </c>
      <c r="AX67" s="223" t="str">
        <f>IF(SAM_2017_user_KZT!AX67="","",SAM_2017_user_KZT!AX67/326)</f>
        <v/>
      </c>
      <c r="AY67" s="223" t="str">
        <f>IF(SAM_2017_user_KZT!AY67="","",SAM_2017_user_KZT!AY67/326)</f>
        <v/>
      </c>
      <c r="AZ67" s="223" t="str">
        <f>IF(SAM_2017_user_KZT!AZ67="","",SAM_2017_user_KZT!AZ67/326)</f>
        <v/>
      </c>
      <c r="BA67" s="223" t="str">
        <f>IF(SAM_2017_user_KZT!BA67="","",SAM_2017_user_KZT!BA67/326)</f>
        <v/>
      </c>
      <c r="BB67" s="223" t="str">
        <f>IF(SAM_2017_user_KZT!BB67="","",SAM_2017_user_KZT!BB67/326)</f>
        <v/>
      </c>
      <c r="BC67" s="223" t="str">
        <f>IF(SAM_2017_user_KZT!BC67="","",SAM_2017_user_KZT!BC67/326)</f>
        <v/>
      </c>
      <c r="BD67" s="223" t="str">
        <f>IF(SAM_2017_user_KZT!BD67="","",SAM_2017_user_KZT!BD67/326)</f>
        <v/>
      </c>
      <c r="BE67" s="223" t="str">
        <f>IF(SAM_2017_user_KZT!BE67="","",SAM_2017_user_KZT!BE67/326)</f>
        <v/>
      </c>
      <c r="BF67" s="223" t="str">
        <f>IF(SAM_2017_user_KZT!BF67="","",SAM_2017_user_KZT!BF67/326)</f>
        <v/>
      </c>
      <c r="BG67" s="223" t="str">
        <f>IF(SAM_2017_user_KZT!BG67="","",SAM_2017_user_KZT!BG67/326)</f>
        <v/>
      </c>
      <c r="BH67" s="223" t="str">
        <f>IF(SAM_2017_user_KZT!BH67="","",SAM_2017_user_KZT!BH67/326)</f>
        <v/>
      </c>
      <c r="BI67" s="223" t="str">
        <f>IF(SAM_2017_user_KZT!BI67="","",SAM_2017_user_KZT!BI67/326)</f>
        <v/>
      </c>
      <c r="BJ67" s="223" t="str">
        <f>IF(SAM_2017_user_KZT!BJ67="","",SAM_2017_user_KZT!BJ67/326)</f>
        <v/>
      </c>
      <c r="BK67" s="223" t="str">
        <f>IF(SAM_2017_user_KZT!BK67="","",SAM_2017_user_KZT!BK67/326)</f>
        <v/>
      </c>
      <c r="BL67" s="223" t="str">
        <f>IF(SAM_2017_user_KZT!BL67="","",SAM_2017_user_KZT!BL67/326)</f>
        <v/>
      </c>
      <c r="BM67" s="223" t="str">
        <f>IF(SAM_2017_user_KZT!BM67="","",SAM_2017_user_KZT!BM67/326)</f>
        <v/>
      </c>
      <c r="BN67" s="223" t="str">
        <f>IF(SAM_2017_user_KZT!BN67="","",SAM_2017_user_KZT!BN67/326)</f>
        <v/>
      </c>
      <c r="BO67" s="223" t="str">
        <f>IF(SAM_2017_user_KZT!BO67="","",SAM_2017_user_KZT!BO67/326)</f>
        <v/>
      </c>
      <c r="BP67" s="223" t="str">
        <f>IF(SAM_2017_user_KZT!BP67="","",SAM_2017_user_KZT!BP67/326)</f>
        <v/>
      </c>
      <c r="BQ67" s="223" t="str">
        <f>IF(SAM_2017_user_KZT!BQ67="","",SAM_2017_user_KZT!BQ67/326)</f>
        <v/>
      </c>
      <c r="BR67" s="77" t="str">
        <f>IF(SAM_2017_user_KZT!BR67="","",SAM_2017_user_KZT!BR67/326)</f>
        <v/>
      </c>
      <c r="BS67" s="223" t="str">
        <f>IF(SAM_2017_user_KZT!BS67="","",SAM_2017_user_KZT!BS67/326)</f>
        <v/>
      </c>
      <c r="BT67" s="223" t="str">
        <f>IF(SAM_2017_user_KZT!BT67="","",SAM_2017_user_KZT!BT67/326)</f>
        <v/>
      </c>
      <c r="BU67" s="147">
        <f>IF(SAM_2017_user_KZT!BU67="","",SAM_2017_user_KZT!BU67/326)</f>
        <v>229.47428070397368</v>
      </c>
      <c r="BV67" s="148">
        <f>IF(SAM_2017_user_KZT!BV67="","",SAM_2017_user_KZT!BV67/326)</f>
        <v>302.25989467366503</v>
      </c>
      <c r="BW67" s="148">
        <f>IF(SAM_2017_user_KZT!BW67="","",SAM_2017_user_KZT!BW67/326)</f>
        <v>0.15578278981152832</v>
      </c>
      <c r="BX67" s="149">
        <f>IF(SAM_2017_user_KZT!BX67="","",SAM_2017_user_KZT!BX67/326)</f>
        <v>32.40282028079789</v>
      </c>
      <c r="BY67" s="125">
        <f>IF(SAM_2017_user_KZT!BY67="","",SAM_2017_user_KZT!BY67/326)</f>
        <v>109.21175128552501</v>
      </c>
      <c r="BZ67" s="223" t="str">
        <f>IF(SAM_2017_user_KZT!BZ67="","",SAM_2017_user_KZT!BZ67/326)</f>
        <v/>
      </c>
      <c r="CA67" s="223" t="str">
        <f>IF(SAM_2017_user_KZT!CA67="","",SAM_2017_user_KZT!CA67/326)</f>
        <v/>
      </c>
      <c r="CB67" s="223" t="str">
        <f>IF(SAM_2017_user_KZT!CB67="","",SAM_2017_user_KZT!CB67/326)</f>
        <v/>
      </c>
      <c r="CC67" s="223" t="str">
        <f>IF(SAM_2017_user_KZT!CD67="","",SAM_2017_user_KZT!CD67/326)</f>
        <v/>
      </c>
      <c r="CD67" s="122">
        <f>IF(SAM_2017_user_KZT!CE67="","",SAM_2017_user_KZT!CE67/326)</f>
        <v>4375.7432206247795</v>
      </c>
      <c r="CE67" s="85" t="str">
        <f>IF(SAM_2017_user_KZT!CF67="","",SAM_2017_user_KZT!CF67/326)</f>
        <v/>
      </c>
      <c r="CF67" s="107">
        <f t="shared" ref="CF67:CF83" si="2">SUM(C67:CE67)</f>
        <v>16015.913163061579</v>
      </c>
    </row>
    <row r="68" spans="1:84" x14ac:dyDescent="0.25">
      <c r="A68" s="227"/>
      <c r="B68" s="225">
        <v>66</v>
      </c>
      <c r="C68" s="198">
        <f>IF(SAM_2017_user_KZT!C68="","",SAM_2017_user_KZT!C68/326)</f>
        <v>3.8221727119737013E-3</v>
      </c>
      <c r="D68" s="220">
        <f>IF(SAM_2017_user_KZT!D68="","",SAM_2017_user_KZT!D68/326)</f>
        <v>1.7762649962608359E-2</v>
      </c>
      <c r="E68" s="220">
        <f>IF(SAM_2017_user_KZT!E68="","",SAM_2017_user_KZT!E68/326)</f>
        <v>5.7905467182134069</v>
      </c>
      <c r="F68" s="250">
        <f>IF(SAM_2017_user_KZT!F68="","",SAM_2017_user_KZT!F68/326)</f>
        <v>1.3675160355597807E-2</v>
      </c>
      <c r="G68" s="220">
        <f>IF(SAM_2017_user_KZT!G68="","",SAM_2017_user_KZT!G68/326)</f>
        <v>0.25764031749593047</v>
      </c>
      <c r="H68" s="220">
        <f>IF(SAM_2017_user_KZT!H68="","",SAM_2017_user_KZT!H68/326)</f>
        <v>1.3461415087148116E-2</v>
      </c>
      <c r="I68" s="220">
        <f>IF(SAM_2017_user_KZT!I68="","",SAM_2017_user_KZT!I68/326)</f>
        <v>2.3853902603545293E-2</v>
      </c>
      <c r="J68" s="220">
        <f>IF(SAM_2017_user_KZT!J68="","",SAM_2017_user_KZT!J68/326)</f>
        <v>1.9859682178335072E-3</v>
      </c>
      <c r="K68" s="220">
        <f>IF(SAM_2017_user_KZT!K68="","",SAM_2017_user_KZT!K68/326)</f>
        <v>1.7161713943978588E-4</v>
      </c>
      <c r="L68" s="220">
        <f>IF(SAM_2017_user_KZT!L68="","",SAM_2017_user_KZT!L68/326)</f>
        <v>1.4574768928952359E-5</v>
      </c>
      <c r="M68" s="220" t="str">
        <f>IF(SAM_2017_user_KZT!M68="","",SAM_2017_user_KZT!M68/326)</f>
        <v/>
      </c>
      <c r="N68" s="220" t="str">
        <f>IF(SAM_2017_user_KZT!N68="","",SAM_2017_user_KZT!N68/326)</f>
        <v/>
      </c>
      <c r="O68" s="220">
        <f>IF(SAM_2017_user_KZT!O68="","",SAM_2017_user_KZT!O68/326)</f>
        <v>3.7766187994096558E-4</v>
      </c>
      <c r="P68" s="220">
        <f>IF(SAM_2017_user_KZT!P68="","",SAM_2017_user_KZT!P68/326)</f>
        <v>6.8467533548541279E-6</v>
      </c>
      <c r="Q68" s="220">
        <f>IF(SAM_2017_user_KZT!Q68="","",SAM_2017_user_KZT!Q68/326)</f>
        <v>2.4957808404880975E-5</v>
      </c>
      <c r="R68" s="220">
        <f>IF(SAM_2017_user_KZT!R68="","",SAM_2017_user_KZT!R68/326)</f>
        <v>6.3336165893020273E-5</v>
      </c>
      <c r="S68" s="220">
        <f>IF(SAM_2017_user_KZT!S68="","",SAM_2017_user_KZT!S68/326)</f>
        <v>1.2660591430390187E-3</v>
      </c>
      <c r="T68" s="220" t="str">
        <f>IF(SAM_2017_user_KZT!T68="","",SAM_2017_user_KZT!T68/326)</f>
        <v/>
      </c>
      <c r="U68" s="220">
        <f>IF(SAM_2017_user_KZT!U68="","",SAM_2017_user_KZT!U68/326)</f>
        <v>5.0268119578394256E-2</v>
      </c>
      <c r="V68" s="220">
        <f>IF(SAM_2017_user_KZT!V68="","",SAM_2017_user_KZT!V68/326)</f>
        <v>5.1449672748234265E-3</v>
      </c>
      <c r="W68" s="220">
        <f>IF(SAM_2017_user_KZT!W68="","",SAM_2017_user_KZT!W68/326)</f>
        <v>2.3205519417431473E-4</v>
      </c>
      <c r="X68" s="220">
        <f>IF(SAM_2017_user_KZT!X68="","",SAM_2017_user_KZT!X68/326)</f>
        <v>7.7246648185016825E-4</v>
      </c>
      <c r="Y68" s="220">
        <f>IF(SAM_2017_user_KZT!Y68="","",SAM_2017_user_KZT!Y68/326)</f>
        <v>0.96781310976203105</v>
      </c>
      <c r="Z68" s="220">
        <f>IF(SAM_2017_user_KZT!Z68="","",SAM_2017_user_KZT!Z68/326)</f>
        <v>9.8360535423638092E-4</v>
      </c>
      <c r="AA68" s="220">
        <f>IF(SAM_2017_user_KZT!AA68="","",SAM_2017_user_KZT!AA68/326)</f>
        <v>3.6742504970846765E-4</v>
      </c>
      <c r="AB68" s="220">
        <f>IF(SAM_2017_user_KZT!AB68="","",SAM_2017_user_KZT!AB68/326)</f>
        <v>7.8646891603138831E-3</v>
      </c>
      <c r="AC68" s="220">
        <f>IF(SAM_2017_user_KZT!AC68="","",SAM_2017_user_KZT!AC68/326)</f>
        <v>6.8967275948293078E-2</v>
      </c>
      <c r="AD68" s="220">
        <f>IF(SAM_2017_user_KZT!AD68="","",SAM_2017_user_KZT!AD68/326)</f>
        <v>0.55149154664826583</v>
      </c>
      <c r="AE68" s="220">
        <f>IF(SAM_2017_user_KZT!AE68="","",SAM_2017_user_KZT!AE68/326)</f>
        <v>5.1168048659161158</v>
      </c>
      <c r="AF68" s="220">
        <f>IF(SAM_2017_user_KZT!AF68="","",SAM_2017_user_KZT!AF68/326)</f>
        <v>6.3425046201597904E-2</v>
      </c>
      <c r="AG68" s="220">
        <f>IF(SAM_2017_user_KZT!AG68="","",SAM_2017_user_KZT!AG68/326)</f>
        <v>0.38508365971686831</v>
      </c>
      <c r="AH68" s="220">
        <f>IF(SAM_2017_user_KZT!AH68="","",SAM_2017_user_KZT!AH68/326)</f>
        <v>8.9993705200135696E-4</v>
      </c>
      <c r="AI68" s="220">
        <f>IF(SAM_2017_user_KZT!AI68="","",SAM_2017_user_KZT!AI68/326)</f>
        <v>1.7269703659988891E-2</v>
      </c>
      <c r="AJ68" s="200">
        <f>IF(SAM_2017_user_KZT!AJ68="","",SAM_2017_user_KZT!AJ68/326)</f>
        <v>7.3813214817176611</v>
      </c>
      <c r="AK68" s="223" t="str">
        <f>IF(SAM_2017_user_KZT!AK68="","",SAM_2017_user_KZT!AK68/326)</f>
        <v/>
      </c>
      <c r="AL68" s="223" t="str">
        <f>IF(SAM_2017_user_KZT!AL68="","",SAM_2017_user_KZT!AL68/326)</f>
        <v/>
      </c>
      <c r="AM68" s="223" t="str">
        <f>IF(SAM_2017_user_KZT!AM68="","",SAM_2017_user_KZT!AM68/326)</f>
        <v/>
      </c>
      <c r="AN68" s="223" t="str">
        <f>IF(SAM_2017_user_KZT!AN68="","",SAM_2017_user_KZT!AN68/326)</f>
        <v/>
      </c>
      <c r="AO68" s="223" t="str">
        <f>IF(SAM_2017_user_KZT!AO68="","",SAM_2017_user_KZT!AO68/326)</f>
        <v/>
      </c>
      <c r="AP68" s="223" t="str">
        <f>IF(SAM_2017_user_KZT!AP68="","",SAM_2017_user_KZT!AP68/326)</f>
        <v/>
      </c>
      <c r="AQ68" s="223" t="str">
        <f>IF(SAM_2017_user_KZT!AQ68="","",SAM_2017_user_KZT!AQ68/326)</f>
        <v/>
      </c>
      <c r="AR68" s="223" t="str">
        <f>IF(SAM_2017_user_KZT!AR68="","",SAM_2017_user_KZT!AR68/326)</f>
        <v/>
      </c>
      <c r="AS68" s="223" t="str">
        <f>IF(SAM_2017_user_KZT!AS68="","",SAM_2017_user_KZT!AS68/326)</f>
        <v/>
      </c>
      <c r="AT68" s="223" t="str">
        <f>IF(SAM_2017_user_KZT!AT68="","",SAM_2017_user_KZT!AT68/326)</f>
        <v/>
      </c>
      <c r="AU68" s="223" t="str">
        <f>IF(SAM_2017_user_KZT!AU68="","",SAM_2017_user_KZT!AU68/326)</f>
        <v/>
      </c>
      <c r="AV68" s="223" t="str">
        <f>IF(SAM_2017_user_KZT!AV68="","",SAM_2017_user_KZT!AV68/326)</f>
        <v/>
      </c>
      <c r="AW68" s="223" t="str">
        <f>IF(SAM_2017_user_KZT!AW68="","",SAM_2017_user_KZT!AW68/326)</f>
        <v/>
      </c>
      <c r="AX68" s="223" t="str">
        <f>IF(SAM_2017_user_KZT!AX68="","",SAM_2017_user_KZT!AX68/326)</f>
        <v/>
      </c>
      <c r="AY68" s="223" t="str">
        <f>IF(SAM_2017_user_KZT!AY68="","",SAM_2017_user_KZT!AY68/326)</f>
        <v/>
      </c>
      <c r="AZ68" s="223" t="str">
        <f>IF(SAM_2017_user_KZT!AZ68="","",SAM_2017_user_KZT!AZ68/326)</f>
        <v/>
      </c>
      <c r="BA68" s="223" t="str">
        <f>IF(SAM_2017_user_KZT!BA68="","",SAM_2017_user_KZT!BA68/326)</f>
        <v/>
      </c>
      <c r="BB68" s="223" t="str">
        <f>IF(SAM_2017_user_KZT!BB68="","",SAM_2017_user_KZT!BB68/326)</f>
        <v/>
      </c>
      <c r="BC68" s="223" t="str">
        <f>IF(SAM_2017_user_KZT!BC68="","",SAM_2017_user_KZT!BC68/326)</f>
        <v/>
      </c>
      <c r="BD68" s="223" t="str">
        <f>IF(SAM_2017_user_KZT!BD68="","",SAM_2017_user_KZT!BD68/326)</f>
        <v/>
      </c>
      <c r="BE68" s="223" t="str">
        <f>IF(SAM_2017_user_KZT!BE68="","",SAM_2017_user_KZT!BE68/326)</f>
        <v/>
      </c>
      <c r="BF68" s="223" t="str">
        <f>IF(SAM_2017_user_KZT!BF68="","",SAM_2017_user_KZT!BF68/326)</f>
        <v/>
      </c>
      <c r="BG68" s="223" t="str">
        <f>IF(SAM_2017_user_KZT!BG68="","",SAM_2017_user_KZT!BG68/326)</f>
        <v/>
      </c>
      <c r="BH68" s="223" t="str">
        <f>IF(SAM_2017_user_KZT!BH68="","",SAM_2017_user_KZT!BH68/326)</f>
        <v/>
      </c>
      <c r="BI68" s="223" t="str">
        <f>IF(SAM_2017_user_KZT!BI68="","",SAM_2017_user_KZT!BI68/326)</f>
        <v/>
      </c>
      <c r="BJ68" s="223" t="str">
        <f>IF(SAM_2017_user_KZT!BJ68="","",SAM_2017_user_KZT!BJ68/326)</f>
        <v/>
      </c>
      <c r="BK68" s="223" t="str">
        <f>IF(SAM_2017_user_KZT!BK68="","",SAM_2017_user_KZT!BK68/326)</f>
        <v/>
      </c>
      <c r="BL68" s="223" t="str">
        <f>IF(SAM_2017_user_KZT!BL68="","",SAM_2017_user_KZT!BL68/326)</f>
        <v/>
      </c>
      <c r="BM68" s="223" t="str">
        <f>IF(SAM_2017_user_KZT!BM68="","",SAM_2017_user_KZT!BM68/326)</f>
        <v/>
      </c>
      <c r="BN68" s="223" t="str">
        <f>IF(SAM_2017_user_KZT!BN68="","",SAM_2017_user_KZT!BN68/326)</f>
        <v/>
      </c>
      <c r="BO68" s="223" t="str">
        <f>IF(SAM_2017_user_KZT!BO68="","",SAM_2017_user_KZT!BO68/326)</f>
        <v/>
      </c>
      <c r="BP68" s="223" t="str">
        <f>IF(SAM_2017_user_KZT!BP68="","",SAM_2017_user_KZT!BP68/326)</f>
        <v/>
      </c>
      <c r="BQ68" s="223" t="str">
        <f>IF(SAM_2017_user_KZT!BQ68="","",SAM_2017_user_KZT!BQ68/326)</f>
        <v/>
      </c>
      <c r="BR68" s="77" t="str">
        <f>IF(SAM_2017_user_KZT!BR68="","",SAM_2017_user_KZT!BR68/326)</f>
        <v/>
      </c>
      <c r="BS68" s="223" t="str">
        <f>IF(SAM_2017_user_KZT!BS68="","",SAM_2017_user_KZT!BS68/326)</f>
        <v/>
      </c>
      <c r="BT68" s="223" t="str">
        <f>IF(SAM_2017_user_KZT!BT68="","",SAM_2017_user_KZT!BT68/326)</f>
        <v/>
      </c>
      <c r="BU68" s="147">
        <f>IF(SAM_2017_user_KZT!BU68="","",SAM_2017_user_KZT!BU68/326)</f>
        <v>335.48609612945324</v>
      </c>
      <c r="BV68" s="148">
        <f>IF(SAM_2017_user_KZT!BV68="","",SAM_2017_user_KZT!BV68/326)</f>
        <v>758.11892773576358</v>
      </c>
      <c r="BW68" s="148">
        <f>IF(SAM_2017_user_KZT!BW68="","",SAM_2017_user_KZT!BW68/326)</f>
        <v>278.41237648912397</v>
      </c>
      <c r="BX68" s="149">
        <f>IF(SAM_2017_user_KZT!BX68="","",SAM_2017_user_KZT!BX68/326)</f>
        <v>1674.5106096275831</v>
      </c>
      <c r="BY68" s="125">
        <f>IF(SAM_2017_user_KZT!BY68="","",SAM_2017_user_KZT!BY68/326)</f>
        <v>4706.044605196701</v>
      </c>
      <c r="BZ68" s="223" t="str">
        <f>IF(SAM_2017_user_KZT!BZ68="","",SAM_2017_user_KZT!BZ68/326)</f>
        <v/>
      </c>
      <c r="CA68" s="223" t="str">
        <f>IF(SAM_2017_user_KZT!CA68="","",SAM_2017_user_KZT!CA68/326)</f>
        <v/>
      </c>
      <c r="CB68" s="223" t="str">
        <f>IF(SAM_2017_user_KZT!CB68="","",SAM_2017_user_KZT!CB68/326)</f>
        <v/>
      </c>
      <c r="CC68" s="223" t="str">
        <f>IF(SAM_2017_user_KZT!CD68="","",SAM_2017_user_KZT!CD68/326)</f>
        <v/>
      </c>
      <c r="CD68" s="122" t="str">
        <f>IF(SAM_2017_user_KZT!CE68="","",SAM_2017_user_KZT!CE68/326)</f>
        <v/>
      </c>
      <c r="CE68" s="85" t="str">
        <f>IF(SAM_2017_user_KZT!CF68="","",SAM_2017_user_KZT!CF68/326)</f>
        <v/>
      </c>
      <c r="CF68" s="107">
        <f t="shared" si="2"/>
        <v>7773.3159984916483</v>
      </c>
    </row>
    <row r="69" spans="1:84" x14ac:dyDescent="0.25">
      <c r="A69" s="227"/>
      <c r="B69" s="225">
        <v>67</v>
      </c>
      <c r="C69" s="198">
        <f>IF(SAM_2017_user_KZT!C69="","",SAM_2017_user_KZT!C69/326)</f>
        <v>1.756147427724471E-2</v>
      </c>
      <c r="D69" s="220">
        <f>IF(SAM_2017_user_KZT!D69="","",SAM_2017_user_KZT!D69/326)</f>
        <v>2.7926509204069104E-2</v>
      </c>
      <c r="E69" s="220">
        <f>IF(SAM_2017_user_KZT!E69="","",SAM_2017_user_KZT!E69/326)</f>
        <v>11.573644577316431</v>
      </c>
      <c r="F69" s="250">
        <f>IF(SAM_2017_user_KZT!F69="","",SAM_2017_user_KZT!F69/326)</f>
        <v>5.8675298254605032E-2</v>
      </c>
      <c r="G69" s="220" t="str">
        <f>IF(SAM_2017_user_KZT!G69="","",SAM_2017_user_KZT!G69/326)</f>
        <v/>
      </c>
      <c r="H69" s="220">
        <f>IF(SAM_2017_user_KZT!H69="","",SAM_2017_user_KZT!H69/326)</f>
        <v>5.8605186844444979E-3</v>
      </c>
      <c r="I69" s="220">
        <f>IF(SAM_2017_user_KZT!I69="","",SAM_2017_user_KZT!I69/326)</f>
        <v>6.2199444843296127E-2</v>
      </c>
      <c r="J69" s="220">
        <f>IF(SAM_2017_user_KZT!J69="","",SAM_2017_user_KZT!J69/326)</f>
        <v>5.0445463376215263E-2</v>
      </c>
      <c r="K69" s="220">
        <f>IF(SAM_2017_user_KZT!K69="","",SAM_2017_user_KZT!K69/326)</f>
        <v>2.9539872795359451E-3</v>
      </c>
      <c r="L69" s="220">
        <f>IF(SAM_2017_user_KZT!L69="","",SAM_2017_user_KZT!L69/326)</f>
        <v>2.4106250474701369E-4</v>
      </c>
      <c r="M69" s="220">
        <f>IF(SAM_2017_user_KZT!M69="","",SAM_2017_user_KZT!M69/326)</f>
        <v>1.7916647693388153E-2</v>
      </c>
      <c r="N69" s="220">
        <f>IF(SAM_2017_user_KZT!N69="","",SAM_2017_user_KZT!N69/326)</f>
        <v>3.8473920547963719E-5</v>
      </c>
      <c r="O69" s="220">
        <f>IF(SAM_2017_user_KZT!O69="","",SAM_2017_user_KZT!O69/326)</f>
        <v>4.9425709153842035E-6</v>
      </c>
      <c r="P69" s="220">
        <f>IF(SAM_2017_user_KZT!P69="","",SAM_2017_user_KZT!P69/326)</f>
        <v>2.2462784968222183E-3</v>
      </c>
      <c r="Q69" s="220">
        <f>IF(SAM_2017_user_KZT!Q69="","",SAM_2017_user_KZT!Q69/326)</f>
        <v>0.47902756596981472</v>
      </c>
      <c r="R69" s="220">
        <f>IF(SAM_2017_user_KZT!R69="","",SAM_2017_user_KZT!R69/326)</f>
        <v>1.7505626386566791E-4</v>
      </c>
      <c r="S69" s="220">
        <f>IF(SAM_2017_user_KZT!S69="","",SAM_2017_user_KZT!S69/326)</f>
        <v>3.8167447960488085E-4</v>
      </c>
      <c r="T69" s="220" t="str">
        <f>IF(SAM_2017_user_KZT!T69="","",SAM_2017_user_KZT!T69/326)</f>
        <v/>
      </c>
      <c r="U69" s="220">
        <f>IF(SAM_2017_user_KZT!U69="","",SAM_2017_user_KZT!U69/326)</f>
        <v>0.14298209268326531</v>
      </c>
      <c r="V69" s="220">
        <f>IF(SAM_2017_user_KZT!V69="","",SAM_2017_user_KZT!V69/326)</f>
        <v>9.3146904667443867E-3</v>
      </c>
      <c r="W69" s="220">
        <f>IF(SAM_2017_user_KZT!W69="","",SAM_2017_user_KZT!W69/326)</f>
        <v>1.0055004412322901E-2</v>
      </c>
      <c r="X69" s="220">
        <f>IF(SAM_2017_user_KZT!X69="","",SAM_2017_user_KZT!X69/326)</f>
        <v>9.9621868154641992E-3</v>
      </c>
      <c r="Y69" s="220">
        <f>IF(SAM_2017_user_KZT!Y69="","",SAM_2017_user_KZT!Y69/326)</f>
        <v>25.542005997425179</v>
      </c>
      <c r="Z69" s="220">
        <f>IF(SAM_2017_user_KZT!Z69="","",SAM_2017_user_KZT!Z69/326)</f>
        <v>8.0212290218969876E-4</v>
      </c>
      <c r="AA69" s="220">
        <f>IF(SAM_2017_user_KZT!AA69="","",SAM_2017_user_KZT!AA69/326)</f>
        <v>8.5519486650771401E-2</v>
      </c>
      <c r="AB69" s="220">
        <f>IF(SAM_2017_user_KZT!AB69="","",SAM_2017_user_KZT!AB69/326)</f>
        <v>2.411660189205787E-2</v>
      </c>
      <c r="AC69" s="220">
        <f>IF(SAM_2017_user_KZT!AC69="","",SAM_2017_user_KZT!AC69/326)</f>
        <v>0.55117108928739345</v>
      </c>
      <c r="AD69" s="220">
        <f>IF(SAM_2017_user_KZT!AD69="","",SAM_2017_user_KZT!AD69/326)</f>
        <v>6.2410811136609026E-2</v>
      </c>
      <c r="AE69" s="220">
        <f>IF(SAM_2017_user_KZT!AE69="","",SAM_2017_user_KZT!AE69/326)</f>
        <v>7.8552070762297595E-5</v>
      </c>
      <c r="AF69" s="220" t="str">
        <f>IF(SAM_2017_user_KZT!AF69="","",SAM_2017_user_KZT!AF69/326)</f>
        <v/>
      </c>
      <c r="AG69" s="220">
        <f>IF(SAM_2017_user_KZT!AG69="","",SAM_2017_user_KZT!AG69/326)</f>
        <v>1.0555807362748726</v>
      </c>
      <c r="AH69" s="220">
        <f>IF(SAM_2017_user_KZT!AH69="","",SAM_2017_user_KZT!AH69/326)</f>
        <v>1.4344400173485647</v>
      </c>
      <c r="AI69" s="220">
        <f>IF(SAM_2017_user_KZT!AI69="","",SAM_2017_user_KZT!AI69/326)</f>
        <v>26.763168677409787</v>
      </c>
      <c r="AJ69" s="200">
        <f>IF(SAM_2017_user_KZT!AJ69="","",SAM_2017_user_KZT!AJ69/326)</f>
        <v>21.383540561124494</v>
      </c>
      <c r="AK69" s="223" t="str">
        <f>IF(SAM_2017_user_KZT!AK69="","",SAM_2017_user_KZT!AK69/326)</f>
        <v/>
      </c>
      <c r="AL69" s="223" t="str">
        <f>IF(SAM_2017_user_KZT!AL69="","",SAM_2017_user_KZT!AL69/326)</f>
        <v/>
      </c>
      <c r="AM69" s="223" t="str">
        <f>IF(SAM_2017_user_KZT!AM69="","",SAM_2017_user_KZT!AM69/326)</f>
        <v/>
      </c>
      <c r="AN69" s="223" t="str">
        <f>IF(SAM_2017_user_KZT!AN69="","",SAM_2017_user_KZT!AN69/326)</f>
        <v/>
      </c>
      <c r="AO69" s="223" t="str">
        <f>IF(SAM_2017_user_KZT!AO69="","",SAM_2017_user_KZT!AO69/326)</f>
        <v/>
      </c>
      <c r="AP69" s="223" t="str">
        <f>IF(SAM_2017_user_KZT!AP69="","",SAM_2017_user_KZT!AP69/326)</f>
        <v/>
      </c>
      <c r="AQ69" s="223" t="str">
        <f>IF(SAM_2017_user_KZT!AQ69="","",SAM_2017_user_KZT!AQ69/326)</f>
        <v/>
      </c>
      <c r="AR69" s="223" t="str">
        <f>IF(SAM_2017_user_KZT!AR69="","",SAM_2017_user_KZT!AR69/326)</f>
        <v/>
      </c>
      <c r="AS69" s="223" t="str">
        <f>IF(SAM_2017_user_KZT!AS69="","",SAM_2017_user_KZT!AS69/326)</f>
        <v/>
      </c>
      <c r="AT69" s="223" t="str">
        <f>IF(SAM_2017_user_KZT!AT69="","",SAM_2017_user_KZT!AT69/326)</f>
        <v/>
      </c>
      <c r="AU69" s="223" t="str">
        <f>IF(SAM_2017_user_KZT!AU69="","",SAM_2017_user_KZT!AU69/326)</f>
        <v/>
      </c>
      <c r="AV69" s="223" t="str">
        <f>IF(SAM_2017_user_KZT!AV69="","",SAM_2017_user_KZT!AV69/326)</f>
        <v/>
      </c>
      <c r="AW69" s="223" t="str">
        <f>IF(SAM_2017_user_KZT!AW69="","",SAM_2017_user_KZT!AW69/326)</f>
        <v/>
      </c>
      <c r="AX69" s="223" t="str">
        <f>IF(SAM_2017_user_KZT!AX69="","",SAM_2017_user_KZT!AX69/326)</f>
        <v/>
      </c>
      <c r="AY69" s="223" t="str">
        <f>IF(SAM_2017_user_KZT!AY69="","",SAM_2017_user_KZT!AY69/326)</f>
        <v/>
      </c>
      <c r="AZ69" s="223" t="str">
        <f>IF(SAM_2017_user_KZT!AZ69="","",SAM_2017_user_KZT!AZ69/326)</f>
        <v/>
      </c>
      <c r="BA69" s="223" t="str">
        <f>IF(SAM_2017_user_KZT!BA69="","",SAM_2017_user_KZT!BA69/326)</f>
        <v/>
      </c>
      <c r="BB69" s="223" t="str">
        <f>IF(SAM_2017_user_KZT!BB69="","",SAM_2017_user_KZT!BB69/326)</f>
        <v/>
      </c>
      <c r="BC69" s="223" t="str">
        <f>IF(SAM_2017_user_KZT!BC69="","",SAM_2017_user_KZT!BC69/326)</f>
        <v/>
      </c>
      <c r="BD69" s="223" t="str">
        <f>IF(SAM_2017_user_KZT!BD69="","",SAM_2017_user_KZT!BD69/326)</f>
        <v/>
      </c>
      <c r="BE69" s="223" t="str">
        <f>IF(SAM_2017_user_KZT!BE69="","",SAM_2017_user_KZT!BE69/326)</f>
        <v/>
      </c>
      <c r="BF69" s="223" t="str">
        <f>IF(SAM_2017_user_KZT!BF69="","",SAM_2017_user_KZT!BF69/326)</f>
        <v/>
      </c>
      <c r="BG69" s="223" t="str">
        <f>IF(SAM_2017_user_KZT!BG69="","",SAM_2017_user_KZT!BG69/326)</f>
        <v/>
      </c>
      <c r="BH69" s="223" t="str">
        <f>IF(SAM_2017_user_KZT!BH69="","",SAM_2017_user_KZT!BH69/326)</f>
        <v/>
      </c>
      <c r="BI69" s="223" t="str">
        <f>IF(SAM_2017_user_KZT!BI69="","",SAM_2017_user_KZT!BI69/326)</f>
        <v/>
      </c>
      <c r="BJ69" s="223" t="str">
        <f>IF(SAM_2017_user_KZT!BJ69="","",SAM_2017_user_KZT!BJ69/326)</f>
        <v/>
      </c>
      <c r="BK69" s="223" t="str">
        <f>IF(SAM_2017_user_KZT!BK69="","",SAM_2017_user_KZT!BK69/326)</f>
        <v/>
      </c>
      <c r="BL69" s="223" t="str">
        <f>IF(SAM_2017_user_KZT!BL69="","",SAM_2017_user_KZT!BL69/326)</f>
        <v/>
      </c>
      <c r="BM69" s="223" t="str">
        <f>IF(SAM_2017_user_KZT!BM69="","",SAM_2017_user_KZT!BM69/326)</f>
        <v/>
      </c>
      <c r="BN69" s="223" t="str">
        <f>IF(SAM_2017_user_KZT!BN69="","",SAM_2017_user_KZT!BN69/326)</f>
        <v/>
      </c>
      <c r="BO69" s="223" t="str">
        <f>IF(SAM_2017_user_KZT!BO69="","",SAM_2017_user_KZT!BO69/326)</f>
        <v/>
      </c>
      <c r="BP69" s="223" t="str">
        <f>IF(SAM_2017_user_KZT!BP69="","",SAM_2017_user_KZT!BP69/326)</f>
        <v/>
      </c>
      <c r="BQ69" s="223" t="str">
        <f>IF(SAM_2017_user_KZT!BQ69="","",SAM_2017_user_KZT!BQ69/326)</f>
        <v/>
      </c>
      <c r="BR69" s="77" t="str">
        <f>IF(SAM_2017_user_KZT!BR69="","",SAM_2017_user_KZT!BR69/326)</f>
        <v/>
      </c>
      <c r="BS69" s="223" t="str">
        <f>IF(SAM_2017_user_KZT!BS69="","",SAM_2017_user_KZT!BS69/326)</f>
        <v/>
      </c>
      <c r="BT69" s="223" t="str">
        <f>IF(SAM_2017_user_KZT!BT69="","",SAM_2017_user_KZT!BT69/326)</f>
        <v/>
      </c>
      <c r="BU69" s="147">
        <f>IF(SAM_2017_user_KZT!BU69="","",SAM_2017_user_KZT!BU69/326)</f>
        <v>114.81753239030866</v>
      </c>
      <c r="BV69" s="148">
        <f>IF(SAM_2017_user_KZT!BV69="","",SAM_2017_user_KZT!BV69/326)</f>
        <v>239.11140241502679</v>
      </c>
      <c r="BW69" s="148">
        <f>IF(SAM_2017_user_KZT!BW69="","",SAM_2017_user_KZT!BW69/326)</f>
        <v>91.987773013546445</v>
      </c>
      <c r="BX69" s="149">
        <f>IF(SAM_2017_user_KZT!BX69="","",SAM_2017_user_KZT!BX69/326)</f>
        <v>675.32804235311073</v>
      </c>
      <c r="BY69" s="125">
        <f>IF(SAM_2017_user_KZT!BY69="","",SAM_2017_user_KZT!BY69/326)</f>
        <v>4831.3790527944575</v>
      </c>
      <c r="BZ69" s="223" t="str">
        <f>IF(SAM_2017_user_KZT!BZ69="","",SAM_2017_user_KZT!BZ69/326)</f>
        <v/>
      </c>
      <c r="CA69" s="223" t="str">
        <f>IF(SAM_2017_user_KZT!CA69="","",SAM_2017_user_KZT!CA69/326)</f>
        <v/>
      </c>
      <c r="CB69" s="223" t="str">
        <f>IF(SAM_2017_user_KZT!CB69="","",SAM_2017_user_KZT!CB69/326)</f>
        <v/>
      </c>
      <c r="CC69" s="223" t="str">
        <f>IF(SAM_2017_user_KZT!CD69="","",SAM_2017_user_KZT!CD69/326)</f>
        <v/>
      </c>
      <c r="CD69" s="122" t="str">
        <f>IF(SAM_2017_user_KZT!CE69="","",SAM_2017_user_KZT!CE69/326)</f>
        <v/>
      </c>
      <c r="CE69" s="85" t="str">
        <f>IF(SAM_2017_user_KZT!CF69="","",SAM_2017_user_KZT!CF69/326)</f>
        <v/>
      </c>
      <c r="CF69" s="107">
        <f t="shared" si="2"/>
        <v>6041.9982505694861</v>
      </c>
    </row>
    <row r="70" spans="1:84" x14ac:dyDescent="0.25">
      <c r="A70" s="86"/>
      <c r="B70" s="103">
        <v>68</v>
      </c>
      <c r="C70" s="201">
        <f>IF(SAM_2017_user_KZT!C70="","",SAM_2017_user_KZT!C70/326)</f>
        <v>305.19479832341477</v>
      </c>
      <c r="D70" s="202">
        <f>IF(SAM_2017_user_KZT!D70="","",SAM_2017_user_KZT!D70/326)</f>
        <v>62.216117868768094</v>
      </c>
      <c r="E70" s="202">
        <f>IF(SAM_2017_user_KZT!E70="","",SAM_2017_user_KZT!E70/326)</f>
        <v>702.23461859280758</v>
      </c>
      <c r="F70" s="251">
        <f>IF(SAM_2017_user_KZT!F70="","",SAM_2017_user_KZT!F70/326)</f>
        <v>26.095597453705484</v>
      </c>
      <c r="G70" s="202">
        <f>IF(SAM_2017_user_KZT!G70="","",SAM_2017_user_KZT!G70/326)</f>
        <v>1.95715510348405</v>
      </c>
      <c r="H70" s="202">
        <f>IF(SAM_2017_user_KZT!H70="","",SAM_2017_user_KZT!H70/326)</f>
        <v>29.796505091283528</v>
      </c>
      <c r="I70" s="202">
        <f>IF(SAM_2017_user_KZT!I70="","",SAM_2017_user_KZT!I70/326)</f>
        <v>142.29345358451928</v>
      </c>
      <c r="J70" s="202">
        <f>IF(SAM_2017_user_KZT!J70="","",SAM_2017_user_KZT!J70/326)</f>
        <v>17.346542915496443</v>
      </c>
      <c r="K70" s="202">
        <f>IF(SAM_2017_user_KZT!K70="","",SAM_2017_user_KZT!K70/326)</f>
        <v>1.0748807423217619</v>
      </c>
      <c r="L70" s="202">
        <f>IF(SAM_2017_user_KZT!L70="","",SAM_2017_user_KZT!L70/326)</f>
        <v>1.1028372229727776</v>
      </c>
      <c r="M70" s="202">
        <f>IF(SAM_2017_user_KZT!M70="","",SAM_2017_user_KZT!M70/326)</f>
        <v>14.177963612841728</v>
      </c>
      <c r="N70" s="202">
        <f>IF(SAM_2017_user_KZT!N70="","",SAM_2017_user_KZT!N70/326)</f>
        <v>0.12059871969806331</v>
      </c>
      <c r="O70" s="202">
        <f>IF(SAM_2017_user_KZT!O70="","",SAM_2017_user_KZT!O70/326)</f>
        <v>0.71291684163702762</v>
      </c>
      <c r="P70" s="202">
        <f>IF(SAM_2017_user_KZT!P70="","",SAM_2017_user_KZT!P70/326)</f>
        <v>1.0034983052784714</v>
      </c>
      <c r="Q70" s="202">
        <f>IF(SAM_2017_user_KZT!Q70="","",SAM_2017_user_KZT!Q70/326)</f>
        <v>3.2645480578108428</v>
      </c>
      <c r="R70" s="202">
        <f>IF(SAM_2017_user_KZT!R70="","",SAM_2017_user_KZT!R70/326)</f>
        <v>4.2136677887918523</v>
      </c>
      <c r="S70" s="202">
        <f>IF(SAM_2017_user_KZT!S70="","",SAM_2017_user_KZT!S70/326)</f>
        <v>2.8182237458441777</v>
      </c>
      <c r="T70" s="202">
        <f>IF(SAM_2017_user_KZT!T70="","",SAM_2017_user_KZT!T70/326)</f>
        <v>3.5483867120608653E-5</v>
      </c>
      <c r="U70" s="202">
        <f>IF(SAM_2017_user_KZT!U70="","",SAM_2017_user_KZT!U70/326)</f>
        <v>29.238800415275637</v>
      </c>
      <c r="V70" s="202">
        <f>IF(SAM_2017_user_KZT!V70="","",SAM_2017_user_KZT!V70/326)</f>
        <v>1.0353327933800647</v>
      </c>
      <c r="W70" s="202">
        <f>IF(SAM_2017_user_KZT!W70="","",SAM_2017_user_KZT!W70/326)</f>
        <v>0.84137681994745461</v>
      </c>
      <c r="X70" s="202">
        <f>IF(SAM_2017_user_KZT!X70="","",SAM_2017_user_KZT!X70/326)</f>
        <v>10.579804976945633</v>
      </c>
      <c r="Y70" s="202">
        <f>IF(SAM_2017_user_KZT!Y70="","",SAM_2017_user_KZT!Y70/326)</f>
        <v>529.76195859453492</v>
      </c>
      <c r="Z70" s="202">
        <f>IF(SAM_2017_user_KZT!Z70="","",SAM_2017_user_KZT!Z70/326)</f>
        <v>27.299034250416522</v>
      </c>
      <c r="AA70" s="202">
        <f>IF(SAM_2017_user_KZT!AA70="","",SAM_2017_user_KZT!AA70/326)</f>
        <v>396.06331508013568</v>
      </c>
      <c r="AB70" s="202">
        <f>IF(SAM_2017_user_KZT!AB70="","",SAM_2017_user_KZT!AB70/326)</f>
        <v>149.63033467180088</v>
      </c>
      <c r="AC70" s="202">
        <f>IF(SAM_2017_user_KZT!AC70="","",SAM_2017_user_KZT!AC70/326)</f>
        <v>5011.1004363932143</v>
      </c>
      <c r="AD70" s="202">
        <f>IF(SAM_2017_user_KZT!AD70="","",SAM_2017_user_KZT!AD70/326)</f>
        <v>130.50370772858187</v>
      </c>
      <c r="AE70" s="202">
        <f>IF(SAM_2017_user_KZT!AE70="","",SAM_2017_user_KZT!AE70/326)</f>
        <v>290.64619792200961</v>
      </c>
      <c r="AF70" s="202">
        <f>IF(SAM_2017_user_KZT!AF70="","",SAM_2017_user_KZT!AF70/326)</f>
        <v>632.28062245028514</v>
      </c>
      <c r="AG70" s="202">
        <f>IF(SAM_2017_user_KZT!AG70="","",SAM_2017_user_KZT!AG70/326)</f>
        <v>902.922409579994</v>
      </c>
      <c r="AH70" s="202">
        <f>IF(SAM_2017_user_KZT!AH70="","",SAM_2017_user_KZT!AH70/326)</f>
        <v>321.78136014462154</v>
      </c>
      <c r="AI70" s="202">
        <f>IF(SAM_2017_user_KZT!AI70="","",SAM_2017_user_KZT!AI70/326)</f>
        <v>349.46963333940977</v>
      </c>
      <c r="AJ70" s="203">
        <f>IF(SAM_2017_user_KZT!AJ70="","",SAM_2017_user_KZT!AJ70/326)</f>
        <v>1715.5563679817633</v>
      </c>
      <c r="AK70" s="224" t="str">
        <f>IF(SAM_2017_user_KZT!AK70="","",SAM_2017_user_KZT!AK70/326)</f>
        <v/>
      </c>
      <c r="AL70" s="224" t="str">
        <f>IF(SAM_2017_user_KZT!AL70="","",SAM_2017_user_KZT!AL70/326)</f>
        <v/>
      </c>
      <c r="AM70" s="224" t="str">
        <f>IF(SAM_2017_user_KZT!AM70="","",SAM_2017_user_KZT!AM70/326)</f>
        <v/>
      </c>
      <c r="AN70" s="224" t="str">
        <f>IF(SAM_2017_user_KZT!AN70="","",SAM_2017_user_KZT!AN70/326)</f>
        <v/>
      </c>
      <c r="AO70" s="224" t="str">
        <f>IF(SAM_2017_user_KZT!AO70="","",SAM_2017_user_KZT!AO70/326)</f>
        <v/>
      </c>
      <c r="AP70" s="224" t="str">
        <f>IF(SAM_2017_user_KZT!AP70="","",SAM_2017_user_KZT!AP70/326)</f>
        <v/>
      </c>
      <c r="AQ70" s="224" t="str">
        <f>IF(SAM_2017_user_KZT!AQ70="","",SAM_2017_user_KZT!AQ70/326)</f>
        <v/>
      </c>
      <c r="AR70" s="224" t="str">
        <f>IF(SAM_2017_user_KZT!AR70="","",SAM_2017_user_KZT!AR70/326)</f>
        <v/>
      </c>
      <c r="AS70" s="224" t="str">
        <f>IF(SAM_2017_user_KZT!AS70="","",SAM_2017_user_KZT!AS70/326)</f>
        <v/>
      </c>
      <c r="AT70" s="224" t="str">
        <f>IF(SAM_2017_user_KZT!AT70="","",SAM_2017_user_KZT!AT70/326)</f>
        <v/>
      </c>
      <c r="AU70" s="224" t="str">
        <f>IF(SAM_2017_user_KZT!AU70="","",SAM_2017_user_KZT!AU70/326)</f>
        <v/>
      </c>
      <c r="AV70" s="224" t="str">
        <f>IF(SAM_2017_user_KZT!AV70="","",SAM_2017_user_KZT!AV70/326)</f>
        <v/>
      </c>
      <c r="AW70" s="224" t="str">
        <f>IF(SAM_2017_user_KZT!AW70="","",SAM_2017_user_KZT!AW70/326)</f>
        <v/>
      </c>
      <c r="AX70" s="224" t="str">
        <f>IF(SAM_2017_user_KZT!AX70="","",SAM_2017_user_KZT!AX70/326)</f>
        <v/>
      </c>
      <c r="AY70" s="224" t="str">
        <f>IF(SAM_2017_user_KZT!AY70="","",SAM_2017_user_KZT!AY70/326)</f>
        <v/>
      </c>
      <c r="AZ70" s="224" t="str">
        <f>IF(SAM_2017_user_KZT!AZ70="","",SAM_2017_user_KZT!AZ70/326)</f>
        <v/>
      </c>
      <c r="BA70" s="224" t="str">
        <f>IF(SAM_2017_user_KZT!BA70="","",SAM_2017_user_KZT!BA70/326)</f>
        <v/>
      </c>
      <c r="BB70" s="224" t="str">
        <f>IF(SAM_2017_user_KZT!BB70="","",SAM_2017_user_KZT!BB70/326)</f>
        <v/>
      </c>
      <c r="BC70" s="224" t="str">
        <f>IF(SAM_2017_user_KZT!BC70="","",SAM_2017_user_KZT!BC70/326)</f>
        <v/>
      </c>
      <c r="BD70" s="224" t="str">
        <f>IF(SAM_2017_user_KZT!BD70="","",SAM_2017_user_KZT!BD70/326)</f>
        <v/>
      </c>
      <c r="BE70" s="224" t="str">
        <f>IF(SAM_2017_user_KZT!BE70="","",SAM_2017_user_KZT!BE70/326)</f>
        <v/>
      </c>
      <c r="BF70" s="224" t="str">
        <f>IF(SAM_2017_user_KZT!BF70="","",SAM_2017_user_KZT!BF70/326)</f>
        <v/>
      </c>
      <c r="BG70" s="224" t="str">
        <f>IF(SAM_2017_user_KZT!BG70="","",SAM_2017_user_KZT!BG70/326)</f>
        <v/>
      </c>
      <c r="BH70" s="224" t="str">
        <f>IF(SAM_2017_user_KZT!BH70="","",SAM_2017_user_KZT!BH70/326)</f>
        <v/>
      </c>
      <c r="BI70" s="224" t="str">
        <f>IF(SAM_2017_user_KZT!BI70="","",SAM_2017_user_KZT!BI70/326)</f>
        <v/>
      </c>
      <c r="BJ70" s="224" t="str">
        <f>IF(SAM_2017_user_KZT!BJ70="","",SAM_2017_user_KZT!BJ70/326)</f>
        <v/>
      </c>
      <c r="BK70" s="224" t="str">
        <f>IF(SAM_2017_user_KZT!BK70="","",SAM_2017_user_KZT!BK70/326)</f>
        <v/>
      </c>
      <c r="BL70" s="224" t="str">
        <f>IF(SAM_2017_user_KZT!BL70="","",SAM_2017_user_KZT!BL70/326)</f>
        <v/>
      </c>
      <c r="BM70" s="224" t="str">
        <f>IF(SAM_2017_user_KZT!BM70="","",SAM_2017_user_KZT!BM70/326)</f>
        <v/>
      </c>
      <c r="BN70" s="224" t="str">
        <f>IF(SAM_2017_user_KZT!BN70="","",SAM_2017_user_KZT!BN70/326)</f>
        <v/>
      </c>
      <c r="BO70" s="224" t="str">
        <f>IF(SAM_2017_user_KZT!BO70="","",SAM_2017_user_KZT!BO70/326)</f>
        <v/>
      </c>
      <c r="BP70" s="224" t="str">
        <f>IF(SAM_2017_user_KZT!BP70="","",SAM_2017_user_KZT!BP70/326)</f>
        <v/>
      </c>
      <c r="BQ70" s="224" t="str">
        <f>IF(SAM_2017_user_KZT!BQ70="","",SAM_2017_user_KZT!BQ70/326)</f>
        <v/>
      </c>
      <c r="BR70" s="78" t="str">
        <f>IF(SAM_2017_user_KZT!BR70="","",SAM_2017_user_KZT!BR70/326)</f>
        <v/>
      </c>
      <c r="BS70" s="224" t="str">
        <f>IF(SAM_2017_user_KZT!BS70="","",SAM_2017_user_KZT!BS70/326)</f>
        <v/>
      </c>
      <c r="BT70" s="224" t="str">
        <f>IF(SAM_2017_user_KZT!BT70="","",SAM_2017_user_KZT!BT70/326)</f>
        <v/>
      </c>
      <c r="BU70" s="150">
        <f>IF(SAM_2017_user_KZT!BU70="","",SAM_2017_user_KZT!BU70/326)</f>
        <v>1351.7897591616081</v>
      </c>
      <c r="BV70" s="151">
        <f>IF(SAM_2017_user_KZT!BV70="","",SAM_2017_user_KZT!BV70/326)</f>
        <v>2015.4313250426139</v>
      </c>
      <c r="BW70" s="151">
        <f>IF(SAM_2017_user_KZT!BW70="","",SAM_2017_user_KZT!BW70/326)</f>
        <v>1131.3028617854384</v>
      </c>
      <c r="BX70" s="152">
        <f>IF(SAM_2017_user_KZT!BX70="","",SAM_2017_user_KZT!BX70/326)</f>
        <v>5110.2214681029518</v>
      </c>
      <c r="BY70" s="126">
        <f>IF(SAM_2017_user_KZT!BY70="","",SAM_2017_user_KZT!BY70/326)</f>
        <v>7890.9252743353618</v>
      </c>
      <c r="BZ70" s="224" t="str">
        <f>IF(SAM_2017_user_KZT!BZ70="","",SAM_2017_user_KZT!BZ70/326)</f>
        <v/>
      </c>
      <c r="CA70" s="224" t="str">
        <f>IF(SAM_2017_user_KZT!CA70="","",SAM_2017_user_KZT!CA70/326)</f>
        <v/>
      </c>
      <c r="CB70" s="224" t="str">
        <f>IF(SAM_2017_user_KZT!CB70="","",SAM_2017_user_KZT!CB70/326)</f>
        <v/>
      </c>
      <c r="CC70" s="224" t="str">
        <f>IF(SAM_2017_user_KZT!CD70="","",SAM_2017_user_KZT!CD70/326)</f>
        <v/>
      </c>
      <c r="CD70" s="123">
        <f>IF(SAM_2017_user_KZT!CE70="","",SAM_2017_user_KZT!CE70/326)</f>
        <v>117.96819725607823</v>
      </c>
      <c r="CE70" s="3" t="str">
        <f>IF(SAM_2017_user_KZT!CF70="","",SAM_2017_user_KZT!CF70/326)</f>
        <v/>
      </c>
      <c r="CF70" s="107">
        <f t="shared" si="2"/>
        <v>29431.973538280912</v>
      </c>
    </row>
    <row r="71" spans="1:84" x14ac:dyDescent="0.25">
      <c r="A71" s="227" t="str">
        <f>BS1</f>
        <v>K</v>
      </c>
      <c r="B71" s="225">
        <v>69</v>
      </c>
      <c r="C71" s="220">
        <f>IF(SAM_2017_user_KZT!C71="","",SAM_2017_user_KZT!C71/326)</f>
        <v>5672.4006134969322</v>
      </c>
      <c r="D71" s="220">
        <f>IF(SAM_2017_user_KZT!D71="","",SAM_2017_user_KZT!D71/326)</f>
        <v>378.72012929880646</v>
      </c>
      <c r="E71" s="220">
        <f>IF(SAM_2017_user_KZT!E71="","",SAM_2017_user_KZT!E71/326)</f>
        <v>13251.613368281418</v>
      </c>
      <c r="F71" s="220">
        <f>IF(SAM_2017_user_KZT!F71="","",SAM_2017_user_KZT!F71/326)</f>
        <v>388.17326138731778</v>
      </c>
      <c r="G71" s="220">
        <f>IF(SAM_2017_user_KZT!G71="","",SAM_2017_user_KZT!G71/326)</f>
        <v>342.69908116672957</v>
      </c>
      <c r="H71" s="220">
        <f>IF(SAM_2017_user_KZT!H71="","",SAM_2017_user_KZT!H71/326)</f>
        <v>1745.0879162735976</v>
      </c>
      <c r="I71" s="220">
        <f>IF(SAM_2017_user_KZT!I71="","",SAM_2017_user_KZT!I71/326)</f>
        <v>679.84918837740599</v>
      </c>
      <c r="J71" s="220">
        <f>IF(SAM_2017_user_KZT!J71="","",SAM_2017_user_KZT!J71/326)</f>
        <v>3591.9497370912536</v>
      </c>
      <c r="K71" s="220">
        <f>IF(SAM_2017_user_KZT!K71="","",SAM_2017_user_KZT!K71/326)</f>
        <v>119.39599707998387</v>
      </c>
      <c r="L71" s="220">
        <f>IF(SAM_2017_user_KZT!L71="","",SAM_2017_user_KZT!L71/326)</f>
        <v>337.65742094309689</v>
      </c>
      <c r="M71" s="220">
        <f>IF(SAM_2017_user_KZT!M71="","",SAM_2017_user_KZT!M71/326)</f>
        <v>2576.2160611932268</v>
      </c>
      <c r="N71" s="220">
        <f>IF(SAM_2017_user_KZT!N71="","",SAM_2017_user_KZT!N71/326)</f>
        <v>3142.5154168511931</v>
      </c>
      <c r="O71" s="220">
        <f>IF(SAM_2017_user_KZT!O71="","",SAM_2017_user_KZT!O71/326)</f>
        <v>281.41400541648568</v>
      </c>
      <c r="P71" s="220">
        <f>IF(SAM_2017_user_KZT!P71="","",SAM_2017_user_KZT!P71/326)</f>
        <v>1205.5998498501353</v>
      </c>
      <c r="Q71" s="220">
        <f>IF(SAM_2017_user_KZT!Q71="","",SAM_2017_user_KZT!Q71/326)</f>
        <v>824.74193698699241</v>
      </c>
      <c r="R71" s="220">
        <f>IF(SAM_2017_user_KZT!R71="","",SAM_2017_user_KZT!R71/326)</f>
        <v>596.5767986672854</v>
      </c>
      <c r="S71" s="220">
        <f>IF(SAM_2017_user_KZT!S71="","",SAM_2017_user_KZT!S71/326)</f>
        <v>626.72842762554603</v>
      </c>
      <c r="T71" s="220">
        <f>IF(SAM_2017_user_KZT!T71="","",SAM_2017_user_KZT!T71/326)</f>
        <v>12.212630503388741</v>
      </c>
      <c r="U71" s="220">
        <f>IF(SAM_2017_user_KZT!U71="","",SAM_2017_user_KZT!U71/326)</f>
        <v>913.18978784592093</v>
      </c>
      <c r="V71" s="220">
        <f>IF(SAM_2017_user_KZT!V71="","",SAM_2017_user_KZT!V71/326)</f>
        <v>171.63273277478828</v>
      </c>
      <c r="W71" s="220">
        <f>IF(SAM_2017_user_KZT!W71="","",SAM_2017_user_KZT!W71/326)</f>
        <v>275.56735667990398</v>
      </c>
      <c r="X71" s="220">
        <f>IF(SAM_2017_user_KZT!X71="","",SAM_2017_user_KZT!X71/326)</f>
        <v>186.26779141104296</v>
      </c>
      <c r="Y71" s="220">
        <f>IF(SAM_2017_user_KZT!Y71="","",SAM_2017_user_KZT!Y71/326)</f>
        <v>8698.830578484869</v>
      </c>
      <c r="Z71" s="220">
        <f>IF(SAM_2017_user_KZT!Z71="","",SAM_2017_user_KZT!Z71/326)</f>
        <v>37.186806425720597</v>
      </c>
      <c r="AA71" s="220">
        <f>IF(SAM_2017_user_KZT!AA71="","",SAM_2017_user_KZT!AA71/326)</f>
        <v>399.19634859919512</v>
      </c>
      <c r="AB71" s="220">
        <f>IF(SAM_2017_user_KZT!AB71="","",SAM_2017_user_KZT!AB71/326)</f>
        <v>5044.4564417177917</v>
      </c>
      <c r="AC71" s="220">
        <f>IF(SAM_2017_user_KZT!AC71="","",SAM_2017_user_KZT!AC71/326)</f>
        <v>17985.166564417177</v>
      </c>
      <c r="AD71" s="220">
        <f>IF(SAM_2017_user_KZT!AD71="","",SAM_2017_user_KZT!AD71/326)</f>
        <v>1846.4981595092024</v>
      </c>
      <c r="AE71" s="220">
        <f>IF(SAM_2017_user_KZT!AE71="","",SAM_2017_user_KZT!AE71/326)</f>
        <v>4012.5432515337425</v>
      </c>
      <c r="AF71" s="220">
        <f>IF(SAM_2017_user_KZT!AF71="","",SAM_2017_user_KZT!AF71/326)</f>
        <v>12856.582208588956</v>
      </c>
      <c r="AG71" s="220">
        <f>IF(SAM_2017_user_KZT!AG71="","",SAM_2017_user_KZT!AG71/326)</f>
        <v>4438.1938650306747</v>
      </c>
      <c r="AH71" s="220">
        <f>IF(SAM_2017_user_KZT!AH71="","",SAM_2017_user_KZT!AH71/326)</f>
        <v>1200.4236196319021</v>
      </c>
      <c r="AI71" s="220">
        <f>IF(SAM_2017_user_KZT!AI71="","",SAM_2017_user_KZT!AI71/326)</f>
        <v>1496.9371165644172</v>
      </c>
      <c r="AJ71" s="200">
        <f>IF(SAM_2017_user_KZT!AJ71="","",SAM_2017_user_KZT!AJ71/326)</f>
        <v>8909.043935201873</v>
      </c>
      <c r="AK71" s="223" t="str">
        <f>IF(SAM_2017_user_KZT!AK71="","",SAM_2017_user_KZT!AK71/326)</f>
        <v/>
      </c>
      <c r="AL71" s="223" t="str">
        <f>IF(SAM_2017_user_KZT!AL71="","",SAM_2017_user_KZT!AL71/326)</f>
        <v/>
      </c>
      <c r="AM71" s="223" t="str">
        <f>IF(SAM_2017_user_KZT!AM71="","",SAM_2017_user_KZT!AM71/326)</f>
        <v/>
      </c>
      <c r="AN71" s="223" t="str">
        <f>IF(SAM_2017_user_KZT!AN71="","",SAM_2017_user_KZT!AN71/326)</f>
        <v/>
      </c>
      <c r="AO71" s="223" t="str">
        <f>IF(SAM_2017_user_KZT!AO71="","",SAM_2017_user_KZT!AO71/326)</f>
        <v/>
      </c>
      <c r="AP71" s="223" t="str">
        <f>IF(SAM_2017_user_KZT!AP71="","",SAM_2017_user_KZT!AP71/326)</f>
        <v/>
      </c>
      <c r="AQ71" s="223" t="str">
        <f>IF(SAM_2017_user_KZT!AQ71="","",SAM_2017_user_KZT!AQ71/326)</f>
        <v/>
      </c>
      <c r="AR71" s="223" t="str">
        <f>IF(SAM_2017_user_KZT!AR71="","",SAM_2017_user_KZT!AR71/326)</f>
        <v/>
      </c>
      <c r="AS71" s="223" t="str">
        <f>IF(SAM_2017_user_KZT!AS71="","",SAM_2017_user_KZT!AS71/326)</f>
        <v/>
      </c>
      <c r="AT71" s="223" t="str">
        <f>IF(SAM_2017_user_KZT!AT71="","",SAM_2017_user_KZT!AT71/326)</f>
        <v/>
      </c>
      <c r="AU71" s="223" t="str">
        <f>IF(SAM_2017_user_KZT!AU71="","",SAM_2017_user_KZT!AU71/326)</f>
        <v/>
      </c>
      <c r="AV71" s="223" t="str">
        <f>IF(SAM_2017_user_KZT!AV71="","",SAM_2017_user_KZT!AV71/326)</f>
        <v/>
      </c>
      <c r="AW71" s="223" t="str">
        <f>IF(SAM_2017_user_KZT!AW71="","",SAM_2017_user_KZT!AW71/326)</f>
        <v/>
      </c>
      <c r="AX71" s="223" t="str">
        <f>IF(SAM_2017_user_KZT!AX71="","",SAM_2017_user_KZT!AX71/326)</f>
        <v/>
      </c>
      <c r="AY71" s="223" t="str">
        <f>IF(SAM_2017_user_KZT!AY71="","",SAM_2017_user_KZT!AY71/326)</f>
        <v/>
      </c>
      <c r="AZ71" s="223" t="str">
        <f>IF(SAM_2017_user_KZT!AZ71="","",SAM_2017_user_KZT!AZ71/326)</f>
        <v/>
      </c>
      <c r="BA71" s="223" t="str">
        <f>IF(SAM_2017_user_KZT!BA71="","",SAM_2017_user_KZT!BA71/326)</f>
        <v/>
      </c>
      <c r="BB71" s="223" t="str">
        <f>IF(SAM_2017_user_KZT!BB71="","",SAM_2017_user_KZT!BB71/326)</f>
        <v/>
      </c>
      <c r="BC71" s="223" t="str">
        <f>IF(SAM_2017_user_KZT!BC71="","",SAM_2017_user_KZT!BC71/326)</f>
        <v/>
      </c>
      <c r="BD71" s="223" t="str">
        <f>IF(SAM_2017_user_KZT!BD71="","",SAM_2017_user_KZT!BD71/326)</f>
        <v/>
      </c>
      <c r="BE71" s="223" t="str">
        <f>IF(SAM_2017_user_KZT!BE71="","",SAM_2017_user_KZT!BE71/326)</f>
        <v/>
      </c>
      <c r="BF71" s="223" t="str">
        <f>IF(SAM_2017_user_KZT!BF71="","",SAM_2017_user_KZT!BF71/326)</f>
        <v/>
      </c>
      <c r="BG71" s="223" t="str">
        <f>IF(SAM_2017_user_KZT!BG71="","",SAM_2017_user_KZT!BG71/326)</f>
        <v/>
      </c>
      <c r="BH71" s="223" t="str">
        <f>IF(SAM_2017_user_KZT!BH71="","",SAM_2017_user_KZT!BH71/326)</f>
        <v/>
      </c>
      <c r="BI71" s="223" t="str">
        <f>IF(SAM_2017_user_KZT!BI71="","",SAM_2017_user_KZT!BI71/326)</f>
        <v/>
      </c>
      <c r="BJ71" s="223" t="str">
        <f>IF(SAM_2017_user_KZT!BJ71="","",SAM_2017_user_KZT!BJ71/326)</f>
        <v/>
      </c>
      <c r="BK71" s="223" t="str">
        <f>IF(SAM_2017_user_KZT!BK71="","",SAM_2017_user_KZT!BK71/326)</f>
        <v/>
      </c>
      <c r="BL71" s="223" t="str">
        <f>IF(SAM_2017_user_KZT!BL71="","",SAM_2017_user_KZT!BL71/326)</f>
        <v/>
      </c>
      <c r="BM71" s="223" t="str">
        <f>IF(SAM_2017_user_KZT!BM71="","",SAM_2017_user_KZT!BM71/326)</f>
        <v/>
      </c>
      <c r="BN71" s="223" t="str">
        <f>IF(SAM_2017_user_KZT!BN71="","",SAM_2017_user_KZT!BN71/326)</f>
        <v/>
      </c>
      <c r="BO71" s="223" t="str">
        <f>IF(SAM_2017_user_KZT!BO71="","",SAM_2017_user_KZT!BO71/326)</f>
        <v/>
      </c>
      <c r="BP71" s="223" t="str">
        <f>IF(SAM_2017_user_KZT!BP71="","",SAM_2017_user_KZT!BP71/326)</f>
        <v/>
      </c>
      <c r="BQ71" s="223" t="str">
        <f>IF(SAM_2017_user_KZT!BQ71="","",SAM_2017_user_KZT!BQ71/326)</f>
        <v/>
      </c>
      <c r="BR71" s="92" t="str">
        <f>IF(SAM_2017_user_KZT!BR71="","",SAM_2017_user_KZT!BR71/326)</f>
        <v/>
      </c>
      <c r="BS71" s="223" t="str">
        <f>IF(SAM_2017_user_KZT!BS71="","",SAM_2017_user_KZT!BS71/326)</f>
        <v/>
      </c>
      <c r="BT71" s="223" t="str">
        <f>IF(SAM_2017_user_KZT!BT71="","",SAM_2017_user_KZT!BT71/326)</f>
        <v/>
      </c>
      <c r="BU71" s="79" t="str">
        <f>IF(SAM_2017_user_KZT!BU71="","",SAM_2017_user_KZT!BU71/326)</f>
        <v/>
      </c>
      <c r="BV71" s="79" t="str">
        <f>IF(SAM_2017_user_KZT!BV71="","",SAM_2017_user_KZT!BV71/326)</f>
        <v/>
      </c>
      <c r="BW71" s="79" t="str">
        <f>IF(SAM_2017_user_KZT!BW71="","",SAM_2017_user_KZT!BW71/326)</f>
        <v/>
      </c>
      <c r="BX71" s="79" t="str">
        <f>IF(SAM_2017_user_KZT!BX71="","",SAM_2017_user_KZT!BX71/326)</f>
        <v/>
      </c>
      <c r="BY71" s="223" t="str">
        <f>IF(SAM_2017_user_KZT!BY71="","",SAM_2017_user_KZT!BY71/326)</f>
        <v/>
      </c>
      <c r="BZ71" s="223" t="str">
        <f>IF(SAM_2017_user_KZT!BZ71="","",SAM_2017_user_KZT!BZ71/326)</f>
        <v/>
      </c>
      <c r="CA71" s="223" t="str">
        <f>IF(SAM_2017_user_KZT!CA71="","",SAM_2017_user_KZT!CA71/326)</f>
        <v/>
      </c>
      <c r="CB71" s="223" t="str">
        <f>IF(SAM_2017_user_KZT!CB71="","",SAM_2017_user_KZT!CB71/326)</f>
        <v/>
      </c>
      <c r="CC71" s="223" t="str">
        <f>IF(SAM_2017_user_KZT!CD71="","",SAM_2017_user_KZT!CD71/326)</f>
        <v/>
      </c>
      <c r="CD71" s="223" t="str">
        <f>IF(SAM_2017_user_KZT!CE71="","",SAM_2017_user_KZT!CE71/326)</f>
        <v/>
      </c>
      <c r="CE71" s="238" t="str">
        <f>IF(SAM_2017_user_KZT!CF71="","",SAM_2017_user_KZT!CF71/326)</f>
        <v/>
      </c>
      <c r="CF71" s="107">
        <f t="shared" si="2"/>
        <v>104245.26840490795</v>
      </c>
    </row>
    <row r="72" spans="1:84" x14ac:dyDescent="0.25">
      <c r="A72" s="227" t="str">
        <f>BT1</f>
        <v>L</v>
      </c>
      <c r="B72" s="225">
        <v>70</v>
      </c>
      <c r="C72" s="220">
        <f>IF(SAM_2017_user_KZT!C72="","",SAM_2017_user_KZT!C72/326)</f>
        <v>1855.0193251533744</v>
      </c>
      <c r="D72" s="220">
        <f>IF(SAM_2017_user_KZT!D72="","",SAM_2017_user_KZT!D72/326)</f>
        <v>324.72566705355848</v>
      </c>
      <c r="E72" s="220">
        <f>IF(SAM_2017_user_KZT!E72="","",SAM_2017_user_KZT!E72/326)</f>
        <v>1941.7782617926403</v>
      </c>
      <c r="F72" s="220">
        <f>IF(SAM_2017_user_KZT!F72="","",SAM_2017_user_KZT!F72/326)</f>
        <v>54.454575214711816</v>
      </c>
      <c r="G72" s="220">
        <f>IF(SAM_2017_user_KZT!G72="","",SAM_2017_user_KZT!G72/326)</f>
        <v>264.18083187992278</v>
      </c>
      <c r="H72" s="220">
        <f>IF(SAM_2017_user_KZT!H72="","",SAM_2017_user_KZT!H72/326)</f>
        <v>1688.0643903363555</v>
      </c>
      <c r="I72" s="220">
        <f>IF(SAM_2017_user_KZT!I72="","",SAM_2017_user_KZT!I72/326)</f>
        <v>676.52480133017298</v>
      </c>
      <c r="J72" s="220">
        <f>IF(SAM_2017_user_KZT!J72="","",SAM_2017_user_KZT!J72/326)</f>
        <v>857.26316960313977</v>
      </c>
      <c r="K72" s="220">
        <f>IF(SAM_2017_user_KZT!K72="","",SAM_2017_user_KZT!K72/326)</f>
        <v>80.305452084953515</v>
      </c>
      <c r="L72" s="220">
        <f>IF(SAM_2017_user_KZT!L72="","",SAM_2017_user_KZT!L72/326)</f>
        <v>286.38907686396834</v>
      </c>
      <c r="M72" s="220">
        <f>IF(SAM_2017_user_KZT!M72="","",SAM_2017_user_KZT!M72/326)</f>
        <v>941.74200524343325</v>
      </c>
      <c r="N72" s="220">
        <f>IF(SAM_2017_user_KZT!N72="","",SAM_2017_user_KZT!N72/326)</f>
        <v>1370.1618737246274</v>
      </c>
      <c r="O72" s="220">
        <f>IF(SAM_2017_user_KZT!O72="","",SAM_2017_user_KZT!O72/326)</f>
        <v>144.12923687657081</v>
      </c>
      <c r="P72" s="220">
        <f>IF(SAM_2017_user_KZT!P72="","",SAM_2017_user_KZT!P72/326)</f>
        <v>160.14840786070496</v>
      </c>
      <c r="Q72" s="220">
        <f>IF(SAM_2017_user_KZT!Q72="","",SAM_2017_user_KZT!Q72/326)</f>
        <v>208.84208447424447</v>
      </c>
      <c r="R72" s="220">
        <f>IF(SAM_2017_user_KZT!R72="","",SAM_2017_user_KZT!R72/326)</f>
        <v>317.01641685612299</v>
      </c>
      <c r="S72" s="220">
        <f>IF(SAM_2017_user_KZT!S72="","",SAM_2017_user_KZT!S72/326)</f>
        <v>894.58113416073013</v>
      </c>
      <c r="T72" s="220">
        <f>IF(SAM_2017_user_KZT!T72="","",SAM_2017_user_KZT!T72/326)</f>
        <v>11.964700533713346</v>
      </c>
      <c r="U72" s="220">
        <f>IF(SAM_2017_user_KZT!U72="","",SAM_2017_user_KZT!U72/326)</f>
        <v>911.23622926898827</v>
      </c>
      <c r="V72" s="220">
        <f>IF(SAM_2017_user_KZT!V72="","",SAM_2017_user_KZT!V72/326)</f>
        <v>177.08505194257876</v>
      </c>
      <c r="W72" s="220">
        <f>IF(SAM_2017_user_KZT!W72="","",SAM_2017_user_KZT!W72/326)</f>
        <v>275.26767584364768</v>
      </c>
      <c r="X72" s="220">
        <f>IF(SAM_2017_user_KZT!X72="","",SAM_2017_user_KZT!X72/326)</f>
        <v>239.03588957055214</v>
      </c>
      <c r="Y72" s="220">
        <f>IF(SAM_2017_user_KZT!Y72="","",SAM_2017_user_KZT!Y72/326)</f>
        <v>2050.3089561460797</v>
      </c>
      <c r="Z72" s="220">
        <f>IF(SAM_2017_user_KZT!Z72="","",SAM_2017_user_KZT!Z72/326)</f>
        <v>49.849574688412176</v>
      </c>
      <c r="AA72" s="220">
        <f>IF(SAM_2017_user_KZT!AA72="","",SAM_2017_user_KZT!AA72/326)</f>
        <v>190.86307784202728</v>
      </c>
      <c r="AB72" s="220">
        <f>IF(SAM_2017_user_KZT!AB72="","",SAM_2017_user_KZT!AB72/326)</f>
        <v>4053.4116564417177</v>
      </c>
      <c r="AC72" s="220">
        <f>IF(SAM_2017_user_KZT!AC72="","",SAM_2017_user_KZT!AC72/326)</f>
        <v>9991.4638036809829</v>
      </c>
      <c r="AD72" s="220">
        <f>IF(SAM_2017_user_KZT!AD72="","",SAM_2017_user_KZT!AD72/326)</f>
        <v>1450.4981595092024</v>
      </c>
      <c r="AE72" s="220">
        <f>IF(SAM_2017_user_KZT!AE72="","",SAM_2017_user_KZT!AE72/326)</f>
        <v>2132.5358895705522</v>
      </c>
      <c r="AF72" s="220">
        <f>IF(SAM_2017_user_KZT!AF72="","",SAM_2017_user_KZT!AF72/326)</f>
        <v>925.37638036809824</v>
      </c>
      <c r="AG72" s="220">
        <f>IF(SAM_2017_user_KZT!AG72="","",SAM_2017_user_KZT!AG72/326)</f>
        <v>3052.7745398773004</v>
      </c>
      <c r="AH72" s="220">
        <f>IF(SAM_2017_user_KZT!AH72="","",SAM_2017_user_KZT!AH72/326)</f>
        <v>3482.9276073619631</v>
      </c>
      <c r="AI72" s="220">
        <f>IF(SAM_2017_user_KZT!AI72="","",SAM_2017_user_KZT!AI72/326)</f>
        <v>1797.3696319018404</v>
      </c>
      <c r="AJ72" s="200">
        <f>IF(SAM_2017_user_KZT!AJ72="","",SAM_2017_user_KZT!AJ72/326)</f>
        <v>8094.9845262928065</v>
      </c>
      <c r="AK72" s="223" t="str">
        <f>IF(SAM_2017_user_KZT!AK72="","",SAM_2017_user_KZT!AK72/326)</f>
        <v/>
      </c>
      <c r="AL72" s="223" t="str">
        <f>IF(SAM_2017_user_KZT!AL72="","",SAM_2017_user_KZT!AL72/326)</f>
        <v/>
      </c>
      <c r="AM72" s="223" t="str">
        <f>IF(SAM_2017_user_KZT!AM72="","",SAM_2017_user_KZT!AM72/326)</f>
        <v/>
      </c>
      <c r="AN72" s="223" t="str">
        <f>IF(SAM_2017_user_KZT!AN72="","",SAM_2017_user_KZT!AN72/326)</f>
        <v/>
      </c>
      <c r="AO72" s="223" t="str">
        <f>IF(SAM_2017_user_KZT!AO72="","",SAM_2017_user_KZT!AO72/326)</f>
        <v/>
      </c>
      <c r="AP72" s="223" t="str">
        <f>IF(SAM_2017_user_KZT!AP72="","",SAM_2017_user_KZT!AP72/326)</f>
        <v/>
      </c>
      <c r="AQ72" s="223" t="str">
        <f>IF(SAM_2017_user_KZT!AQ72="","",SAM_2017_user_KZT!AQ72/326)</f>
        <v/>
      </c>
      <c r="AR72" s="223" t="str">
        <f>IF(SAM_2017_user_KZT!AR72="","",SAM_2017_user_KZT!AR72/326)</f>
        <v/>
      </c>
      <c r="AS72" s="223" t="str">
        <f>IF(SAM_2017_user_KZT!AS72="","",SAM_2017_user_KZT!AS72/326)</f>
        <v/>
      </c>
      <c r="AT72" s="223" t="str">
        <f>IF(SAM_2017_user_KZT!AT72="","",SAM_2017_user_KZT!AT72/326)</f>
        <v/>
      </c>
      <c r="AU72" s="223" t="str">
        <f>IF(SAM_2017_user_KZT!AU72="","",SAM_2017_user_KZT!AU72/326)</f>
        <v/>
      </c>
      <c r="AV72" s="223" t="str">
        <f>IF(SAM_2017_user_KZT!AV72="","",SAM_2017_user_KZT!AV72/326)</f>
        <v/>
      </c>
      <c r="AW72" s="223" t="str">
        <f>IF(SAM_2017_user_KZT!AW72="","",SAM_2017_user_KZT!AW72/326)</f>
        <v/>
      </c>
      <c r="AX72" s="223" t="str">
        <f>IF(SAM_2017_user_KZT!AX72="","",SAM_2017_user_KZT!AX72/326)</f>
        <v/>
      </c>
      <c r="AY72" s="223" t="str">
        <f>IF(SAM_2017_user_KZT!AY72="","",SAM_2017_user_KZT!AY72/326)</f>
        <v/>
      </c>
      <c r="AZ72" s="223" t="str">
        <f>IF(SAM_2017_user_KZT!AZ72="","",SAM_2017_user_KZT!AZ72/326)</f>
        <v/>
      </c>
      <c r="BA72" s="223" t="str">
        <f>IF(SAM_2017_user_KZT!BA72="","",SAM_2017_user_KZT!BA72/326)</f>
        <v/>
      </c>
      <c r="BB72" s="223" t="str">
        <f>IF(SAM_2017_user_KZT!BB72="","",SAM_2017_user_KZT!BB72/326)</f>
        <v/>
      </c>
      <c r="BC72" s="223" t="str">
        <f>IF(SAM_2017_user_KZT!BC72="","",SAM_2017_user_KZT!BC72/326)</f>
        <v/>
      </c>
      <c r="BD72" s="223" t="str">
        <f>IF(SAM_2017_user_KZT!BD72="","",SAM_2017_user_KZT!BD72/326)</f>
        <v/>
      </c>
      <c r="BE72" s="223" t="str">
        <f>IF(SAM_2017_user_KZT!BE72="","",SAM_2017_user_KZT!BE72/326)</f>
        <v/>
      </c>
      <c r="BF72" s="223" t="str">
        <f>IF(SAM_2017_user_KZT!BF72="","",SAM_2017_user_KZT!BF72/326)</f>
        <v/>
      </c>
      <c r="BG72" s="223" t="str">
        <f>IF(SAM_2017_user_KZT!BG72="","",SAM_2017_user_KZT!BG72/326)</f>
        <v/>
      </c>
      <c r="BH72" s="223" t="str">
        <f>IF(SAM_2017_user_KZT!BH72="","",SAM_2017_user_KZT!BH72/326)</f>
        <v/>
      </c>
      <c r="BI72" s="223" t="str">
        <f>IF(SAM_2017_user_KZT!BI72="","",SAM_2017_user_KZT!BI72/326)</f>
        <v/>
      </c>
      <c r="BJ72" s="223" t="str">
        <f>IF(SAM_2017_user_KZT!BJ72="","",SAM_2017_user_KZT!BJ72/326)</f>
        <v/>
      </c>
      <c r="BK72" s="223" t="str">
        <f>IF(SAM_2017_user_KZT!BK72="","",SAM_2017_user_KZT!BK72/326)</f>
        <v/>
      </c>
      <c r="BL72" s="223" t="str">
        <f>IF(SAM_2017_user_KZT!BL72="","",SAM_2017_user_KZT!BL72/326)</f>
        <v/>
      </c>
      <c r="BM72" s="223" t="str">
        <f>IF(SAM_2017_user_KZT!BM72="","",SAM_2017_user_KZT!BM72/326)</f>
        <v/>
      </c>
      <c r="BN72" s="223" t="str">
        <f>IF(SAM_2017_user_KZT!BN72="","",SAM_2017_user_KZT!BN72/326)</f>
        <v/>
      </c>
      <c r="BO72" s="223" t="str">
        <f>IF(SAM_2017_user_KZT!BO72="","",SAM_2017_user_KZT!BO72/326)</f>
        <v/>
      </c>
      <c r="BP72" s="223" t="str">
        <f>IF(SAM_2017_user_KZT!BP72="","",SAM_2017_user_KZT!BP72/326)</f>
        <v/>
      </c>
      <c r="BQ72" s="223" t="str">
        <f>IF(SAM_2017_user_KZT!BQ72="","",SAM_2017_user_KZT!BQ72/326)</f>
        <v/>
      </c>
      <c r="BR72" s="77" t="str">
        <f>IF(SAM_2017_user_KZT!BR72="","",SAM_2017_user_KZT!BR72/326)</f>
        <v/>
      </c>
      <c r="BS72" s="223" t="str">
        <f>IF(SAM_2017_user_KZT!BS72="","",SAM_2017_user_KZT!BS72/326)</f>
        <v/>
      </c>
      <c r="BT72" s="79" t="str">
        <f>IF(SAM_2017_user_KZT!BT72="","",SAM_2017_user_KZT!BT72/326)</f>
        <v/>
      </c>
      <c r="BU72" s="79" t="str">
        <f>IF(SAM_2017_user_KZT!BU72="","",SAM_2017_user_KZT!BU72/326)</f>
        <v/>
      </c>
      <c r="BV72" s="79" t="str">
        <f>IF(SAM_2017_user_KZT!BV72="","",SAM_2017_user_KZT!BV72/326)</f>
        <v/>
      </c>
      <c r="BW72" s="79" t="str">
        <f>IF(SAM_2017_user_KZT!BW72="","",SAM_2017_user_KZT!BW72/326)</f>
        <v/>
      </c>
      <c r="BX72" s="79" t="str">
        <f>IF(SAM_2017_user_KZT!BX72="","",SAM_2017_user_KZT!BX72/326)</f>
        <v/>
      </c>
      <c r="BY72" s="79" t="str">
        <f>IF(SAM_2017_user_KZT!BY72="","",SAM_2017_user_KZT!BY72/326)</f>
        <v/>
      </c>
      <c r="BZ72" s="79" t="str">
        <f>IF(SAM_2017_user_KZT!BZ72="","",SAM_2017_user_KZT!BZ72/326)</f>
        <v/>
      </c>
      <c r="CA72" s="79" t="str">
        <f>IF(SAM_2017_user_KZT!CA72="","",SAM_2017_user_KZT!CA72/326)</f>
        <v/>
      </c>
      <c r="CB72" s="79" t="str">
        <f>IF(SAM_2017_user_KZT!CB72="","",SAM_2017_user_KZT!CB72/326)</f>
        <v/>
      </c>
      <c r="CC72" s="79" t="str">
        <f>IF(SAM_2017_user_KZT!CD72="","",SAM_2017_user_KZT!CD72/326)</f>
        <v/>
      </c>
      <c r="CD72" s="79" t="str">
        <f>IF(SAM_2017_user_KZT!CE72="","",SAM_2017_user_KZT!CE72/326)</f>
        <v/>
      </c>
      <c r="CE72" s="83" t="str">
        <f>IF(SAM_2017_user_KZT!CF72="","",SAM_2017_user_KZT!CF72/326)</f>
        <v/>
      </c>
      <c r="CF72" s="107">
        <f t="shared" si="2"/>
        <v>50952.280061349702</v>
      </c>
    </row>
    <row r="73" spans="1:84" x14ac:dyDescent="0.25">
      <c r="A73" s="227" t="str">
        <f>BU1</f>
        <v>HH_bottom40R</v>
      </c>
      <c r="B73" s="99">
        <v>71</v>
      </c>
      <c r="C73" s="79" t="str">
        <f>IF(SAM_2017_user_KZT!C73="","",SAM_2017_user_KZT!C73/326)</f>
        <v/>
      </c>
      <c r="D73" s="79" t="str">
        <f>IF(SAM_2017_user_KZT!D73="","",SAM_2017_user_KZT!D73/326)</f>
        <v/>
      </c>
      <c r="E73" s="79" t="str">
        <f>IF(SAM_2017_user_KZT!E73="","",SAM_2017_user_KZT!E73/326)</f>
        <v/>
      </c>
      <c r="F73" s="79" t="str">
        <f>IF(SAM_2017_user_KZT!F73="","",SAM_2017_user_KZT!F73/326)</f>
        <v/>
      </c>
      <c r="G73" s="79" t="str">
        <f>IF(SAM_2017_user_KZT!G73="","",SAM_2017_user_KZT!G73/326)</f>
        <v/>
      </c>
      <c r="H73" s="79" t="str">
        <f>IF(SAM_2017_user_KZT!H73="","",SAM_2017_user_KZT!H73/326)</f>
        <v/>
      </c>
      <c r="I73" s="79" t="str">
        <f>IF(SAM_2017_user_KZT!I73="","",SAM_2017_user_KZT!I73/326)</f>
        <v/>
      </c>
      <c r="J73" s="79" t="str">
        <f>IF(SAM_2017_user_KZT!J73="","",SAM_2017_user_KZT!J73/326)</f>
        <v/>
      </c>
      <c r="K73" s="79" t="str">
        <f>IF(SAM_2017_user_KZT!K73="","",SAM_2017_user_KZT!K73/326)</f>
        <v/>
      </c>
      <c r="L73" s="79" t="str">
        <f>IF(SAM_2017_user_KZT!L73="","",SAM_2017_user_KZT!L73/326)</f>
        <v/>
      </c>
      <c r="M73" s="79" t="str">
        <f>IF(SAM_2017_user_KZT!M73="","",SAM_2017_user_KZT!M73/326)</f>
        <v/>
      </c>
      <c r="N73" s="79" t="str">
        <f>IF(SAM_2017_user_KZT!N73="","",SAM_2017_user_KZT!N73/326)</f>
        <v/>
      </c>
      <c r="O73" s="79" t="str">
        <f>IF(SAM_2017_user_KZT!O73="","",SAM_2017_user_KZT!O73/326)</f>
        <v/>
      </c>
      <c r="P73" s="79" t="str">
        <f>IF(SAM_2017_user_KZT!P73="","",SAM_2017_user_KZT!P73/326)</f>
        <v/>
      </c>
      <c r="Q73" s="79" t="str">
        <f>IF(SAM_2017_user_KZT!Q73="","",SAM_2017_user_KZT!Q73/326)</f>
        <v/>
      </c>
      <c r="R73" s="79" t="str">
        <f>IF(SAM_2017_user_KZT!R73="","",SAM_2017_user_KZT!R73/326)</f>
        <v/>
      </c>
      <c r="S73" s="79" t="str">
        <f>IF(SAM_2017_user_KZT!S73="","",SAM_2017_user_KZT!S73/326)</f>
        <v/>
      </c>
      <c r="T73" s="79" t="str">
        <f>IF(SAM_2017_user_KZT!T73="","",SAM_2017_user_KZT!T73/326)</f>
        <v/>
      </c>
      <c r="U73" s="79" t="str">
        <f>IF(SAM_2017_user_KZT!U73="","",SAM_2017_user_KZT!U73/326)</f>
        <v/>
      </c>
      <c r="V73" s="79" t="str">
        <f>IF(SAM_2017_user_KZT!V73="","",SAM_2017_user_KZT!V73/326)</f>
        <v/>
      </c>
      <c r="W73" s="79" t="str">
        <f>IF(SAM_2017_user_KZT!W73="","",SAM_2017_user_KZT!W73/326)</f>
        <v/>
      </c>
      <c r="X73" s="79" t="str">
        <f>IF(SAM_2017_user_KZT!X73="","",SAM_2017_user_KZT!X73/326)</f>
        <v/>
      </c>
      <c r="Y73" s="79" t="str">
        <f>IF(SAM_2017_user_KZT!Y73="","",SAM_2017_user_KZT!Y73/326)</f>
        <v/>
      </c>
      <c r="Z73" s="79" t="str">
        <f>IF(SAM_2017_user_KZT!Z73="","",SAM_2017_user_KZT!Z73/326)</f>
        <v/>
      </c>
      <c r="AA73" s="79" t="str">
        <f>IF(SAM_2017_user_KZT!AA73="","",SAM_2017_user_KZT!AA73/326)</f>
        <v/>
      </c>
      <c r="AB73" s="79" t="str">
        <f>IF(SAM_2017_user_KZT!AB73="","",SAM_2017_user_KZT!AB73/326)</f>
        <v/>
      </c>
      <c r="AC73" s="79" t="str">
        <f>IF(SAM_2017_user_KZT!AC73="","",SAM_2017_user_KZT!AC73/326)</f>
        <v/>
      </c>
      <c r="AD73" s="79" t="str">
        <f>IF(SAM_2017_user_KZT!AD73="","",SAM_2017_user_KZT!AD73/326)</f>
        <v/>
      </c>
      <c r="AE73" s="79" t="str">
        <f>IF(SAM_2017_user_KZT!AE73="","",SAM_2017_user_KZT!AE73/326)</f>
        <v/>
      </c>
      <c r="AF73" s="79" t="str">
        <f>IF(SAM_2017_user_KZT!AF73="","",SAM_2017_user_KZT!AF73/326)</f>
        <v/>
      </c>
      <c r="AG73" s="79" t="str">
        <f>IF(SAM_2017_user_KZT!AG73="","",SAM_2017_user_KZT!AG73/326)</f>
        <v/>
      </c>
      <c r="AH73" s="79" t="str">
        <f>IF(SAM_2017_user_KZT!AH73="","",SAM_2017_user_KZT!AH73/326)</f>
        <v/>
      </c>
      <c r="AI73" s="79" t="str">
        <f>IF(SAM_2017_user_KZT!AI73="","",SAM_2017_user_KZT!AI73/326)</f>
        <v/>
      </c>
      <c r="AJ73" s="80" t="str">
        <f>IF(SAM_2017_user_KZT!AJ73="","",SAM_2017_user_KZT!AJ73/326)</f>
        <v/>
      </c>
      <c r="AK73" s="223" t="str">
        <f>IF(SAM_2017_user_KZT!AK73="","",SAM_2017_user_KZT!AK73/326)</f>
        <v/>
      </c>
      <c r="AL73" s="223" t="str">
        <f>IF(SAM_2017_user_KZT!AL73="","",SAM_2017_user_KZT!AL73/326)</f>
        <v/>
      </c>
      <c r="AM73" s="223" t="str">
        <f>IF(SAM_2017_user_KZT!AM73="","",SAM_2017_user_KZT!AM73/326)</f>
        <v/>
      </c>
      <c r="AN73" s="223" t="str">
        <f>IF(SAM_2017_user_KZT!AN73="","",SAM_2017_user_KZT!AN73/326)</f>
        <v/>
      </c>
      <c r="AO73" s="223" t="str">
        <f>IF(SAM_2017_user_KZT!AO73="","",SAM_2017_user_KZT!AO73/326)</f>
        <v/>
      </c>
      <c r="AP73" s="223" t="str">
        <f>IF(SAM_2017_user_KZT!AP73="","",SAM_2017_user_KZT!AP73/326)</f>
        <v/>
      </c>
      <c r="AQ73" s="223" t="str">
        <f>IF(SAM_2017_user_KZT!AQ73="","",SAM_2017_user_KZT!AQ73/326)</f>
        <v/>
      </c>
      <c r="AR73" s="223" t="str">
        <f>IF(SAM_2017_user_KZT!AR73="","",SAM_2017_user_KZT!AR73/326)</f>
        <v/>
      </c>
      <c r="AS73" s="223" t="str">
        <f>IF(SAM_2017_user_KZT!AS73="","",SAM_2017_user_KZT!AS73/326)</f>
        <v/>
      </c>
      <c r="AT73" s="223" t="str">
        <f>IF(SAM_2017_user_KZT!AT73="","",SAM_2017_user_KZT!AT73/326)</f>
        <v/>
      </c>
      <c r="AU73" s="223" t="str">
        <f>IF(SAM_2017_user_KZT!AU73="","",SAM_2017_user_KZT!AU73/326)</f>
        <v/>
      </c>
      <c r="AV73" s="223" t="str">
        <f>IF(SAM_2017_user_KZT!AV73="","",SAM_2017_user_KZT!AV73/326)</f>
        <v/>
      </c>
      <c r="AW73" s="223" t="str">
        <f>IF(SAM_2017_user_KZT!AW73="","",SAM_2017_user_KZT!AW73/326)</f>
        <v/>
      </c>
      <c r="AX73" s="223" t="str">
        <f>IF(SAM_2017_user_KZT!AX73="","",SAM_2017_user_KZT!AX73/326)</f>
        <v/>
      </c>
      <c r="AY73" s="223" t="str">
        <f>IF(SAM_2017_user_KZT!AY73="","",SAM_2017_user_KZT!AY73/326)</f>
        <v/>
      </c>
      <c r="AZ73" s="223" t="str">
        <f>IF(SAM_2017_user_KZT!AZ73="","",SAM_2017_user_KZT!AZ73/326)</f>
        <v/>
      </c>
      <c r="BA73" s="223" t="str">
        <f>IF(SAM_2017_user_KZT!BA73="","",SAM_2017_user_KZT!BA73/326)</f>
        <v/>
      </c>
      <c r="BB73" s="223" t="str">
        <f>IF(SAM_2017_user_KZT!BB73="","",SAM_2017_user_KZT!BB73/326)</f>
        <v/>
      </c>
      <c r="BC73" s="223" t="str">
        <f>IF(SAM_2017_user_KZT!BC73="","",SAM_2017_user_KZT!BC73/326)</f>
        <v/>
      </c>
      <c r="BD73" s="223" t="str">
        <f>IF(SAM_2017_user_KZT!BD73="","",SAM_2017_user_KZT!BD73/326)</f>
        <v/>
      </c>
      <c r="BE73" s="223" t="str">
        <f>IF(SAM_2017_user_KZT!BE73="","",SAM_2017_user_KZT!BE73/326)</f>
        <v/>
      </c>
      <c r="BF73" s="223" t="str">
        <f>IF(SAM_2017_user_KZT!BF73="","",SAM_2017_user_KZT!BF73/326)</f>
        <v/>
      </c>
      <c r="BG73" s="223" t="str">
        <f>IF(SAM_2017_user_KZT!BG73="","",SAM_2017_user_KZT!BG73/326)</f>
        <v/>
      </c>
      <c r="BH73" s="223" t="str">
        <f>IF(SAM_2017_user_KZT!BH73="","",SAM_2017_user_KZT!BH73/326)</f>
        <v/>
      </c>
      <c r="BI73" s="223" t="str">
        <f>IF(SAM_2017_user_KZT!BI73="","",SAM_2017_user_KZT!BI73/326)</f>
        <v/>
      </c>
      <c r="BJ73" s="223" t="str">
        <f>IF(SAM_2017_user_KZT!BJ73="","",SAM_2017_user_KZT!BJ73/326)</f>
        <v/>
      </c>
      <c r="BK73" s="223" t="str">
        <f>IF(SAM_2017_user_KZT!BK73="","",SAM_2017_user_KZT!BK73/326)</f>
        <v/>
      </c>
      <c r="BL73" s="223" t="str">
        <f>IF(SAM_2017_user_KZT!BL73="","",SAM_2017_user_KZT!BL73/326)</f>
        <v/>
      </c>
      <c r="BM73" s="223" t="str">
        <f>IF(SAM_2017_user_KZT!BM73="","",SAM_2017_user_KZT!BM73/326)</f>
        <v/>
      </c>
      <c r="BN73" s="223" t="str">
        <f>IF(SAM_2017_user_KZT!BN73="","",SAM_2017_user_KZT!BN73/326)</f>
        <v/>
      </c>
      <c r="BO73" s="223" t="str">
        <f>IF(SAM_2017_user_KZT!BO73="","",SAM_2017_user_KZT!BO73/326)</f>
        <v/>
      </c>
      <c r="BP73" s="223" t="str">
        <f>IF(SAM_2017_user_KZT!BP73="","",SAM_2017_user_KZT!BP73/326)</f>
        <v/>
      </c>
      <c r="BQ73" s="223" t="str">
        <f>IF(SAM_2017_user_KZT!BQ73="","",SAM_2017_user_KZT!BQ73/326)</f>
        <v/>
      </c>
      <c r="BR73" s="223" t="str">
        <f>IF(SAM_2017_user_KZT!BR73="","",SAM_2017_user_KZT!BR73/326)</f>
        <v/>
      </c>
      <c r="BS73" s="223" t="str">
        <f>IF(SAM_2017_user_KZT!BS73="","",SAM_2017_user_KZT!BS73/326)</f>
        <v/>
      </c>
      <c r="BT73" s="124">
        <f>IF(SAM_2017_user_KZT!BT73="","",SAM_2017_user_KZT!BT73/326)</f>
        <v>5711.1154502678564</v>
      </c>
      <c r="BU73" s="223" t="str">
        <f>IF(SAM_2017_user_KZT!BU73="","",SAM_2017_user_KZT!BU73/326)</f>
        <v/>
      </c>
      <c r="BV73" s="223" t="str">
        <f>IF(SAM_2017_user_KZT!BV73="","",SAM_2017_user_KZT!BV73/326)</f>
        <v/>
      </c>
      <c r="BW73" s="223" t="str">
        <f>IF(SAM_2017_user_KZT!BW73="","",SAM_2017_user_KZT!BW73/326)</f>
        <v/>
      </c>
      <c r="BX73" s="223" t="str">
        <f>IF(SAM_2017_user_KZT!BX73="","",SAM_2017_user_KZT!BX73/326)</f>
        <v/>
      </c>
      <c r="BY73" s="136">
        <f>IF(SAM_2017_user_KZT!BY73="","",SAM_2017_user_KZT!BY73/326)</f>
        <v>6462.475385985771</v>
      </c>
      <c r="BZ73" s="223" t="str">
        <f>IF(SAM_2017_user_KZT!BZ73="","",SAM_2017_user_KZT!BZ73/326)</f>
        <v/>
      </c>
      <c r="CA73" s="223" t="str">
        <f>IF(SAM_2017_user_KZT!CA73="","",SAM_2017_user_KZT!CA73/326)</f>
        <v/>
      </c>
      <c r="CB73" s="223" t="str">
        <f>IF(SAM_2017_user_KZT!CB73="","",SAM_2017_user_KZT!CB73/326)</f>
        <v/>
      </c>
      <c r="CC73" s="223" t="str">
        <f>IF(SAM_2017_user_KZT!CD73="","",SAM_2017_user_KZT!CD73/326)</f>
        <v/>
      </c>
      <c r="CD73" s="223" t="str">
        <f>IF(SAM_2017_user_KZT!CE73="","",SAM_2017_user_KZT!CE73/326)</f>
        <v/>
      </c>
      <c r="CE73" s="137">
        <f>IF(SAM_2017_user_KZT!CF73="","",SAM_2017_user_KZT!CF73/326)</f>
        <v>79.96980929612964</v>
      </c>
      <c r="CF73" s="107">
        <f t="shared" si="2"/>
        <v>12253.560645549758</v>
      </c>
    </row>
    <row r="74" spans="1:84" x14ac:dyDescent="0.25">
      <c r="A74" s="227"/>
      <c r="B74" s="99">
        <v>72</v>
      </c>
      <c r="C74" s="79" t="str">
        <f>IF(SAM_2017_user_KZT!C74="","",SAM_2017_user_KZT!C74/326)</f>
        <v/>
      </c>
      <c r="D74" s="79" t="str">
        <f>IF(SAM_2017_user_KZT!D74="","",SAM_2017_user_KZT!D74/326)</f>
        <v/>
      </c>
      <c r="E74" s="79" t="str">
        <f>IF(SAM_2017_user_KZT!E74="","",SAM_2017_user_KZT!E74/326)</f>
        <v/>
      </c>
      <c r="F74" s="79" t="str">
        <f>IF(SAM_2017_user_KZT!F74="","",SAM_2017_user_KZT!F74/326)</f>
        <v/>
      </c>
      <c r="G74" s="79" t="str">
        <f>IF(SAM_2017_user_KZT!G74="","",SAM_2017_user_KZT!G74/326)</f>
        <v/>
      </c>
      <c r="H74" s="79" t="str">
        <f>IF(SAM_2017_user_KZT!H74="","",SAM_2017_user_KZT!H74/326)</f>
        <v/>
      </c>
      <c r="I74" s="79" t="str">
        <f>IF(SAM_2017_user_KZT!I74="","",SAM_2017_user_KZT!I74/326)</f>
        <v/>
      </c>
      <c r="J74" s="79" t="str">
        <f>IF(SAM_2017_user_KZT!J74="","",SAM_2017_user_KZT!J74/326)</f>
        <v/>
      </c>
      <c r="K74" s="79" t="str">
        <f>IF(SAM_2017_user_KZT!K74="","",SAM_2017_user_KZT!K74/326)</f>
        <v/>
      </c>
      <c r="L74" s="79" t="str">
        <f>IF(SAM_2017_user_KZT!L74="","",SAM_2017_user_KZT!L74/326)</f>
        <v/>
      </c>
      <c r="M74" s="79" t="str">
        <f>IF(SAM_2017_user_KZT!M74="","",SAM_2017_user_KZT!M74/326)</f>
        <v/>
      </c>
      <c r="N74" s="79" t="str">
        <f>IF(SAM_2017_user_KZT!N74="","",SAM_2017_user_KZT!N74/326)</f>
        <v/>
      </c>
      <c r="O74" s="79" t="str">
        <f>IF(SAM_2017_user_KZT!O74="","",SAM_2017_user_KZT!O74/326)</f>
        <v/>
      </c>
      <c r="P74" s="79" t="str">
        <f>IF(SAM_2017_user_KZT!P74="","",SAM_2017_user_KZT!P74/326)</f>
        <v/>
      </c>
      <c r="Q74" s="79" t="str">
        <f>IF(SAM_2017_user_KZT!Q74="","",SAM_2017_user_KZT!Q74/326)</f>
        <v/>
      </c>
      <c r="R74" s="79" t="str">
        <f>IF(SAM_2017_user_KZT!R74="","",SAM_2017_user_KZT!R74/326)</f>
        <v/>
      </c>
      <c r="S74" s="79" t="str">
        <f>IF(SAM_2017_user_KZT!S74="","",SAM_2017_user_KZT!S74/326)</f>
        <v/>
      </c>
      <c r="T74" s="79" t="str">
        <f>IF(SAM_2017_user_KZT!T74="","",SAM_2017_user_KZT!T74/326)</f>
        <v/>
      </c>
      <c r="U74" s="79" t="str">
        <f>IF(SAM_2017_user_KZT!U74="","",SAM_2017_user_KZT!U74/326)</f>
        <v/>
      </c>
      <c r="V74" s="79" t="str">
        <f>IF(SAM_2017_user_KZT!V74="","",SAM_2017_user_KZT!V74/326)</f>
        <v/>
      </c>
      <c r="W74" s="79" t="str">
        <f>IF(SAM_2017_user_KZT!W74="","",SAM_2017_user_KZT!W74/326)</f>
        <v/>
      </c>
      <c r="X74" s="79" t="str">
        <f>IF(SAM_2017_user_KZT!X74="","",SAM_2017_user_KZT!X74/326)</f>
        <v/>
      </c>
      <c r="Y74" s="79" t="str">
        <f>IF(SAM_2017_user_KZT!Y74="","",SAM_2017_user_KZT!Y74/326)</f>
        <v/>
      </c>
      <c r="Z74" s="79" t="str">
        <f>IF(SAM_2017_user_KZT!Z74="","",SAM_2017_user_KZT!Z74/326)</f>
        <v/>
      </c>
      <c r="AA74" s="79" t="str">
        <f>IF(SAM_2017_user_KZT!AA74="","",SAM_2017_user_KZT!AA74/326)</f>
        <v/>
      </c>
      <c r="AB74" s="79" t="str">
        <f>IF(SAM_2017_user_KZT!AB74="","",SAM_2017_user_KZT!AB74/326)</f>
        <v/>
      </c>
      <c r="AC74" s="79" t="str">
        <f>IF(SAM_2017_user_KZT!AC74="","",SAM_2017_user_KZT!AC74/326)</f>
        <v/>
      </c>
      <c r="AD74" s="79" t="str">
        <f>IF(SAM_2017_user_KZT!AD74="","",SAM_2017_user_KZT!AD74/326)</f>
        <v/>
      </c>
      <c r="AE74" s="79" t="str">
        <f>IF(SAM_2017_user_KZT!AE74="","",SAM_2017_user_KZT!AE74/326)</f>
        <v/>
      </c>
      <c r="AF74" s="79" t="str">
        <f>IF(SAM_2017_user_KZT!AF74="","",SAM_2017_user_KZT!AF74/326)</f>
        <v/>
      </c>
      <c r="AG74" s="79" t="str">
        <f>IF(SAM_2017_user_KZT!AG74="","",SAM_2017_user_KZT!AG74/326)</f>
        <v/>
      </c>
      <c r="AH74" s="79" t="str">
        <f>IF(SAM_2017_user_KZT!AH74="","",SAM_2017_user_KZT!AH74/326)</f>
        <v/>
      </c>
      <c r="AI74" s="79" t="str">
        <f>IF(SAM_2017_user_KZT!AI74="","",SAM_2017_user_KZT!AI74/326)</f>
        <v/>
      </c>
      <c r="AJ74" s="80" t="str">
        <f>IF(SAM_2017_user_KZT!AJ74="","",SAM_2017_user_KZT!AJ74/326)</f>
        <v/>
      </c>
      <c r="AK74" s="223" t="str">
        <f>IF(SAM_2017_user_KZT!AK74="","",SAM_2017_user_KZT!AK74/326)</f>
        <v/>
      </c>
      <c r="AL74" s="223" t="str">
        <f>IF(SAM_2017_user_KZT!AL74="","",SAM_2017_user_KZT!AL74/326)</f>
        <v/>
      </c>
      <c r="AM74" s="223" t="str">
        <f>IF(SAM_2017_user_KZT!AM74="","",SAM_2017_user_KZT!AM74/326)</f>
        <v/>
      </c>
      <c r="AN74" s="223" t="str">
        <f>IF(SAM_2017_user_KZT!AN74="","",SAM_2017_user_KZT!AN74/326)</f>
        <v/>
      </c>
      <c r="AO74" s="223" t="str">
        <f>IF(SAM_2017_user_KZT!AO74="","",SAM_2017_user_KZT!AO74/326)</f>
        <v/>
      </c>
      <c r="AP74" s="223" t="str">
        <f>IF(SAM_2017_user_KZT!AP74="","",SAM_2017_user_KZT!AP74/326)</f>
        <v/>
      </c>
      <c r="AQ74" s="223" t="str">
        <f>IF(SAM_2017_user_KZT!AQ74="","",SAM_2017_user_KZT!AQ74/326)</f>
        <v/>
      </c>
      <c r="AR74" s="223" t="str">
        <f>IF(SAM_2017_user_KZT!AR74="","",SAM_2017_user_KZT!AR74/326)</f>
        <v/>
      </c>
      <c r="AS74" s="223" t="str">
        <f>IF(SAM_2017_user_KZT!AS74="","",SAM_2017_user_KZT!AS74/326)</f>
        <v/>
      </c>
      <c r="AT74" s="223" t="str">
        <f>IF(SAM_2017_user_KZT!AT74="","",SAM_2017_user_KZT!AT74/326)</f>
        <v/>
      </c>
      <c r="AU74" s="223" t="str">
        <f>IF(SAM_2017_user_KZT!AU74="","",SAM_2017_user_KZT!AU74/326)</f>
        <v/>
      </c>
      <c r="AV74" s="223" t="str">
        <f>IF(SAM_2017_user_KZT!AV74="","",SAM_2017_user_KZT!AV74/326)</f>
        <v/>
      </c>
      <c r="AW74" s="223" t="str">
        <f>IF(SAM_2017_user_KZT!AW74="","",SAM_2017_user_KZT!AW74/326)</f>
        <v/>
      </c>
      <c r="AX74" s="223" t="str">
        <f>IF(SAM_2017_user_KZT!AX74="","",SAM_2017_user_KZT!AX74/326)</f>
        <v/>
      </c>
      <c r="AY74" s="223" t="str">
        <f>IF(SAM_2017_user_KZT!AY74="","",SAM_2017_user_KZT!AY74/326)</f>
        <v/>
      </c>
      <c r="AZ74" s="223" t="str">
        <f>IF(SAM_2017_user_KZT!AZ74="","",SAM_2017_user_KZT!AZ74/326)</f>
        <v/>
      </c>
      <c r="BA74" s="223" t="str">
        <f>IF(SAM_2017_user_KZT!BA74="","",SAM_2017_user_KZT!BA74/326)</f>
        <v/>
      </c>
      <c r="BB74" s="223" t="str">
        <f>IF(SAM_2017_user_KZT!BB74="","",SAM_2017_user_KZT!BB74/326)</f>
        <v/>
      </c>
      <c r="BC74" s="223" t="str">
        <f>IF(SAM_2017_user_KZT!BC74="","",SAM_2017_user_KZT!BC74/326)</f>
        <v/>
      </c>
      <c r="BD74" s="223" t="str">
        <f>IF(SAM_2017_user_KZT!BD74="","",SAM_2017_user_KZT!BD74/326)</f>
        <v/>
      </c>
      <c r="BE74" s="223" t="str">
        <f>IF(SAM_2017_user_KZT!BE74="","",SAM_2017_user_KZT!BE74/326)</f>
        <v/>
      </c>
      <c r="BF74" s="223" t="str">
        <f>IF(SAM_2017_user_KZT!BF74="","",SAM_2017_user_KZT!BF74/326)</f>
        <v/>
      </c>
      <c r="BG74" s="223" t="str">
        <f>IF(SAM_2017_user_KZT!BG74="","",SAM_2017_user_KZT!BG74/326)</f>
        <v/>
      </c>
      <c r="BH74" s="223" t="str">
        <f>IF(SAM_2017_user_KZT!BH74="","",SAM_2017_user_KZT!BH74/326)</f>
        <v/>
      </c>
      <c r="BI74" s="223" t="str">
        <f>IF(SAM_2017_user_KZT!BI74="","",SAM_2017_user_KZT!BI74/326)</f>
        <v/>
      </c>
      <c r="BJ74" s="223" t="str">
        <f>IF(SAM_2017_user_KZT!BJ74="","",SAM_2017_user_KZT!BJ74/326)</f>
        <v/>
      </c>
      <c r="BK74" s="223" t="str">
        <f>IF(SAM_2017_user_KZT!BK74="","",SAM_2017_user_KZT!BK74/326)</f>
        <v/>
      </c>
      <c r="BL74" s="223" t="str">
        <f>IF(SAM_2017_user_KZT!BL74="","",SAM_2017_user_KZT!BL74/326)</f>
        <v/>
      </c>
      <c r="BM74" s="223" t="str">
        <f>IF(SAM_2017_user_KZT!BM74="","",SAM_2017_user_KZT!BM74/326)</f>
        <v/>
      </c>
      <c r="BN74" s="223" t="str">
        <f>IF(SAM_2017_user_KZT!BN74="","",SAM_2017_user_KZT!BN74/326)</f>
        <v/>
      </c>
      <c r="BO74" s="223" t="str">
        <f>IF(SAM_2017_user_KZT!BO74="","",SAM_2017_user_KZT!BO74/326)</f>
        <v/>
      </c>
      <c r="BP74" s="223" t="str">
        <f>IF(SAM_2017_user_KZT!BP74="","",SAM_2017_user_KZT!BP74/326)</f>
        <v/>
      </c>
      <c r="BQ74" s="223" t="str">
        <f>IF(SAM_2017_user_KZT!BQ74="","",SAM_2017_user_KZT!BQ74/326)</f>
        <v/>
      </c>
      <c r="BR74" s="223" t="str">
        <f>IF(SAM_2017_user_KZT!BR74="","",SAM_2017_user_KZT!BR74/326)</f>
        <v/>
      </c>
      <c r="BS74" s="127">
        <f>IF(SAM_2017_user_KZT!BS74="","",SAM_2017_user_KZT!BS74/326)</f>
        <v>37875.303759425333</v>
      </c>
      <c r="BT74" s="127">
        <f>IF(SAM_2017_user_KZT!BT74="","",SAM_2017_user_KZT!BT74/326)</f>
        <v>15248.351464179936</v>
      </c>
      <c r="BU74" s="223" t="str">
        <f>IF(SAM_2017_user_KZT!BU74="","",SAM_2017_user_KZT!BU74/326)</f>
        <v/>
      </c>
      <c r="BV74" s="223" t="str">
        <f>IF(SAM_2017_user_KZT!BV74="","",SAM_2017_user_KZT!BV74/326)</f>
        <v/>
      </c>
      <c r="BW74" s="223" t="str">
        <f>IF(SAM_2017_user_KZT!BW74="","",SAM_2017_user_KZT!BW74/326)</f>
        <v/>
      </c>
      <c r="BX74" s="223" t="str">
        <f>IF(SAM_2017_user_KZT!BX74="","",SAM_2017_user_KZT!BX74/326)</f>
        <v/>
      </c>
      <c r="BY74" s="136">
        <f>IF(SAM_2017_user_KZT!BY74="","",SAM_2017_user_KZT!BY74/326)</f>
        <v>3416.97086242266</v>
      </c>
      <c r="BZ74" s="223" t="str">
        <f>IF(SAM_2017_user_KZT!BZ74="","",SAM_2017_user_KZT!BZ74/326)</f>
        <v/>
      </c>
      <c r="CA74" s="223" t="str">
        <f>IF(SAM_2017_user_KZT!CA74="","",SAM_2017_user_KZT!CA74/326)</f>
        <v/>
      </c>
      <c r="CB74" s="223" t="str">
        <f>IF(SAM_2017_user_KZT!CB74="","",SAM_2017_user_KZT!CB74/326)</f>
        <v/>
      </c>
      <c r="CC74" s="223" t="str">
        <f>IF(SAM_2017_user_KZT!CD74="","",SAM_2017_user_KZT!CD74/326)</f>
        <v/>
      </c>
      <c r="CD74" s="223" t="str">
        <f>IF(SAM_2017_user_KZT!CE74="","",SAM_2017_user_KZT!CE74/326)</f>
        <v/>
      </c>
      <c r="CE74" s="136">
        <f>IF(SAM_2017_user_KZT!CF74="","",SAM_2017_user_KZT!CF74/326)</f>
        <v>1077.5063229776442</v>
      </c>
      <c r="CF74" s="107">
        <f t="shared" si="2"/>
        <v>57618.132409005571</v>
      </c>
    </row>
    <row r="75" spans="1:84" x14ac:dyDescent="0.25">
      <c r="A75" s="227"/>
      <c r="B75" s="99">
        <v>73</v>
      </c>
      <c r="C75" s="79" t="str">
        <f>IF(SAM_2017_user_KZT!C75="","",SAM_2017_user_KZT!C75/326)</f>
        <v/>
      </c>
      <c r="D75" s="79" t="str">
        <f>IF(SAM_2017_user_KZT!D75="","",SAM_2017_user_KZT!D75/326)</f>
        <v/>
      </c>
      <c r="E75" s="79" t="str">
        <f>IF(SAM_2017_user_KZT!E75="","",SAM_2017_user_KZT!E75/326)</f>
        <v/>
      </c>
      <c r="F75" s="79" t="str">
        <f>IF(SAM_2017_user_KZT!F75="","",SAM_2017_user_KZT!F75/326)</f>
        <v/>
      </c>
      <c r="G75" s="79" t="str">
        <f>IF(SAM_2017_user_KZT!G75="","",SAM_2017_user_KZT!G75/326)</f>
        <v/>
      </c>
      <c r="H75" s="79" t="str">
        <f>IF(SAM_2017_user_KZT!H75="","",SAM_2017_user_KZT!H75/326)</f>
        <v/>
      </c>
      <c r="I75" s="79" t="str">
        <f>IF(SAM_2017_user_KZT!I75="","",SAM_2017_user_KZT!I75/326)</f>
        <v/>
      </c>
      <c r="J75" s="79" t="str">
        <f>IF(SAM_2017_user_KZT!J75="","",SAM_2017_user_KZT!J75/326)</f>
        <v/>
      </c>
      <c r="K75" s="79" t="str">
        <f>IF(SAM_2017_user_KZT!K75="","",SAM_2017_user_KZT!K75/326)</f>
        <v/>
      </c>
      <c r="L75" s="79" t="str">
        <f>IF(SAM_2017_user_KZT!L75="","",SAM_2017_user_KZT!L75/326)</f>
        <v/>
      </c>
      <c r="M75" s="79" t="str">
        <f>IF(SAM_2017_user_KZT!M75="","",SAM_2017_user_KZT!M75/326)</f>
        <v/>
      </c>
      <c r="N75" s="79" t="str">
        <f>IF(SAM_2017_user_KZT!N75="","",SAM_2017_user_KZT!N75/326)</f>
        <v/>
      </c>
      <c r="O75" s="79" t="str">
        <f>IF(SAM_2017_user_KZT!O75="","",SAM_2017_user_KZT!O75/326)</f>
        <v/>
      </c>
      <c r="P75" s="79" t="str">
        <f>IF(SAM_2017_user_KZT!P75="","",SAM_2017_user_KZT!P75/326)</f>
        <v/>
      </c>
      <c r="Q75" s="79" t="str">
        <f>IF(SAM_2017_user_KZT!Q75="","",SAM_2017_user_KZT!Q75/326)</f>
        <v/>
      </c>
      <c r="R75" s="79" t="str">
        <f>IF(SAM_2017_user_KZT!R75="","",SAM_2017_user_KZT!R75/326)</f>
        <v/>
      </c>
      <c r="S75" s="79" t="str">
        <f>IF(SAM_2017_user_KZT!S75="","",SAM_2017_user_KZT!S75/326)</f>
        <v/>
      </c>
      <c r="T75" s="79" t="str">
        <f>IF(SAM_2017_user_KZT!T75="","",SAM_2017_user_KZT!T75/326)</f>
        <v/>
      </c>
      <c r="U75" s="79" t="str">
        <f>IF(SAM_2017_user_KZT!U75="","",SAM_2017_user_KZT!U75/326)</f>
        <v/>
      </c>
      <c r="V75" s="79" t="str">
        <f>IF(SAM_2017_user_KZT!V75="","",SAM_2017_user_KZT!V75/326)</f>
        <v/>
      </c>
      <c r="W75" s="79" t="str">
        <f>IF(SAM_2017_user_KZT!W75="","",SAM_2017_user_KZT!W75/326)</f>
        <v/>
      </c>
      <c r="X75" s="79" t="str">
        <f>IF(SAM_2017_user_KZT!X75="","",SAM_2017_user_KZT!X75/326)</f>
        <v/>
      </c>
      <c r="Y75" s="79" t="str">
        <f>IF(SAM_2017_user_KZT!Y75="","",SAM_2017_user_KZT!Y75/326)</f>
        <v/>
      </c>
      <c r="Z75" s="79" t="str">
        <f>IF(SAM_2017_user_KZT!Z75="","",SAM_2017_user_KZT!Z75/326)</f>
        <v/>
      </c>
      <c r="AA75" s="79" t="str">
        <f>IF(SAM_2017_user_KZT!AA75="","",SAM_2017_user_KZT!AA75/326)</f>
        <v/>
      </c>
      <c r="AB75" s="79" t="str">
        <f>IF(SAM_2017_user_KZT!AB75="","",SAM_2017_user_KZT!AB75/326)</f>
        <v/>
      </c>
      <c r="AC75" s="79" t="str">
        <f>IF(SAM_2017_user_KZT!AC75="","",SAM_2017_user_KZT!AC75/326)</f>
        <v/>
      </c>
      <c r="AD75" s="79" t="str">
        <f>IF(SAM_2017_user_KZT!AD75="","",SAM_2017_user_KZT!AD75/326)</f>
        <v/>
      </c>
      <c r="AE75" s="79" t="str">
        <f>IF(SAM_2017_user_KZT!AE75="","",SAM_2017_user_KZT!AE75/326)</f>
        <v/>
      </c>
      <c r="AF75" s="79" t="str">
        <f>IF(SAM_2017_user_KZT!AF75="","",SAM_2017_user_KZT!AF75/326)</f>
        <v/>
      </c>
      <c r="AG75" s="79" t="str">
        <f>IF(SAM_2017_user_KZT!AG75="","",SAM_2017_user_KZT!AG75/326)</f>
        <v/>
      </c>
      <c r="AH75" s="79" t="str">
        <f>IF(SAM_2017_user_KZT!AH75="","",SAM_2017_user_KZT!AH75/326)</f>
        <v/>
      </c>
      <c r="AI75" s="79" t="str">
        <f>IF(SAM_2017_user_KZT!AI75="","",SAM_2017_user_KZT!AI75/326)</f>
        <v/>
      </c>
      <c r="AJ75" s="80" t="str">
        <f>IF(SAM_2017_user_KZT!AJ75="","",SAM_2017_user_KZT!AJ75/326)</f>
        <v/>
      </c>
      <c r="AK75" s="223" t="str">
        <f>IF(SAM_2017_user_KZT!AK75="","",SAM_2017_user_KZT!AK75/326)</f>
        <v/>
      </c>
      <c r="AL75" s="223" t="str">
        <f>IF(SAM_2017_user_KZT!AL75="","",SAM_2017_user_KZT!AL75/326)</f>
        <v/>
      </c>
      <c r="AM75" s="223" t="str">
        <f>IF(SAM_2017_user_KZT!AM75="","",SAM_2017_user_KZT!AM75/326)</f>
        <v/>
      </c>
      <c r="AN75" s="223" t="str">
        <f>IF(SAM_2017_user_KZT!AN75="","",SAM_2017_user_KZT!AN75/326)</f>
        <v/>
      </c>
      <c r="AO75" s="223" t="str">
        <f>IF(SAM_2017_user_KZT!AO75="","",SAM_2017_user_KZT!AO75/326)</f>
        <v/>
      </c>
      <c r="AP75" s="223" t="str">
        <f>IF(SAM_2017_user_KZT!AP75="","",SAM_2017_user_KZT!AP75/326)</f>
        <v/>
      </c>
      <c r="AQ75" s="223" t="str">
        <f>IF(SAM_2017_user_KZT!AQ75="","",SAM_2017_user_KZT!AQ75/326)</f>
        <v/>
      </c>
      <c r="AR75" s="223" t="str">
        <f>IF(SAM_2017_user_KZT!AR75="","",SAM_2017_user_KZT!AR75/326)</f>
        <v/>
      </c>
      <c r="AS75" s="223" t="str">
        <f>IF(SAM_2017_user_KZT!AS75="","",SAM_2017_user_KZT!AS75/326)</f>
        <v/>
      </c>
      <c r="AT75" s="223" t="str">
        <f>IF(SAM_2017_user_KZT!AT75="","",SAM_2017_user_KZT!AT75/326)</f>
        <v/>
      </c>
      <c r="AU75" s="223" t="str">
        <f>IF(SAM_2017_user_KZT!AU75="","",SAM_2017_user_KZT!AU75/326)</f>
        <v/>
      </c>
      <c r="AV75" s="223" t="str">
        <f>IF(SAM_2017_user_KZT!AV75="","",SAM_2017_user_KZT!AV75/326)</f>
        <v/>
      </c>
      <c r="AW75" s="223" t="str">
        <f>IF(SAM_2017_user_KZT!AW75="","",SAM_2017_user_KZT!AW75/326)</f>
        <v/>
      </c>
      <c r="AX75" s="223" t="str">
        <f>IF(SAM_2017_user_KZT!AX75="","",SAM_2017_user_KZT!AX75/326)</f>
        <v/>
      </c>
      <c r="AY75" s="223" t="str">
        <f>IF(SAM_2017_user_KZT!AY75="","",SAM_2017_user_KZT!AY75/326)</f>
        <v/>
      </c>
      <c r="AZ75" s="223" t="str">
        <f>IF(SAM_2017_user_KZT!AZ75="","",SAM_2017_user_KZT!AZ75/326)</f>
        <v/>
      </c>
      <c r="BA75" s="223" t="str">
        <f>IF(SAM_2017_user_KZT!BA75="","",SAM_2017_user_KZT!BA75/326)</f>
        <v/>
      </c>
      <c r="BB75" s="223" t="str">
        <f>IF(SAM_2017_user_KZT!BB75="","",SAM_2017_user_KZT!BB75/326)</f>
        <v/>
      </c>
      <c r="BC75" s="223" t="str">
        <f>IF(SAM_2017_user_KZT!BC75="","",SAM_2017_user_KZT!BC75/326)</f>
        <v/>
      </c>
      <c r="BD75" s="223" t="str">
        <f>IF(SAM_2017_user_KZT!BD75="","",SAM_2017_user_KZT!BD75/326)</f>
        <v/>
      </c>
      <c r="BE75" s="223" t="str">
        <f>IF(SAM_2017_user_KZT!BE75="","",SAM_2017_user_KZT!BE75/326)</f>
        <v/>
      </c>
      <c r="BF75" s="223" t="str">
        <f>IF(SAM_2017_user_KZT!BF75="","",SAM_2017_user_KZT!BF75/326)</f>
        <v/>
      </c>
      <c r="BG75" s="223" t="str">
        <f>IF(SAM_2017_user_KZT!BG75="","",SAM_2017_user_KZT!BG75/326)</f>
        <v/>
      </c>
      <c r="BH75" s="223" t="str">
        <f>IF(SAM_2017_user_KZT!BH75="","",SAM_2017_user_KZT!BH75/326)</f>
        <v/>
      </c>
      <c r="BI75" s="223" t="str">
        <f>IF(SAM_2017_user_KZT!BI75="","",SAM_2017_user_KZT!BI75/326)</f>
        <v/>
      </c>
      <c r="BJ75" s="223" t="str">
        <f>IF(SAM_2017_user_KZT!BJ75="","",SAM_2017_user_KZT!BJ75/326)</f>
        <v/>
      </c>
      <c r="BK75" s="223" t="str">
        <f>IF(SAM_2017_user_KZT!BK75="","",SAM_2017_user_KZT!BK75/326)</f>
        <v/>
      </c>
      <c r="BL75" s="223" t="str">
        <f>IF(SAM_2017_user_KZT!BL75="","",SAM_2017_user_KZT!BL75/326)</f>
        <v/>
      </c>
      <c r="BM75" s="223" t="str">
        <f>IF(SAM_2017_user_KZT!BM75="","",SAM_2017_user_KZT!BM75/326)</f>
        <v/>
      </c>
      <c r="BN75" s="223" t="str">
        <f>IF(SAM_2017_user_KZT!BN75="","",SAM_2017_user_KZT!BN75/326)</f>
        <v/>
      </c>
      <c r="BO75" s="223" t="str">
        <f>IF(SAM_2017_user_KZT!BO75="","",SAM_2017_user_KZT!BO75/326)</f>
        <v/>
      </c>
      <c r="BP75" s="223" t="str">
        <f>IF(SAM_2017_user_KZT!BP75="","",SAM_2017_user_KZT!BP75/326)</f>
        <v/>
      </c>
      <c r="BQ75" s="223" t="str">
        <f>IF(SAM_2017_user_KZT!BQ75="","",SAM_2017_user_KZT!BQ75/326)</f>
        <v/>
      </c>
      <c r="BR75" s="223" t="str">
        <f>IF(SAM_2017_user_KZT!BR75="","",SAM_2017_user_KZT!BR75/326)</f>
        <v/>
      </c>
      <c r="BS75" s="247" t="str">
        <f>IF(SAM_2017_user_KZT!BS75="","",SAM_2017_user_KZT!BS75/326)</f>
        <v/>
      </c>
      <c r="BT75" s="126">
        <f>IF(SAM_2017_user_KZT!BT75="","",SAM_2017_user_KZT!BT75/326)</f>
        <v>3811.058712119288</v>
      </c>
      <c r="BU75" s="223" t="str">
        <f>IF(SAM_2017_user_KZT!BU75="","",SAM_2017_user_KZT!BU75/326)</f>
        <v/>
      </c>
      <c r="BV75" s="223" t="str">
        <f>IF(SAM_2017_user_KZT!BV75="","",SAM_2017_user_KZT!BV75/326)</f>
        <v/>
      </c>
      <c r="BW75" s="223" t="str">
        <f>IF(SAM_2017_user_KZT!BW75="","",SAM_2017_user_KZT!BW75/326)</f>
        <v/>
      </c>
      <c r="BX75" s="223" t="str">
        <f>IF(SAM_2017_user_KZT!BX75="","",SAM_2017_user_KZT!BX75/326)</f>
        <v/>
      </c>
      <c r="BY75" s="136">
        <f>IF(SAM_2017_user_KZT!BY75="","",SAM_2017_user_KZT!BY75/326)</f>
        <v>4312.4453245753257</v>
      </c>
      <c r="BZ75" s="223" t="str">
        <f>IF(SAM_2017_user_KZT!BZ75="","",SAM_2017_user_KZT!BZ75/326)</f>
        <v/>
      </c>
      <c r="CA75" s="223" t="str">
        <f>IF(SAM_2017_user_KZT!CA75="","",SAM_2017_user_KZT!CA75/326)</f>
        <v/>
      </c>
      <c r="CB75" s="223" t="str">
        <f>IF(SAM_2017_user_KZT!CB75="","",SAM_2017_user_KZT!CB75/326)</f>
        <v/>
      </c>
      <c r="CC75" s="223" t="str">
        <f>IF(SAM_2017_user_KZT!CD75="","",SAM_2017_user_KZT!CD75/326)</f>
        <v/>
      </c>
      <c r="CD75" s="223" t="str">
        <f>IF(SAM_2017_user_KZT!CE75="","",SAM_2017_user_KZT!CE75/326)</f>
        <v/>
      </c>
      <c r="CE75" s="138">
        <f>IF(SAM_2017_user_KZT!CF75="","",SAM_2017_user_KZT!CF75/326)</f>
        <v>53.364293031449563</v>
      </c>
      <c r="CF75" s="107">
        <f t="shared" si="2"/>
        <v>8176.8683297260641</v>
      </c>
    </row>
    <row r="76" spans="1:84" x14ac:dyDescent="0.25">
      <c r="A76" s="227"/>
      <c r="B76" s="99">
        <v>74</v>
      </c>
      <c r="C76" s="79" t="str">
        <f>IF(SAM_2017_user_KZT!C76="","",SAM_2017_user_KZT!C76/326)</f>
        <v/>
      </c>
      <c r="D76" s="79" t="str">
        <f>IF(SAM_2017_user_KZT!D76="","",SAM_2017_user_KZT!D76/326)</f>
        <v/>
      </c>
      <c r="E76" s="79" t="str">
        <f>IF(SAM_2017_user_KZT!E76="","",SAM_2017_user_KZT!E76/326)</f>
        <v/>
      </c>
      <c r="F76" s="79" t="str">
        <f>IF(SAM_2017_user_KZT!F76="","",SAM_2017_user_KZT!F76/326)</f>
        <v/>
      </c>
      <c r="G76" s="79" t="str">
        <f>IF(SAM_2017_user_KZT!G76="","",SAM_2017_user_KZT!G76/326)</f>
        <v/>
      </c>
      <c r="H76" s="79" t="str">
        <f>IF(SAM_2017_user_KZT!H76="","",SAM_2017_user_KZT!H76/326)</f>
        <v/>
      </c>
      <c r="I76" s="79" t="str">
        <f>IF(SAM_2017_user_KZT!I76="","",SAM_2017_user_KZT!I76/326)</f>
        <v/>
      </c>
      <c r="J76" s="79" t="str">
        <f>IF(SAM_2017_user_KZT!J76="","",SAM_2017_user_KZT!J76/326)</f>
        <v/>
      </c>
      <c r="K76" s="79" t="str">
        <f>IF(SAM_2017_user_KZT!K76="","",SAM_2017_user_KZT!K76/326)</f>
        <v/>
      </c>
      <c r="L76" s="79" t="str">
        <f>IF(SAM_2017_user_KZT!L76="","",SAM_2017_user_KZT!L76/326)</f>
        <v/>
      </c>
      <c r="M76" s="79" t="str">
        <f>IF(SAM_2017_user_KZT!M76="","",SAM_2017_user_KZT!M76/326)</f>
        <v/>
      </c>
      <c r="N76" s="79" t="str">
        <f>IF(SAM_2017_user_KZT!N76="","",SAM_2017_user_KZT!N76/326)</f>
        <v/>
      </c>
      <c r="O76" s="79" t="str">
        <f>IF(SAM_2017_user_KZT!O76="","",SAM_2017_user_KZT!O76/326)</f>
        <v/>
      </c>
      <c r="P76" s="79" t="str">
        <f>IF(SAM_2017_user_KZT!P76="","",SAM_2017_user_KZT!P76/326)</f>
        <v/>
      </c>
      <c r="Q76" s="79" t="str">
        <f>IF(SAM_2017_user_KZT!Q76="","",SAM_2017_user_KZT!Q76/326)</f>
        <v/>
      </c>
      <c r="R76" s="79" t="str">
        <f>IF(SAM_2017_user_KZT!R76="","",SAM_2017_user_KZT!R76/326)</f>
        <v/>
      </c>
      <c r="S76" s="79" t="str">
        <f>IF(SAM_2017_user_KZT!S76="","",SAM_2017_user_KZT!S76/326)</f>
        <v/>
      </c>
      <c r="T76" s="79" t="str">
        <f>IF(SAM_2017_user_KZT!T76="","",SAM_2017_user_KZT!T76/326)</f>
        <v/>
      </c>
      <c r="U76" s="79" t="str">
        <f>IF(SAM_2017_user_KZT!U76="","",SAM_2017_user_KZT!U76/326)</f>
        <v/>
      </c>
      <c r="V76" s="79" t="str">
        <f>IF(SAM_2017_user_KZT!V76="","",SAM_2017_user_KZT!V76/326)</f>
        <v/>
      </c>
      <c r="W76" s="79" t="str">
        <f>IF(SAM_2017_user_KZT!W76="","",SAM_2017_user_KZT!W76/326)</f>
        <v/>
      </c>
      <c r="X76" s="79" t="str">
        <f>IF(SAM_2017_user_KZT!X76="","",SAM_2017_user_KZT!X76/326)</f>
        <v/>
      </c>
      <c r="Y76" s="79" t="str">
        <f>IF(SAM_2017_user_KZT!Y76="","",SAM_2017_user_KZT!Y76/326)</f>
        <v/>
      </c>
      <c r="Z76" s="79" t="str">
        <f>IF(SAM_2017_user_KZT!Z76="","",SAM_2017_user_KZT!Z76/326)</f>
        <v/>
      </c>
      <c r="AA76" s="79" t="str">
        <f>IF(SAM_2017_user_KZT!AA76="","",SAM_2017_user_KZT!AA76/326)</f>
        <v/>
      </c>
      <c r="AB76" s="79" t="str">
        <f>IF(SAM_2017_user_KZT!AB76="","",SAM_2017_user_KZT!AB76/326)</f>
        <v/>
      </c>
      <c r="AC76" s="79" t="str">
        <f>IF(SAM_2017_user_KZT!AC76="","",SAM_2017_user_KZT!AC76/326)</f>
        <v/>
      </c>
      <c r="AD76" s="79" t="str">
        <f>IF(SAM_2017_user_KZT!AD76="","",SAM_2017_user_KZT!AD76/326)</f>
        <v/>
      </c>
      <c r="AE76" s="79" t="str">
        <f>IF(SAM_2017_user_KZT!AE76="","",SAM_2017_user_KZT!AE76/326)</f>
        <v/>
      </c>
      <c r="AF76" s="79" t="str">
        <f>IF(SAM_2017_user_KZT!AF76="","",SAM_2017_user_KZT!AF76/326)</f>
        <v/>
      </c>
      <c r="AG76" s="79" t="str">
        <f>IF(SAM_2017_user_KZT!AG76="","",SAM_2017_user_KZT!AG76/326)</f>
        <v/>
      </c>
      <c r="AH76" s="79" t="str">
        <f>IF(SAM_2017_user_KZT!AH76="","",SAM_2017_user_KZT!AH76/326)</f>
        <v/>
      </c>
      <c r="AI76" s="79" t="str">
        <f>IF(SAM_2017_user_KZT!AI76="","",SAM_2017_user_KZT!AI76/326)</f>
        <v/>
      </c>
      <c r="AJ76" s="80" t="str">
        <f>IF(SAM_2017_user_KZT!AJ76="","",SAM_2017_user_KZT!AJ76/326)</f>
        <v/>
      </c>
      <c r="AK76" s="223" t="str">
        <f>IF(SAM_2017_user_KZT!AK76="","",SAM_2017_user_KZT!AK76/326)</f>
        <v/>
      </c>
      <c r="AL76" s="223" t="str">
        <f>IF(SAM_2017_user_KZT!AL76="","",SAM_2017_user_KZT!AL76/326)</f>
        <v/>
      </c>
      <c r="AM76" s="223" t="str">
        <f>IF(SAM_2017_user_KZT!AM76="","",SAM_2017_user_KZT!AM76/326)</f>
        <v/>
      </c>
      <c r="AN76" s="223" t="str">
        <f>IF(SAM_2017_user_KZT!AN76="","",SAM_2017_user_KZT!AN76/326)</f>
        <v/>
      </c>
      <c r="AO76" s="223" t="str">
        <f>IF(SAM_2017_user_KZT!AO76="","",SAM_2017_user_KZT!AO76/326)</f>
        <v/>
      </c>
      <c r="AP76" s="223" t="str">
        <f>IF(SAM_2017_user_KZT!AP76="","",SAM_2017_user_KZT!AP76/326)</f>
        <v/>
      </c>
      <c r="AQ76" s="223" t="str">
        <f>IF(SAM_2017_user_KZT!AQ76="","",SAM_2017_user_KZT!AQ76/326)</f>
        <v/>
      </c>
      <c r="AR76" s="223" t="str">
        <f>IF(SAM_2017_user_KZT!AR76="","",SAM_2017_user_KZT!AR76/326)</f>
        <v/>
      </c>
      <c r="AS76" s="223" t="str">
        <f>IF(SAM_2017_user_KZT!AS76="","",SAM_2017_user_KZT!AS76/326)</f>
        <v/>
      </c>
      <c r="AT76" s="223" t="str">
        <f>IF(SAM_2017_user_KZT!AT76="","",SAM_2017_user_KZT!AT76/326)</f>
        <v/>
      </c>
      <c r="AU76" s="223" t="str">
        <f>IF(SAM_2017_user_KZT!AU76="","",SAM_2017_user_KZT!AU76/326)</f>
        <v/>
      </c>
      <c r="AV76" s="223" t="str">
        <f>IF(SAM_2017_user_KZT!AV76="","",SAM_2017_user_KZT!AV76/326)</f>
        <v/>
      </c>
      <c r="AW76" s="223" t="str">
        <f>IF(SAM_2017_user_KZT!AW76="","",SAM_2017_user_KZT!AW76/326)</f>
        <v/>
      </c>
      <c r="AX76" s="223" t="str">
        <f>IF(SAM_2017_user_KZT!AX76="","",SAM_2017_user_KZT!AX76/326)</f>
        <v/>
      </c>
      <c r="AY76" s="223" t="str">
        <f>IF(SAM_2017_user_KZT!AY76="","",SAM_2017_user_KZT!AY76/326)</f>
        <v/>
      </c>
      <c r="AZ76" s="223" t="str">
        <f>IF(SAM_2017_user_KZT!AZ76="","",SAM_2017_user_KZT!AZ76/326)</f>
        <v/>
      </c>
      <c r="BA76" s="223" t="str">
        <f>IF(SAM_2017_user_KZT!BA76="","",SAM_2017_user_KZT!BA76/326)</f>
        <v/>
      </c>
      <c r="BB76" s="223" t="str">
        <f>IF(SAM_2017_user_KZT!BB76="","",SAM_2017_user_KZT!BB76/326)</f>
        <v/>
      </c>
      <c r="BC76" s="223" t="str">
        <f>IF(SAM_2017_user_KZT!BC76="","",SAM_2017_user_KZT!BC76/326)</f>
        <v/>
      </c>
      <c r="BD76" s="223" t="str">
        <f>IF(SAM_2017_user_KZT!BD76="","",SAM_2017_user_KZT!BD76/326)</f>
        <v/>
      </c>
      <c r="BE76" s="223" t="str">
        <f>IF(SAM_2017_user_KZT!BE76="","",SAM_2017_user_KZT!BE76/326)</f>
        <v/>
      </c>
      <c r="BF76" s="223" t="str">
        <f>IF(SAM_2017_user_KZT!BF76="","",SAM_2017_user_KZT!BF76/326)</f>
        <v/>
      </c>
      <c r="BG76" s="223" t="str">
        <f>IF(SAM_2017_user_KZT!BG76="","",SAM_2017_user_KZT!BG76/326)</f>
        <v/>
      </c>
      <c r="BH76" s="223" t="str">
        <f>IF(SAM_2017_user_KZT!BH76="","",SAM_2017_user_KZT!BH76/326)</f>
        <v/>
      </c>
      <c r="BI76" s="223" t="str">
        <f>IF(SAM_2017_user_KZT!BI76="","",SAM_2017_user_KZT!BI76/326)</f>
        <v/>
      </c>
      <c r="BJ76" s="223" t="str">
        <f>IF(SAM_2017_user_KZT!BJ76="","",SAM_2017_user_KZT!BJ76/326)</f>
        <v/>
      </c>
      <c r="BK76" s="223" t="str">
        <f>IF(SAM_2017_user_KZT!BK76="","",SAM_2017_user_KZT!BK76/326)</f>
        <v/>
      </c>
      <c r="BL76" s="223" t="str">
        <f>IF(SAM_2017_user_KZT!BL76="","",SAM_2017_user_KZT!BL76/326)</f>
        <v/>
      </c>
      <c r="BM76" s="223" t="str">
        <f>IF(SAM_2017_user_KZT!BM76="","",SAM_2017_user_KZT!BM76/326)</f>
        <v/>
      </c>
      <c r="BN76" s="223" t="str">
        <f>IF(SAM_2017_user_KZT!BN76="","",SAM_2017_user_KZT!BN76/326)</f>
        <v/>
      </c>
      <c r="BO76" s="223" t="str">
        <f>IF(SAM_2017_user_KZT!BO76="","",SAM_2017_user_KZT!BO76/326)</f>
        <v/>
      </c>
      <c r="BP76" s="223" t="str">
        <f>IF(SAM_2017_user_KZT!BP76="","",SAM_2017_user_KZT!BP76/326)</f>
        <v/>
      </c>
      <c r="BQ76" s="223" t="str">
        <f>IF(SAM_2017_user_KZT!BQ76="","",SAM_2017_user_KZT!BQ76/326)</f>
        <v/>
      </c>
      <c r="BR76" s="223" t="str">
        <f>IF(SAM_2017_user_KZT!BR76="","",SAM_2017_user_KZT!BR76/326)</f>
        <v/>
      </c>
      <c r="BS76" s="126">
        <f>IF(SAM_2017_user_KZT!BS76="","",SAM_2017_user_KZT!BS76/326)</f>
        <v>65032.728587188525</v>
      </c>
      <c r="BT76" s="126">
        <f>IF(SAM_2017_user_KZT!BT76="","",SAM_2017_user_KZT!BT76/326)</f>
        <v>26181.754434782604</v>
      </c>
      <c r="BU76" s="223" t="str">
        <f>IF(SAM_2017_user_KZT!BU76="","",SAM_2017_user_KZT!BU76/326)</f>
        <v/>
      </c>
      <c r="BV76" s="223" t="str">
        <f>IF(SAM_2017_user_KZT!BV76="","",SAM_2017_user_KZT!BV76/326)</f>
        <v/>
      </c>
      <c r="BW76" s="223" t="str">
        <f>IF(SAM_2017_user_KZT!BW76="","",SAM_2017_user_KZT!BW76/326)</f>
        <v/>
      </c>
      <c r="BX76" s="223" t="str">
        <f>IF(SAM_2017_user_KZT!BX76="","",SAM_2017_user_KZT!BX76/326)</f>
        <v/>
      </c>
      <c r="BY76" s="138">
        <f>IF(SAM_2017_user_KZT!BY76="","",SAM_2017_user_KZT!BY76/326)</f>
        <v>8349.8641311641259</v>
      </c>
      <c r="BZ76" s="223" t="str">
        <f>IF(SAM_2017_user_KZT!BZ76="","",SAM_2017_user_KZT!BZ76/326)</f>
        <v/>
      </c>
      <c r="CA76" s="223" t="str">
        <f>IF(SAM_2017_user_KZT!CA76="","",SAM_2017_user_KZT!CA76/326)</f>
        <v/>
      </c>
      <c r="CB76" s="223" t="str">
        <f>IF(SAM_2017_user_KZT!CB76="","",SAM_2017_user_KZT!CB76/326)</f>
        <v/>
      </c>
      <c r="CC76" s="223" t="str">
        <f>IF(SAM_2017_user_KZT!CD76="","",SAM_2017_user_KZT!CD76/326)</f>
        <v/>
      </c>
      <c r="CD76" s="223" t="str">
        <f>IF(SAM_2017_user_KZT!CE76="","",SAM_2017_user_KZT!CE76/326)</f>
        <v/>
      </c>
      <c r="CE76" s="138">
        <f>IF(SAM_2017_user_KZT!CF76="","",SAM_2017_user_KZT!CF76/326)</f>
        <v>1850.1020268582481</v>
      </c>
      <c r="CF76" s="107">
        <f t="shared" si="2"/>
        <v>101414.44917999351</v>
      </c>
    </row>
    <row r="77" spans="1:84" ht="16.5" x14ac:dyDescent="0.3">
      <c r="A77" s="227" t="str">
        <f>BY1</f>
        <v>Govt</v>
      </c>
      <c r="B77" s="225">
        <v>75</v>
      </c>
      <c r="C77" s="79" t="str">
        <f>IF(SAM_2017_user_KZT!C77="","",SAM_2017_user_KZT!C77/326)</f>
        <v/>
      </c>
      <c r="D77" s="79" t="str">
        <f>IF(SAM_2017_user_KZT!D77="","",SAM_2017_user_KZT!D77/326)</f>
        <v/>
      </c>
      <c r="E77" s="79" t="str">
        <f>IF(SAM_2017_user_KZT!E77="","",SAM_2017_user_KZT!E77/326)</f>
        <v/>
      </c>
      <c r="F77" s="79" t="str">
        <f>IF(SAM_2017_user_KZT!F77="","",SAM_2017_user_KZT!F77/326)</f>
        <v/>
      </c>
      <c r="G77" s="79" t="str">
        <f>IF(SAM_2017_user_KZT!G77="","",SAM_2017_user_KZT!G77/326)</f>
        <v/>
      </c>
      <c r="H77" s="79" t="str">
        <f>IF(SAM_2017_user_KZT!H77="","",SAM_2017_user_KZT!H77/326)</f>
        <v/>
      </c>
      <c r="I77" s="79" t="str">
        <f>IF(SAM_2017_user_KZT!I77="","",SAM_2017_user_KZT!I77/326)</f>
        <v/>
      </c>
      <c r="J77" s="79" t="str">
        <f>IF(SAM_2017_user_KZT!J77="","",SAM_2017_user_KZT!J77/326)</f>
        <v/>
      </c>
      <c r="K77" s="79" t="str">
        <f>IF(SAM_2017_user_KZT!K77="","",SAM_2017_user_KZT!K77/326)</f>
        <v/>
      </c>
      <c r="L77" s="79" t="str">
        <f>IF(SAM_2017_user_KZT!L77="","",SAM_2017_user_KZT!L77/326)</f>
        <v/>
      </c>
      <c r="M77" s="79" t="str">
        <f>IF(SAM_2017_user_KZT!M77="","",SAM_2017_user_KZT!M77/326)</f>
        <v/>
      </c>
      <c r="N77" s="79" t="str">
        <f>IF(SAM_2017_user_KZT!N77="","",SAM_2017_user_KZT!N77/326)</f>
        <v/>
      </c>
      <c r="O77" s="79" t="str">
        <f>IF(SAM_2017_user_KZT!O77="","",SAM_2017_user_KZT!O77/326)</f>
        <v/>
      </c>
      <c r="P77" s="79" t="str">
        <f>IF(SAM_2017_user_KZT!P77="","",SAM_2017_user_KZT!P77/326)</f>
        <v/>
      </c>
      <c r="Q77" s="79" t="str">
        <f>IF(SAM_2017_user_KZT!Q77="","",SAM_2017_user_KZT!Q77/326)</f>
        <v/>
      </c>
      <c r="R77" s="79" t="str">
        <f>IF(SAM_2017_user_KZT!R77="","",SAM_2017_user_KZT!R77/326)</f>
        <v/>
      </c>
      <c r="S77" s="79" t="str">
        <f>IF(SAM_2017_user_KZT!S77="","",SAM_2017_user_KZT!S77/326)</f>
        <v/>
      </c>
      <c r="T77" s="79" t="str">
        <f>IF(SAM_2017_user_KZT!T77="","",SAM_2017_user_KZT!T77/326)</f>
        <v/>
      </c>
      <c r="U77" s="79" t="str">
        <f>IF(SAM_2017_user_KZT!U77="","",SAM_2017_user_KZT!U77/326)</f>
        <v/>
      </c>
      <c r="V77" s="79" t="str">
        <f>IF(SAM_2017_user_KZT!V77="","",SAM_2017_user_KZT!V77/326)</f>
        <v/>
      </c>
      <c r="W77" s="79" t="str">
        <f>IF(SAM_2017_user_KZT!W77="","",SAM_2017_user_KZT!W77/326)</f>
        <v/>
      </c>
      <c r="X77" s="79" t="str">
        <f>IF(SAM_2017_user_KZT!X77="","",SAM_2017_user_KZT!X77/326)</f>
        <v/>
      </c>
      <c r="Y77" s="79" t="str">
        <f>IF(SAM_2017_user_KZT!Y77="","",SAM_2017_user_KZT!Y77/326)</f>
        <v/>
      </c>
      <c r="Z77" s="79" t="str">
        <f>IF(SAM_2017_user_KZT!Z77="","",SAM_2017_user_KZT!Z77/326)</f>
        <v/>
      </c>
      <c r="AA77" s="79" t="str">
        <f>IF(SAM_2017_user_KZT!AA77="","",SAM_2017_user_KZT!AA77/326)</f>
        <v/>
      </c>
      <c r="AB77" s="79" t="str">
        <f>IF(SAM_2017_user_KZT!AB77="","",SAM_2017_user_KZT!AB77/326)</f>
        <v/>
      </c>
      <c r="AC77" s="79" t="str">
        <f>IF(SAM_2017_user_KZT!AC77="","",SAM_2017_user_KZT!AC77/326)</f>
        <v/>
      </c>
      <c r="AD77" s="79" t="str">
        <f>IF(SAM_2017_user_KZT!AD77="","",SAM_2017_user_KZT!AD77/326)</f>
        <v/>
      </c>
      <c r="AE77" s="79" t="str">
        <f>IF(SAM_2017_user_KZT!AE77="","",SAM_2017_user_KZT!AE77/326)</f>
        <v/>
      </c>
      <c r="AF77" s="79" t="str">
        <f>IF(SAM_2017_user_KZT!AF77="","",SAM_2017_user_KZT!AF77/326)</f>
        <v/>
      </c>
      <c r="AG77" s="79" t="str">
        <f>IF(SAM_2017_user_KZT!AG77="","",SAM_2017_user_KZT!AG77/326)</f>
        <v/>
      </c>
      <c r="AH77" s="79" t="str">
        <f>IF(SAM_2017_user_KZT!AH77="","",SAM_2017_user_KZT!AH77/326)</f>
        <v/>
      </c>
      <c r="AI77" s="79" t="str">
        <f>IF(SAM_2017_user_KZT!AI77="","",SAM_2017_user_KZT!AI77/326)</f>
        <v/>
      </c>
      <c r="AJ77" s="80" t="str">
        <f>IF(SAM_2017_user_KZT!AJ77="","",SAM_2017_user_KZT!AJ77/326)</f>
        <v/>
      </c>
      <c r="AK77" s="223" t="str">
        <f>IF(SAM_2017_user_KZT!AK77="","",SAM_2017_user_KZT!AK77/326)</f>
        <v/>
      </c>
      <c r="AL77" s="223" t="str">
        <f>IF(SAM_2017_user_KZT!AL77="","",SAM_2017_user_KZT!AL77/326)</f>
        <v/>
      </c>
      <c r="AM77" s="223" t="str">
        <f>IF(SAM_2017_user_KZT!AM77="","",SAM_2017_user_KZT!AM77/326)</f>
        <v/>
      </c>
      <c r="AN77" s="223" t="str">
        <f>IF(SAM_2017_user_KZT!AN77="","",SAM_2017_user_KZT!AN77/326)</f>
        <v/>
      </c>
      <c r="AO77" s="223" t="str">
        <f>IF(SAM_2017_user_KZT!AO77="","",SAM_2017_user_KZT!AO77/326)</f>
        <v/>
      </c>
      <c r="AP77" s="223" t="str">
        <f>IF(SAM_2017_user_KZT!AP77="","",SAM_2017_user_KZT!AP77/326)</f>
        <v/>
      </c>
      <c r="AQ77" s="223" t="str">
        <f>IF(SAM_2017_user_KZT!AQ77="","",SAM_2017_user_KZT!AQ77/326)</f>
        <v/>
      </c>
      <c r="AR77" s="223" t="str">
        <f>IF(SAM_2017_user_KZT!AR77="","",SAM_2017_user_KZT!AR77/326)</f>
        <v/>
      </c>
      <c r="AS77" s="223" t="str">
        <f>IF(SAM_2017_user_KZT!AS77="","",SAM_2017_user_KZT!AS77/326)</f>
        <v/>
      </c>
      <c r="AT77" s="223" t="str">
        <f>IF(SAM_2017_user_KZT!AT77="","",SAM_2017_user_KZT!AT77/326)</f>
        <v/>
      </c>
      <c r="AU77" s="223" t="str">
        <f>IF(SAM_2017_user_KZT!AU77="","",SAM_2017_user_KZT!AU77/326)</f>
        <v/>
      </c>
      <c r="AV77" s="223" t="str">
        <f>IF(SAM_2017_user_KZT!AV77="","",SAM_2017_user_KZT!AV77/326)</f>
        <v/>
      </c>
      <c r="AW77" s="223" t="str">
        <f>IF(SAM_2017_user_KZT!AW77="","",SAM_2017_user_KZT!AW77/326)</f>
        <v/>
      </c>
      <c r="AX77" s="223" t="str">
        <f>IF(SAM_2017_user_KZT!AX77="","",SAM_2017_user_KZT!AX77/326)</f>
        <v/>
      </c>
      <c r="AY77" s="223" t="str">
        <f>IF(SAM_2017_user_KZT!AY77="","",SAM_2017_user_KZT!AY77/326)</f>
        <v/>
      </c>
      <c r="AZ77" s="223" t="str">
        <f>IF(SAM_2017_user_KZT!AZ77="","",SAM_2017_user_KZT!AZ77/326)</f>
        <v/>
      </c>
      <c r="BA77" s="223" t="str">
        <f>IF(SAM_2017_user_KZT!BA77="","",SAM_2017_user_KZT!BA77/326)</f>
        <v/>
      </c>
      <c r="BB77" s="223" t="str">
        <f>IF(SAM_2017_user_KZT!BB77="","",SAM_2017_user_KZT!BB77/326)</f>
        <v/>
      </c>
      <c r="BC77" s="223" t="str">
        <f>IF(SAM_2017_user_KZT!BC77="","",SAM_2017_user_KZT!BC77/326)</f>
        <v/>
      </c>
      <c r="BD77" s="223" t="str">
        <f>IF(SAM_2017_user_KZT!BD77="","",SAM_2017_user_KZT!BD77/326)</f>
        <v/>
      </c>
      <c r="BE77" s="223" t="str">
        <f>IF(SAM_2017_user_KZT!BE77="","",SAM_2017_user_KZT!BE77/326)</f>
        <v/>
      </c>
      <c r="BF77" s="223" t="str">
        <f>IF(SAM_2017_user_KZT!BF77="","",SAM_2017_user_KZT!BF77/326)</f>
        <v/>
      </c>
      <c r="BG77" s="223" t="str">
        <f>IF(SAM_2017_user_KZT!BG77="","",SAM_2017_user_KZT!BG77/326)</f>
        <v/>
      </c>
      <c r="BH77" s="223" t="str">
        <f>IF(SAM_2017_user_KZT!BH77="","",SAM_2017_user_KZT!BH77/326)</f>
        <v/>
      </c>
      <c r="BI77" s="223" t="str">
        <f>IF(SAM_2017_user_KZT!BI77="","",SAM_2017_user_KZT!BI77/326)</f>
        <v/>
      </c>
      <c r="BJ77" s="223" t="str">
        <f>IF(SAM_2017_user_KZT!BJ77="","",SAM_2017_user_KZT!BJ77/326)</f>
        <v/>
      </c>
      <c r="BK77" s="223" t="str">
        <f>IF(SAM_2017_user_KZT!BK77="","",SAM_2017_user_KZT!BK77/326)</f>
        <v/>
      </c>
      <c r="BL77" s="223" t="str">
        <f>IF(SAM_2017_user_KZT!BL77="","",SAM_2017_user_KZT!BL77/326)</f>
        <v/>
      </c>
      <c r="BM77" s="223" t="str">
        <f>IF(SAM_2017_user_KZT!BM77="","",SAM_2017_user_KZT!BM77/326)</f>
        <v/>
      </c>
      <c r="BN77" s="223" t="str">
        <f>IF(SAM_2017_user_KZT!BN77="","",SAM_2017_user_KZT!BN77/326)</f>
        <v/>
      </c>
      <c r="BO77" s="223" t="str">
        <f>IF(SAM_2017_user_KZT!BO77="","",SAM_2017_user_KZT!BO77/326)</f>
        <v/>
      </c>
      <c r="BP77" s="223" t="str">
        <f>IF(SAM_2017_user_KZT!BP77="","",SAM_2017_user_KZT!BP77/326)</f>
        <v/>
      </c>
      <c r="BQ77" s="223" t="str">
        <f>IF(SAM_2017_user_KZT!BQ77="","",SAM_2017_user_KZT!BQ77/326)</f>
        <v/>
      </c>
      <c r="BR77" s="223" t="str">
        <f>IF(SAM_2017_user_KZT!BR77="","",SAM_2017_user_KZT!BR77/326)</f>
        <v/>
      </c>
      <c r="BS77" s="127">
        <f>IF(SAM_2017_user_KZT!BS77="","",SAM_2017_user_KZT!BS77/326)</f>
        <v>1337.2360582941226</v>
      </c>
      <c r="BT77" s="223" t="str">
        <f>IF(SAM_2017_user_KZT!BT77="","",SAM_2017_user_KZT!BT77/326)</f>
        <v/>
      </c>
      <c r="BU77" s="223" t="str">
        <f>IF(SAM_2017_user_KZT!BU77="","",SAM_2017_user_KZT!BU77/326)</f>
        <v/>
      </c>
      <c r="BV77" s="136">
        <f>IF(SAM_2017_user_KZT!BV77="","",SAM_2017_user_KZT!BV77/326)</f>
        <v>8166.728478621063</v>
      </c>
      <c r="BW77" s="223" t="str">
        <f>IF(SAM_2017_user_KZT!BW77="","",SAM_2017_user_KZT!BW77/326)</f>
        <v/>
      </c>
      <c r="BX77" s="136">
        <f>IF(SAM_2017_user_KZT!BX77="","",SAM_2017_user_KZT!BX77/326)</f>
        <v>14022.452201806049</v>
      </c>
      <c r="BY77" s="223" t="str">
        <f>IF(SAM_2017_user_KZT!BY77="","",SAM_2017_user_KZT!BY77/326)</f>
        <v/>
      </c>
      <c r="BZ77" s="112">
        <f>IF(SAM_2017_user_KZT!BZ77="","",SAM_2017_user_KZT!BZ77/326)</f>
        <v>6493.8098619505035</v>
      </c>
      <c r="CA77" s="135">
        <f>IF(SAM_2017_user_KZT!CA77="","",SAM_2017_user_KZT!CA77/326)</f>
        <v>3686.9705990993489</v>
      </c>
      <c r="CB77" s="135">
        <f>IF(SAM_2017_user_KZT!CB77="","",SAM_2017_user_KZT!CB77/326)</f>
        <v>1844.96472392638</v>
      </c>
      <c r="CC77" s="135">
        <f>IF(SAM_2017_user_KZT!CD77="","",SAM_2017_user_KZT!CD77/326)</f>
        <v>9786.7840869108222</v>
      </c>
      <c r="CD77" s="223" t="str">
        <f>IF(SAM_2017_user_KZT!CE77="","",SAM_2017_user_KZT!CE77/326)</f>
        <v/>
      </c>
      <c r="CE77" s="136">
        <f>IF(SAM_2017_user_KZT!CF77="","",SAM_2017_user_KZT!CF77/326)</f>
        <v>1151.9023564844899</v>
      </c>
      <c r="CF77" s="107">
        <f t="shared" si="2"/>
        <v>46490.848367092774</v>
      </c>
    </row>
    <row r="78" spans="1:84" x14ac:dyDescent="0.25">
      <c r="A78" s="227" t="str">
        <f>BZ1</f>
        <v>TC</v>
      </c>
      <c r="B78" s="225">
        <v>76</v>
      </c>
      <c r="C78" s="79" t="str">
        <f>IF(SAM_2017_user_KZT!C78="","",SAM_2017_user_KZT!C78/326)</f>
        <v/>
      </c>
      <c r="D78" s="79" t="str">
        <f>IF(SAM_2017_user_KZT!D78="","",SAM_2017_user_KZT!D78/326)</f>
        <v/>
      </c>
      <c r="E78" s="79" t="str">
        <f>IF(SAM_2017_user_KZT!E78="","",SAM_2017_user_KZT!E78/326)</f>
        <v/>
      </c>
      <c r="F78" s="79" t="str">
        <f>IF(SAM_2017_user_KZT!F78="","",SAM_2017_user_KZT!F78/326)</f>
        <v/>
      </c>
      <c r="G78" s="79" t="str">
        <f>IF(SAM_2017_user_KZT!G78="","",SAM_2017_user_KZT!G78/326)</f>
        <v/>
      </c>
      <c r="H78" s="79" t="str">
        <f>IF(SAM_2017_user_KZT!H78="","",SAM_2017_user_KZT!H78/326)</f>
        <v/>
      </c>
      <c r="I78" s="79" t="str">
        <f>IF(SAM_2017_user_KZT!I78="","",SAM_2017_user_KZT!I78/326)</f>
        <v/>
      </c>
      <c r="J78" s="79" t="str">
        <f>IF(SAM_2017_user_KZT!J78="","",SAM_2017_user_KZT!J78/326)</f>
        <v/>
      </c>
      <c r="K78" s="79" t="str">
        <f>IF(SAM_2017_user_KZT!K78="","",SAM_2017_user_KZT!K78/326)</f>
        <v/>
      </c>
      <c r="L78" s="79" t="str">
        <f>IF(SAM_2017_user_KZT!L78="","",SAM_2017_user_KZT!L78/326)</f>
        <v/>
      </c>
      <c r="M78" s="79" t="str">
        <f>IF(SAM_2017_user_KZT!M78="","",SAM_2017_user_KZT!M78/326)</f>
        <v/>
      </c>
      <c r="N78" s="79" t="str">
        <f>IF(SAM_2017_user_KZT!N78="","",SAM_2017_user_KZT!N78/326)</f>
        <v/>
      </c>
      <c r="O78" s="79" t="str">
        <f>IF(SAM_2017_user_KZT!O78="","",SAM_2017_user_KZT!O78/326)</f>
        <v/>
      </c>
      <c r="P78" s="79" t="str">
        <f>IF(SAM_2017_user_KZT!P78="","",SAM_2017_user_KZT!P78/326)</f>
        <v/>
      </c>
      <c r="Q78" s="79" t="str">
        <f>IF(SAM_2017_user_KZT!Q78="","",SAM_2017_user_KZT!Q78/326)</f>
        <v/>
      </c>
      <c r="R78" s="79" t="str">
        <f>IF(SAM_2017_user_KZT!R78="","",SAM_2017_user_KZT!R78/326)</f>
        <v/>
      </c>
      <c r="S78" s="79" t="str">
        <f>IF(SAM_2017_user_KZT!S78="","",SAM_2017_user_KZT!S78/326)</f>
        <v/>
      </c>
      <c r="T78" s="79" t="str">
        <f>IF(SAM_2017_user_KZT!T78="","",SAM_2017_user_KZT!T78/326)</f>
        <v/>
      </c>
      <c r="U78" s="79" t="str">
        <f>IF(SAM_2017_user_KZT!U78="","",SAM_2017_user_KZT!U78/326)</f>
        <v/>
      </c>
      <c r="V78" s="79" t="str">
        <f>IF(SAM_2017_user_KZT!V78="","",SAM_2017_user_KZT!V78/326)</f>
        <v/>
      </c>
      <c r="W78" s="79" t="str">
        <f>IF(SAM_2017_user_KZT!W78="","",SAM_2017_user_KZT!W78/326)</f>
        <v/>
      </c>
      <c r="X78" s="79" t="str">
        <f>IF(SAM_2017_user_KZT!X78="","",SAM_2017_user_KZT!X78/326)</f>
        <v/>
      </c>
      <c r="Y78" s="79" t="str">
        <f>IF(SAM_2017_user_KZT!Y78="","",SAM_2017_user_KZT!Y78/326)</f>
        <v/>
      </c>
      <c r="Z78" s="79" t="str">
        <f>IF(SAM_2017_user_KZT!Z78="","",SAM_2017_user_KZT!Z78/326)</f>
        <v/>
      </c>
      <c r="AA78" s="79" t="str">
        <f>IF(SAM_2017_user_KZT!AA78="","",SAM_2017_user_KZT!AA78/326)</f>
        <v/>
      </c>
      <c r="AB78" s="79" t="str">
        <f>IF(SAM_2017_user_KZT!AB78="","",SAM_2017_user_KZT!AB78/326)</f>
        <v/>
      </c>
      <c r="AC78" s="79" t="str">
        <f>IF(SAM_2017_user_KZT!AC78="","",SAM_2017_user_KZT!AC78/326)</f>
        <v/>
      </c>
      <c r="AD78" s="79" t="str">
        <f>IF(SAM_2017_user_KZT!AD78="","",SAM_2017_user_KZT!AD78/326)</f>
        <v/>
      </c>
      <c r="AE78" s="79" t="str">
        <f>IF(SAM_2017_user_KZT!AE78="","",SAM_2017_user_KZT!AE78/326)</f>
        <v/>
      </c>
      <c r="AF78" s="79" t="str">
        <f>IF(SAM_2017_user_KZT!AF78="","",SAM_2017_user_KZT!AF78/326)</f>
        <v/>
      </c>
      <c r="AG78" s="79" t="str">
        <f>IF(SAM_2017_user_KZT!AG78="","",SAM_2017_user_KZT!AG78/326)</f>
        <v/>
      </c>
      <c r="AH78" s="79" t="str">
        <f>IF(SAM_2017_user_KZT!AH78="","",SAM_2017_user_KZT!AH78/326)</f>
        <v/>
      </c>
      <c r="AI78" s="79" t="str">
        <f>IF(SAM_2017_user_KZT!AI78="","",SAM_2017_user_KZT!AI78/326)</f>
        <v/>
      </c>
      <c r="AJ78" s="79" t="str">
        <f>IF(SAM_2017_user_KZT!AJ78="","",SAM_2017_user_KZT!AJ78/326)</f>
        <v/>
      </c>
      <c r="AK78" s="128">
        <f>IF(SAM_2017_user_KZT!AK78="","",SAM_2017_user_KZT!AK78/326)</f>
        <v>189.24604251292962</v>
      </c>
      <c r="AL78" s="129">
        <f>IF(SAM_2017_user_KZT!AL78="","",SAM_2017_user_KZT!AL78/326)</f>
        <v>75.67076057864773</v>
      </c>
      <c r="AM78" s="129">
        <f>IF(SAM_2017_user_KZT!AM78="","",SAM_2017_user_KZT!AM78/326)</f>
        <v>171.96444327691444</v>
      </c>
      <c r="AN78" s="129">
        <f>IF(SAM_2017_user_KZT!AN78="","",SAM_2017_user_KZT!AN78/326)</f>
        <v>10.361506168935222</v>
      </c>
      <c r="AO78" s="129">
        <f>IF(SAM_2017_user_KZT!AO78="","",SAM_2017_user_KZT!AO78/326)</f>
        <v>4.7773044203047084</v>
      </c>
      <c r="AP78" s="129">
        <f>IF(SAM_2017_user_KZT!AP78="","",SAM_2017_user_KZT!AP78/326)</f>
        <v>42.313029939934282</v>
      </c>
      <c r="AQ78" s="129">
        <f>IF(SAM_2017_user_KZT!AQ78="","",SAM_2017_user_KZT!AQ78/326)</f>
        <v>13.830748829007403</v>
      </c>
      <c r="AR78" s="129">
        <f>IF(SAM_2017_user_KZT!AR78="","",SAM_2017_user_KZT!AR78/326)</f>
        <v>1281.5673615944577</v>
      </c>
      <c r="AS78" s="129">
        <f>IF(SAM_2017_user_KZT!AS78="","",SAM_2017_user_KZT!AS78/326)</f>
        <v>33.035887338162318</v>
      </c>
      <c r="AT78" s="129">
        <f>IF(SAM_2017_user_KZT!AT78="","",SAM_2017_user_KZT!AT78/326)</f>
        <v>282.9152203315698</v>
      </c>
      <c r="AU78" s="129">
        <f>IF(SAM_2017_user_KZT!AU78="","",SAM_2017_user_KZT!AU78/326)</f>
        <v>22.488254393346455</v>
      </c>
      <c r="AV78" s="129">
        <f>IF(SAM_2017_user_KZT!AV78="","",SAM_2017_user_KZT!AV78/326)</f>
        <v>22.849768738168923</v>
      </c>
      <c r="AW78" s="129">
        <f>IF(SAM_2017_user_KZT!AW78="","",SAM_2017_user_KZT!AW78/326)</f>
        <v>116.75037557911132</v>
      </c>
      <c r="AX78" s="129">
        <f>IF(SAM_2017_user_KZT!AX78="","",SAM_2017_user_KZT!AX78/326)</f>
        <v>246.8021534922857</v>
      </c>
      <c r="AY78" s="129">
        <f>IF(SAM_2017_user_KZT!AY78="","",SAM_2017_user_KZT!AY78/326)</f>
        <v>198.05408231367781</v>
      </c>
      <c r="AZ78" s="129">
        <f>IF(SAM_2017_user_KZT!AZ78="","",SAM_2017_user_KZT!AZ78/326)</f>
        <v>42.975764767368013</v>
      </c>
      <c r="BA78" s="129">
        <f>IF(SAM_2017_user_KZT!BA78="","",SAM_2017_user_KZT!BA78/326)</f>
        <v>1126.5608168410477</v>
      </c>
      <c r="BB78" s="129">
        <f>IF(SAM_2017_user_KZT!BB78="","",SAM_2017_user_KZT!BB78/326)</f>
        <v>58.589225400343537</v>
      </c>
      <c r="BC78" s="129">
        <f>IF(SAM_2017_user_KZT!BC78="","",SAM_2017_user_KZT!BC78/326)</f>
        <v>157.02413816474998</v>
      </c>
      <c r="BD78" s="129">
        <f>IF(SAM_2017_user_KZT!BD78="","",SAM_2017_user_KZT!BD78/326)</f>
        <v>33.255843713210055</v>
      </c>
      <c r="BE78" s="129">
        <f>IF(SAM_2017_user_KZT!BE78="","",SAM_2017_user_KZT!BE78/326)</f>
        <v>22.276416580235001</v>
      </c>
      <c r="BF78" s="129">
        <f>IF(SAM_2017_user_KZT!BF78="","",SAM_2017_user_KZT!BF78/326)</f>
        <v>22.721515869112537</v>
      </c>
      <c r="BG78" s="129">
        <f>IF(SAM_2017_user_KZT!BG78="","",SAM_2017_user_KZT!BG78/326)</f>
        <v>456.43254736488342</v>
      </c>
      <c r="BH78" s="129">
        <f>IF(SAM_2017_user_KZT!BH78="","",SAM_2017_user_KZT!BH78/326)</f>
        <v>1.6318311776699381</v>
      </c>
      <c r="BI78" s="129">
        <f>IF(SAM_2017_user_KZT!BI78="","",SAM_2017_user_KZT!BI78/326)</f>
        <v>36.408064279839699</v>
      </c>
      <c r="BJ78" s="129">
        <f>IF(SAM_2017_user_KZT!BJ78="","",SAM_2017_user_KZT!BJ78/326)</f>
        <v>626.05945454023424</v>
      </c>
      <c r="BK78" s="129">
        <f>IF(SAM_2017_user_KZT!BK78="","",SAM_2017_user_KZT!BK78/326)</f>
        <v>69.55911572801071</v>
      </c>
      <c r="BL78" s="129">
        <f>IF(SAM_2017_user_KZT!BL78="","",SAM_2017_user_KZT!BL78/326)</f>
        <v>174.06248936002925</v>
      </c>
      <c r="BM78" s="129">
        <f>IF(SAM_2017_user_KZT!BM78="","",SAM_2017_user_KZT!BM78/326)</f>
        <v>215.77881922598675</v>
      </c>
      <c r="BN78" s="129">
        <f>IF(SAM_2017_user_KZT!BN78="","",SAM_2017_user_KZT!BN78/326)</f>
        <v>55.138475591218715</v>
      </c>
      <c r="BO78" s="129">
        <f>IF(SAM_2017_user_KZT!BO78="","",SAM_2017_user_KZT!BO78/326)</f>
        <v>197.30962301892075</v>
      </c>
      <c r="BP78" s="129">
        <f>IF(SAM_2017_user_KZT!BP78="","",SAM_2017_user_KZT!BP78/326)</f>
        <v>26.22245235309726</v>
      </c>
      <c r="BQ78" s="129">
        <f>IF(SAM_2017_user_KZT!BQ78="","",SAM_2017_user_KZT!BQ78/326)</f>
        <v>20.711630723346772</v>
      </c>
      <c r="BR78" s="130">
        <f>IF(SAM_2017_user_KZT!BR78="","",SAM_2017_user_KZT!BR78/326)</f>
        <v>438.46469774374066</v>
      </c>
      <c r="BS78" s="223" t="str">
        <f>IF(SAM_2017_user_KZT!BS78="","",SAM_2017_user_KZT!BS78/326)</f>
        <v/>
      </c>
      <c r="BT78" s="223" t="str">
        <f>IF(SAM_2017_user_KZT!BT78="","",SAM_2017_user_KZT!BT78/326)</f>
        <v/>
      </c>
      <c r="BU78" s="223" t="str">
        <f>IF(SAM_2017_user_KZT!BU78="","",SAM_2017_user_KZT!BU78/326)</f>
        <v/>
      </c>
      <c r="BV78" s="223" t="str">
        <f>IF(SAM_2017_user_KZT!BV78="","",SAM_2017_user_KZT!BV78/326)</f>
        <v/>
      </c>
      <c r="BW78" s="223" t="str">
        <f>IF(SAM_2017_user_KZT!BW78="","",SAM_2017_user_KZT!BW78/326)</f>
        <v/>
      </c>
      <c r="BX78" s="223" t="str">
        <f>IF(SAM_2017_user_KZT!BX78="","",SAM_2017_user_KZT!BX78/326)</f>
        <v/>
      </c>
      <c r="BY78" s="223" t="str">
        <f>IF(SAM_2017_user_KZT!BY78="","",SAM_2017_user_KZT!BY78/326)</f>
        <v/>
      </c>
      <c r="BZ78" s="223" t="str">
        <f>IF(SAM_2017_user_KZT!BZ78="","",SAM_2017_user_KZT!BZ78/326)</f>
        <v/>
      </c>
      <c r="CA78" s="223" t="str">
        <f>IF(SAM_2017_user_KZT!CA78="","",SAM_2017_user_KZT!CA78/326)</f>
        <v/>
      </c>
      <c r="CB78" s="223" t="str">
        <f>IF(SAM_2017_user_KZT!CB78="","",SAM_2017_user_KZT!CB78/326)</f>
        <v/>
      </c>
      <c r="CC78" s="223" t="str">
        <f>IF(SAM_2017_user_KZT!CD78="","",SAM_2017_user_KZT!CD78/326)</f>
        <v/>
      </c>
      <c r="CD78" s="223" t="str">
        <f>IF(SAM_2017_user_KZT!CE78="","",SAM_2017_user_KZT!CE78/326)</f>
        <v/>
      </c>
      <c r="CE78" s="83" t="str">
        <f>IF(SAM_2017_user_KZT!CF78="","",SAM_2017_user_KZT!CF78/326)</f>
        <v/>
      </c>
      <c r="CF78" s="107">
        <f t="shared" si="2"/>
        <v>6493.8098619504981</v>
      </c>
    </row>
    <row r="79" spans="1:84" x14ac:dyDescent="0.25">
      <c r="A79" s="227" t="str">
        <f>CA1</f>
        <v>TE</v>
      </c>
      <c r="B79" s="225">
        <v>77</v>
      </c>
      <c r="C79" s="79" t="str">
        <f>IF(SAM_2017_user_KZT!C79="","",SAM_2017_user_KZT!C79/326)</f>
        <v/>
      </c>
      <c r="D79" s="79" t="str">
        <f>IF(SAM_2017_user_KZT!D79="","",SAM_2017_user_KZT!D79/326)</f>
        <v/>
      </c>
      <c r="E79" s="79" t="str">
        <f>IF(SAM_2017_user_KZT!E79="","",SAM_2017_user_KZT!E79/326)</f>
        <v/>
      </c>
      <c r="F79" s="79" t="str">
        <f>IF(SAM_2017_user_KZT!F79="","",SAM_2017_user_KZT!F79/326)</f>
        <v/>
      </c>
      <c r="G79" s="79" t="str">
        <f>IF(SAM_2017_user_KZT!G79="","",SAM_2017_user_KZT!G79/326)</f>
        <v/>
      </c>
      <c r="H79" s="79" t="str">
        <f>IF(SAM_2017_user_KZT!H79="","",SAM_2017_user_KZT!H79/326)</f>
        <v/>
      </c>
      <c r="I79" s="79" t="str">
        <f>IF(SAM_2017_user_KZT!I79="","",SAM_2017_user_KZT!I79/326)</f>
        <v/>
      </c>
      <c r="J79" s="79" t="str">
        <f>IF(SAM_2017_user_KZT!J79="","",SAM_2017_user_KZT!J79/326)</f>
        <v/>
      </c>
      <c r="K79" s="79" t="str">
        <f>IF(SAM_2017_user_KZT!K79="","",SAM_2017_user_KZT!K79/326)</f>
        <v/>
      </c>
      <c r="L79" s="79" t="str">
        <f>IF(SAM_2017_user_KZT!L79="","",SAM_2017_user_KZT!L79/326)</f>
        <v/>
      </c>
      <c r="M79" s="79" t="str">
        <f>IF(SAM_2017_user_KZT!M79="","",SAM_2017_user_KZT!M79/326)</f>
        <v/>
      </c>
      <c r="N79" s="79" t="str">
        <f>IF(SAM_2017_user_KZT!N79="","",SAM_2017_user_KZT!N79/326)</f>
        <v/>
      </c>
      <c r="O79" s="79" t="str">
        <f>IF(SAM_2017_user_KZT!O79="","",SAM_2017_user_KZT!O79/326)</f>
        <v/>
      </c>
      <c r="P79" s="79" t="str">
        <f>IF(SAM_2017_user_KZT!P79="","",SAM_2017_user_KZT!P79/326)</f>
        <v/>
      </c>
      <c r="Q79" s="79" t="str">
        <f>IF(SAM_2017_user_KZT!Q79="","",SAM_2017_user_KZT!Q79/326)</f>
        <v/>
      </c>
      <c r="R79" s="79" t="str">
        <f>IF(SAM_2017_user_KZT!R79="","",SAM_2017_user_KZT!R79/326)</f>
        <v/>
      </c>
      <c r="S79" s="79" t="str">
        <f>IF(SAM_2017_user_KZT!S79="","",SAM_2017_user_KZT!S79/326)</f>
        <v/>
      </c>
      <c r="T79" s="79" t="str">
        <f>IF(SAM_2017_user_KZT!T79="","",SAM_2017_user_KZT!T79/326)</f>
        <v/>
      </c>
      <c r="U79" s="79" t="str">
        <f>IF(SAM_2017_user_KZT!U79="","",SAM_2017_user_KZT!U79/326)</f>
        <v/>
      </c>
      <c r="V79" s="79" t="str">
        <f>IF(SAM_2017_user_KZT!V79="","",SAM_2017_user_KZT!V79/326)</f>
        <v/>
      </c>
      <c r="W79" s="79" t="str">
        <f>IF(SAM_2017_user_KZT!W79="","",SAM_2017_user_KZT!W79/326)</f>
        <v/>
      </c>
      <c r="X79" s="79" t="str">
        <f>IF(SAM_2017_user_KZT!X79="","",SAM_2017_user_KZT!X79/326)</f>
        <v/>
      </c>
      <c r="Y79" s="79" t="str">
        <f>IF(SAM_2017_user_KZT!Y79="","",SAM_2017_user_KZT!Y79/326)</f>
        <v/>
      </c>
      <c r="Z79" s="79" t="str">
        <f>IF(SAM_2017_user_KZT!Z79="","",SAM_2017_user_KZT!Z79/326)</f>
        <v/>
      </c>
      <c r="AA79" s="79" t="str">
        <f>IF(SAM_2017_user_KZT!AA79="","",SAM_2017_user_KZT!AA79/326)</f>
        <v/>
      </c>
      <c r="AB79" s="79" t="str">
        <f>IF(SAM_2017_user_KZT!AB79="","",SAM_2017_user_KZT!AB79/326)</f>
        <v/>
      </c>
      <c r="AC79" s="79" t="str">
        <f>IF(SAM_2017_user_KZT!AC79="","",SAM_2017_user_KZT!AC79/326)</f>
        <v/>
      </c>
      <c r="AD79" s="79" t="str">
        <f>IF(SAM_2017_user_KZT!AD79="","",SAM_2017_user_KZT!AD79/326)</f>
        <v/>
      </c>
      <c r="AE79" s="79" t="str">
        <f>IF(SAM_2017_user_KZT!AE79="","",SAM_2017_user_KZT!AE79/326)</f>
        <v/>
      </c>
      <c r="AF79" s="79" t="str">
        <f>IF(SAM_2017_user_KZT!AF79="","",SAM_2017_user_KZT!AF79/326)</f>
        <v/>
      </c>
      <c r="AG79" s="79" t="str">
        <f>IF(SAM_2017_user_KZT!AG79="","",SAM_2017_user_KZT!AG79/326)</f>
        <v/>
      </c>
      <c r="AH79" s="79" t="str">
        <f>IF(SAM_2017_user_KZT!AH79="","",SAM_2017_user_KZT!AH79/326)</f>
        <v/>
      </c>
      <c r="AI79" s="79" t="str">
        <f>IF(SAM_2017_user_KZT!AI79="","",SAM_2017_user_KZT!AI79/326)</f>
        <v/>
      </c>
      <c r="AJ79" s="80" t="str">
        <f>IF(SAM_2017_user_KZT!AJ79="","",SAM_2017_user_KZT!AJ79/326)</f>
        <v/>
      </c>
      <c r="AK79" s="223" t="str">
        <f>IF(SAM_2017_user_KZT!AK79="","",SAM_2017_user_KZT!AK79/326)</f>
        <v/>
      </c>
      <c r="AL79" s="223" t="str">
        <f>IF(SAM_2017_user_KZT!AL79="","",SAM_2017_user_KZT!AL79/326)</f>
        <v/>
      </c>
      <c r="AM79" s="223" t="str">
        <f>IF(SAM_2017_user_KZT!AM79="","",SAM_2017_user_KZT!AM79/326)</f>
        <v/>
      </c>
      <c r="AN79" s="223" t="str">
        <f>IF(SAM_2017_user_KZT!AN79="","",SAM_2017_user_KZT!AN79/326)</f>
        <v/>
      </c>
      <c r="AO79" s="223" t="str">
        <f>IF(SAM_2017_user_KZT!AO79="","",SAM_2017_user_KZT!AO79/326)</f>
        <v/>
      </c>
      <c r="AP79" s="223" t="str">
        <f>IF(SAM_2017_user_KZT!AP79="","",SAM_2017_user_KZT!AP79/326)</f>
        <v/>
      </c>
      <c r="AQ79" s="223" t="str">
        <f>IF(SAM_2017_user_KZT!AQ79="","",SAM_2017_user_KZT!AQ79/326)</f>
        <v/>
      </c>
      <c r="AR79" s="223" t="str">
        <f>IF(SAM_2017_user_KZT!AR79="","",SAM_2017_user_KZT!AR79/326)</f>
        <v/>
      </c>
      <c r="AS79" s="223" t="str">
        <f>IF(SAM_2017_user_KZT!AS79="","",SAM_2017_user_KZT!AS79/326)</f>
        <v/>
      </c>
      <c r="AT79" s="223" t="str">
        <f>IF(SAM_2017_user_KZT!AT79="","",SAM_2017_user_KZT!AT79/326)</f>
        <v/>
      </c>
      <c r="AU79" s="223" t="str">
        <f>IF(SAM_2017_user_KZT!AU79="","",SAM_2017_user_KZT!AU79/326)</f>
        <v/>
      </c>
      <c r="AV79" s="223" t="str">
        <f>IF(SAM_2017_user_KZT!AV79="","",SAM_2017_user_KZT!AV79/326)</f>
        <v/>
      </c>
      <c r="AW79" s="223" t="str">
        <f>IF(SAM_2017_user_KZT!AW79="","",SAM_2017_user_KZT!AW79/326)</f>
        <v/>
      </c>
      <c r="AX79" s="223" t="str">
        <f>IF(SAM_2017_user_KZT!AX79="","",SAM_2017_user_KZT!AX79/326)</f>
        <v/>
      </c>
      <c r="AY79" s="223" t="str">
        <f>IF(SAM_2017_user_KZT!AY79="","",SAM_2017_user_KZT!AY79/326)</f>
        <v/>
      </c>
      <c r="AZ79" s="223" t="str">
        <f>IF(SAM_2017_user_KZT!AZ79="","",SAM_2017_user_KZT!AZ79/326)</f>
        <v/>
      </c>
      <c r="BA79" s="223" t="str">
        <f>IF(SAM_2017_user_KZT!BA79="","",SAM_2017_user_KZT!BA79/326)</f>
        <v/>
      </c>
      <c r="BB79" s="223" t="str">
        <f>IF(SAM_2017_user_KZT!BB79="","",SAM_2017_user_KZT!BB79/326)</f>
        <v/>
      </c>
      <c r="BC79" s="223" t="str">
        <f>IF(SAM_2017_user_KZT!BC79="","",SAM_2017_user_KZT!BC79/326)</f>
        <v/>
      </c>
      <c r="BD79" s="223" t="str">
        <f>IF(SAM_2017_user_KZT!BD79="","",SAM_2017_user_KZT!BD79/326)</f>
        <v/>
      </c>
      <c r="BE79" s="223" t="str">
        <f>IF(SAM_2017_user_KZT!BE79="","",SAM_2017_user_KZT!BE79/326)</f>
        <v/>
      </c>
      <c r="BF79" s="223" t="str">
        <f>IF(SAM_2017_user_KZT!BF79="","",SAM_2017_user_KZT!BF79/326)</f>
        <v/>
      </c>
      <c r="BG79" s="223" t="str">
        <f>IF(SAM_2017_user_KZT!BG79="","",SAM_2017_user_KZT!BG79/326)</f>
        <v/>
      </c>
      <c r="BH79" s="223" t="str">
        <f>IF(SAM_2017_user_KZT!BH79="","",SAM_2017_user_KZT!BH79/326)</f>
        <v/>
      </c>
      <c r="BI79" s="223" t="str">
        <f>IF(SAM_2017_user_KZT!BI79="","",SAM_2017_user_KZT!BI79/326)</f>
        <v/>
      </c>
      <c r="BJ79" s="223" t="str">
        <f>IF(SAM_2017_user_KZT!BJ79="","",SAM_2017_user_KZT!BJ79/326)</f>
        <v/>
      </c>
      <c r="BK79" s="223" t="str">
        <f>IF(SAM_2017_user_KZT!BK79="","",SAM_2017_user_KZT!BK79/326)</f>
        <v/>
      </c>
      <c r="BL79" s="223" t="str">
        <f>IF(SAM_2017_user_KZT!BL79="","",SAM_2017_user_KZT!BL79/326)</f>
        <v/>
      </c>
      <c r="BM79" s="223" t="str">
        <f>IF(SAM_2017_user_KZT!BM79="","",SAM_2017_user_KZT!BM79/326)</f>
        <v/>
      </c>
      <c r="BN79" s="223" t="str">
        <f>IF(SAM_2017_user_KZT!BN79="","",SAM_2017_user_KZT!BN79/326)</f>
        <v/>
      </c>
      <c r="BO79" s="223" t="str">
        <f>IF(SAM_2017_user_KZT!BO79="","",SAM_2017_user_KZT!BO79/326)</f>
        <v/>
      </c>
      <c r="BP79" s="223" t="str">
        <f>IF(SAM_2017_user_KZT!BP79="","",SAM_2017_user_KZT!BP79/326)</f>
        <v/>
      </c>
      <c r="BQ79" s="223" t="str">
        <f>IF(SAM_2017_user_KZT!BQ79="","",SAM_2017_user_KZT!BQ79/326)</f>
        <v/>
      </c>
      <c r="BR79" s="77" t="str">
        <f>IF(SAM_2017_user_KZT!BR79="","",SAM_2017_user_KZT!BR79/326)</f>
        <v/>
      </c>
      <c r="BS79" s="105" t="str">
        <f>IF(SAM_2017_user_KZT!BS79="","",SAM_2017_user_KZT!BS79/326)</f>
        <v/>
      </c>
      <c r="BT79" s="223" t="str">
        <f>IF(SAM_2017_user_KZT!BT79="","",SAM_2017_user_KZT!BT79/326)</f>
        <v/>
      </c>
      <c r="BU79" s="223" t="str">
        <f>IF(SAM_2017_user_KZT!BU79="","",SAM_2017_user_KZT!BU79/326)</f>
        <v/>
      </c>
      <c r="BV79" s="223" t="str">
        <f>IF(SAM_2017_user_KZT!BV79="","",SAM_2017_user_KZT!BV79/326)</f>
        <v/>
      </c>
      <c r="BW79" s="223" t="str">
        <f>IF(SAM_2017_user_KZT!BW79="","",SAM_2017_user_KZT!BW79/326)</f>
        <v/>
      </c>
      <c r="BX79" s="223" t="str">
        <f>IF(SAM_2017_user_KZT!BX79="","",SAM_2017_user_KZT!BX79/326)</f>
        <v/>
      </c>
      <c r="BY79" s="223" t="str">
        <f>IF(SAM_2017_user_KZT!BY79="","",SAM_2017_user_KZT!BY79/326)</f>
        <v/>
      </c>
      <c r="BZ79" s="223" t="str">
        <f>IF(SAM_2017_user_KZT!BZ79="","",SAM_2017_user_KZT!BZ79/326)</f>
        <v/>
      </c>
      <c r="CA79" s="223" t="str">
        <f>IF(SAM_2017_user_KZT!CA79="","",SAM_2017_user_KZT!CA79/326)</f>
        <v/>
      </c>
      <c r="CB79" s="223" t="str">
        <f>IF(SAM_2017_user_KZT!CB79="","",SAM_2017_user_KZT!CB79/326)</f>
        <v/>
      </c>
      <c r="CC79" s="223" t="str">
        <f>IF(SAM_2017_user_KZT!CD79="","",SAM_2017_user_KZT!CD79/326)</f>
        <v/>
      </c>
      <c r="CD79" s="223" t="str">
        <f>IF(SAM_2017_user_KZT!CE79="","",SAM_2017_user_KZT!CE79/326)</f>
        <v/>
      </c>
      <c r="CE79" s="135">
        <f>IF(SAM_2017_user_KZT!CF79="","",SAM_2017_user_KZT!CF79/326)</f>
        <v>3686.9705990993557</v>
      </c>
      <c r="CF79" s="107">
        <f t="shared" si="2"/>
        <v>3686.9705990993557</v>
      </c>
    </row>
    <row r="80" spans="1:84" x14ac:dyDescent="0.25">
      <c r="A80" s="227" t="str">
        <f>CB1</f>
        <v>TK</v>
      </c>
      <c r="B80" s="225">
        <v>78</v>
      </c>
      <c r="C80" s="128">
        <f>IF(SAM_2017_user_KZT!C80="","",SAM_2017_user_KZT!C80/326)</f>
        <v>7.1953987730061346</v>
      </c>
      <c r="D80" s="129">
        <f>IF(SAM_2017_user_KZT!D80="","",SAM_2017_user_KZT!D80/326)</f>
        <v>20.686421547430257</v>
      </c>
      <c r="E80" s="129">
        <f>IF(SAM_2017_user_KZT!E80="","",SAM_2017_user_KZT!E80/326)</f>
        <v>908.14446540159179</v>
      </c>
      <c r="F80" s="129">
        <f>IF(SAM_2017_user_KZT!F80="","",SAM_2017_user_KZT!F80/326)</f>
        <v>27.728661866370782</v>
      </c>
      <c r="G80" s="129">
        <f>IF(SAM_2017_user_KZT!G80="","",SAM_2017_user_KZT!G80/326)</f>
        <v>6.2605878463064739</v>
      </c>
      <c r="H80" s="129">
        <f>IF(SAM_2017_user_KZT!H80="","",SAM_2017_user_KZT!H80/326)</f>
        <v>38.64862092748038</v>
      </c>
      <c r="I80" s="129">
        <f>IF(SAM_2017_user_KZT!I80="","",SAM_2017_user_KZT!I80/326)</f>
        <v>28.593512349470458</v>
      </c>
      <c r="J80" s="129">
        <f>IF(SAM_2017_user_KZT!J80="","",SAM_2017_user_KZT!J80/326)</f>
        <v>25.420553909562987</v>
      </c>
      <c r="K80" s="129">
        <f>IF(SAM_2017_user_KZT!K80="","",SAM_2017_user_KZT!K80/326)</f>
        <v>0.97773495089271611</v>
      </c>
      <c r="L80" s="129">
        <f>IF(SAM_2017_user_KZT!L80="","",SAM_2017_user_KZT!L80/326)</f>
        <v>1.6995329060984263</v>
      </c>
      <c r="M80" s="129">
        <f>IF(SAM_2017_user_KZT!M80="","",SAM_2017_user_KZT!M80/326)</f>
        <v>66.689918127375449</v>
      </c>
      <c r="N80" s="129">
        <f>IF(SAM_2017_user_KZT!N80="","",SAM_2017_user_KZT!N80/326)</f>
        <v>99.574088031303546</v>
      </c>
      <c r="O80" s="129">
        <f>IF(SAM_2017_user_KZT!O80="","",SAM_2017_user_KZT!O80/326)</f>
        <v>1.7828790562954813</v>
      </c>
      <c r="P80" s="129">
        <f>IF(SAM_2017_user_KZT!P80="","",SAM_2017_user_KZT!P80/326)</f>
        <v>6.5853861411566328</v>
      </c>
      <c r="Q80" s="129">
        <f>IF(SAM_2017_user_KZT!Q80="","",SAM_2017_user_KZT!Q80/326)</f>
        <v>1.9564298753994209</v>
      </c>
      <c r="R80" s="129">
        <f>IF(SAM_2017_user_KZT!R80="","",SAM_2017_user_KZT!R80/326)</f>
        <v>9.4194472550394579</v>
      </c>
      <c r="S80" s="129">
        <f>IF(SAM_2017_user_KZT!S80="","",SAM_2017_user_KZT!S80/326)</f>
        <v>14.272646786862888</v>
      </c>
      <c r="T80" s="129">
        <f>IF(SAM_2017_user_KZT!T80="","",SAM_2017_user_KZT!T80/326)</f>
        <v>8.3346150197054797E-2</v>
      </c>
      <c r="U80" s="129">
        <f>IF(SAM_2017_user_KZT!U80="","",SAM_2017_user_KZT!U80/326)</f>
        <v>33.775160725603548</v>
      </c>
      <c r="V80" s="129">
        <f>IF(SAM_2017_user_KZT!V80="","",SAM_2017_user_KZT!V80/326)</f>
        <v>3.5260539477038462</v>
      </c>
      <c r="W80" s="129">
        <f>IF(SAM_2017_user_KZT!W80="","",SAM_2017_user_KZT!W80/326)</f>
        <v>10.261975510741697</v>
      </c>
      <c r="X80" s="129">
        <f>IF(SAM_2017_user_KZT!X80="","",SAM_2017_user_KZT!X80/326)</f>
        <v>9.4647239263803673</v>
      </c>
      <c r="Y80" s="129">
        <f>IF(SAM_2017_user_KZT!Y80="","",SAM_2017_user_KZT!Y80/326)</f>
        <v>119.1177022869843</v>
      </c>
      <c r="Z80" s="129">
        <f>IF(SAM_2017_user_KZT!Z80="","",SAM_2017_user_KZT!Z80/326)</f>
        <v>8.4847356835504609E-2</v>
      </c>
      <c r="AA80" s="129">
        <f>IF(SAM_2017_user_KZT!AA80="","",SAM_2017_user_KZT!AA80/326)</f>
        <v>1.9309668916671159</v>
      </c>
      <c r="AB80" s="129">
        <f>IF(SAM_2017_user_KZT!AB80="","",SAM_2017_user_KZT!AB80/326)</f>
        <v>34.390184049079757</v>
      </c>
      <c r="AC80" s="129">
        <f>IF(SAM_2017_user_KZT!AC80="","",SAM_2017_user_KZT!AC80/326)</f>
        <v>63.743558282208596</v>
      </c>
      <c r="AD80" s="129">
        <f>IF(SAM_2017_user_KZT!AD80="","",SAM_2017_user_KZT!AD80/326)</f>
        <v>44.29754601226994</v>
      </c>
      <c r="AE80" s="129">
        <f>IF(SAM_2017_user_KZT!AE80="","",SAM_2017_user_KZT!AE80/326)</f>
        <v>52.839877300613495</v>
      </c>
      <c r="AF80" s="129">
        <f>IF(SAM_2017_user_KZT!AF80="","",SAM_2017_user_KZT!AF80/326)</f>
        <v>68.849693251533736</v>
      </c>
      <c r="AG80" s="129">
        <f>IF(SAM_2017_user_KZT!AG80="","",SAM_2017_user_KZT!AG80/326)</f>
        <v>47.065030674846625</v>
      </c>
      <c r="AH80" s="129">
        <f>IF(SAM_2017_user_KZT!AH80="","",SAM_2017_user_KZT!AH80/326)</f>
        <v>6.7239263803680984</v>
      </c>
      <c r="AI80" s="129">
        <f>IF(SAM_2017_user_KZT!AI80="","",SAM_2017_user_KZT!AI80/326)</f>
        <v>5.8266871165644174</v>
      </c>
      <c r="AJ80" s="130">
        <f>IF(SAM_2017_user_KZT!AJ80="","",SAM_2017_user_KZT!AJ80/326)</f>
        <v>77.347158311138813</v>
      </c>
      <c r="AK80" s="223" t="str">
        <f>IF(SAM_2017_user_KZT!AK80="","",SAM_2017_user_KZT!AK80/326)</f>
        <v/>
      </c>
      <c r="AL80" s="223" t="str">
        <f>IF(SAM_2017_user_KZT!AL80="","",SAM_2017_user_KZT!AL80/326)</f>
        <v/>
      </c>
      <c r="AM80" s="223" t="str">
        <f>IF(SAM_2017_user_KZT!AM80="","",SAM_2017_user_KZT!AM80/326)</f>
        <v/>
      </c>
      <c r="AN80" s="223" t="str">
        <f>IF(SAM_2017_user_KZT!AN80="","",SAM_2017_user_KZT!AN80/326)</f>
        <v/>
      </c>
      <c r="AO80" s="223" t="str">
        <f>IF(SAM_2017_user_KZT!AO80="","",SAM_2017_user_KZT!AO80/326)</f>
        <v/>
      </c>
      <c r="AP80" s="223" t="str">
        <f>IF(SAM_2017_user_KZT!AP80="","",SAM_2017_user_KZT!AP80/326)</f>
        <v/>
      </c>
      <c r="AQ80" s="223" t="str">
        <f>IF(SAM_2017_user_KZT!AQ80="","",SAM_2017_user_KZT!AQ80/326)</f>
        <v/>
      </c>
      <c r="AR80" s="223" t="str">
        <f>IF(SAM_2017_user_KZT!AR80="","",SAM_2017_user_KZT!AR80/326)</f>
        <v/>
      </c>
      <c r="AS80" s="223" t="str">
        <f>IF(SAM_2017_user_KZT!AS80="","",SAM_2017_user_KZT!AS80/326)</f>
        <v/>
      </c>
      <c r="AT80" s="223" t="str">
        <f>IF(SAM_2017_user_KZT!AT80="","",SAM_2017_user_KZT!AT80/326)</f>
        <v/>
      </c>
      <c r="AU80" s="223" t="str">
        <f>IF(SAM_2017_user_KZT!AU80="","",SAM_2017_user_KZT!AU80/326)</f>
        <v/>
      </c>
      <c r="AV80" s="223" t="str">
        <f>IF(SAM_2017_user_KZT!AV80="","",SAM_2017_user_KZT!AV80/326)</f>
        <v/>
      </c>
      <c r="AW80" s="223" t="str">
        <f>IF(SAM_2017_user_KZT!AW80="","",SAM_2017_user_KZT!AW80/326)</f>
        <v/>
      </c>
      <c r="AX80" s="223" t="str">
        <f>IF(SAM_2017_user_KZT!AX80="","",SAM_2017_user_KZT!AX80/326)</f>
        <v/>
      </c>
      <c r="AY80" s="223" t="str">
        <f>IF(SAM_2017_user_KZT!AY80="","",SAM_2017_user_KZT!AY80/326)</f>
        <v/>
      </c>
      <c r="AZ80" s="223" t="str">
        <f>IF(SAM_2017_user_KZT!AZ80="","",SAM_2017_user_KZT!AZ80/326)</f>
        <v/>
      </c>
      <c r="BA80" s="223" t="str">
        <f>IF(SAM_2017_user_KZT!BA80="","",SAM_2017_user_KZT!BA80/326)</f>
        <v/>
      </c>
      <c r="BB80" s="223" t="str">
        <f>IF(SAM_2017_user_KZT!BB80="","",SAM_2017_user_KZT!BB80/326)</f>
        <v/>
      </c>
      <c r="BC80" s="223" t="str">
        <f>IF(SAM_2017_user_KZT!BC80="","",SAM_2017_user_KZT!BC80/326)</f>
        <v/>
      </c>
      <c r="BD80" s="223" t="str">
        <f>IF(SAM_2017_user_KZT!BD80="","",SAM_2017_user_KZT!BD80/326)</f>
        <v/>
      </c>
      <c r="BE80" s="223" t="str">
        <f>IF(SAM_2017_user_KZT!BE80="","",SAM_2017_user_KZT!BE80/326)</f>
        <v/>
      </c>
      <c r="BF80" s="223" t="str">
        <f>IF(SAM_2017_user_KZT!BF80="","",SAM_2017_user_KZT!BF80/326)</f>
        <v/>
      </c>
      <c r="BG80" s="223" t="str">
        <f>IF(SAM_2017_user_KZT!BG80="","",SAM_2017_user_KZT!BG80/326)</f>
        <v/>
      </c>
      <c r="BH80" s="223" t="str">
        <f>IF(SAM_2017_user_KZT!BH80="","",SAM_2017_user_KZT!BH80/326)</f>
        <v/>
      </c>
      <c r="BI80" s="223" t="str">
        <f>IF(SAM_2017_user_KZT!BI80="","",SAM_2017_user_KZT!BI80/326)</f>
        <v/>
      </c>
      <c r="BJ80" s="223" t="str">
        <f>IF(SAM_2017_user_KZT!BJ80="","",SAM_2017_user_KZT!BJ80/326)</f>
        <v/>
      </c>
      <c r="BK80" s="223" t="str">
        <f>IF(SAM_2017_user_KZT!BK80="","",SAM_2017_user_KZT!BK80/326)</f>
        <v/>
      </c>
      <c r="BL80" s="223" t="str">
        <f>IF(SAM_2017_user_KZT!BL80="","",SAM_2017_user_KZT!BL80/326)</f>
        <v/>
      </c>
      <c r="BM80" s="223" t="str">
        <f>IF(SAM_2017_user_KZT!BM80="","",SAM_2017_user_KZT!BM80/326)</f>
        <v/>
      </c>
      <c r="BN80" s="223" t="str">
        <f>IF(SAM_2017_user_KZT!BN80="","",SAM_2017_user_KZT!BN80/326)</f>
        <v/>
      </c>
      <c r="BO80" s="223" t="str">
        <f>IF(SAM_2017_user_KZT!BO80="","",SAM_2017_user_KZT!BO80/326)</f>
        <v/>
      </c>
      <c r="BP80" s="223" t="str">
        <f>IF(SAM_2017_user_KZT!BP80="","",SAM_2017_user_KZT!BP80/326)</f>
        <v/>
      </c>
      <c r="BQ80" s="223" t="str">
        <f>IF(SAM_2017_user_KZT!BQ80="","",SAM_2017_user_KZT!BQ80/326)</f>
        <v/>
      </c>
      <c r="BR80" s="77" t="str">
        <f>IF(SAM_2017_user_KZT!BR80="","",SAM_2017_user_KZT!BR80/326)</f>
        <v/>
      </c>
      <c r="BS80" s="105" t="str">
        <f>IF(SAM_2017_user_KZT!BS80="","",SAM_2017_user_KZT!BS80/326)</f>
        <v/>
      </c>
      <c r="BT80" s="223" t="str">
        <f>IF(SAM_2017_user_KZT!BT80="","",SAM_2017_user_KZT!BT80/326)</f>
        <v/>
      </c>
      <c r="BU80" s="223" t="str">
        <f>IF(SAM_2017_user_KZT!BU80="","",SAM_2017_user_KZT!BU80/326)</f>
        <v/>
      </c>
      <c r="BV80" s="223" t="str">
        <f>IF(SAM_2017_user_KZT!BV80="","",SAM_2017_user_KZT!BV80/326)</f>
        <v/>
      </c>
      <c r="BW80" s="223" t="str">
        <f>IF(SAM_2017_user_KZT!BW80="","",SAM_2017_user_KZT!BW80/326)</f>
        <v/>
      </c>
      <c r="BX80" s="223" t="str">
        <f>IF(SAM_2017_user_KZT!BX80="","",SAM_2017_user_KZT!BX80/326)</f>
        <v/>
      </c>
      <c r="BY80" s="223" t="str">
        <f>IF(SAM_2017_user_KZT!BY80="","",SAM_2017_user_KZT!BY80/326)</f>
        <v/>
      </c>
      <c r="BZ80" s="223" t="str">
        <f>IF(SAM_2017_user_KZT!BZ80="","",SAM_2017_user_KZT!BZ80/326)</f>
        <v/>
      </c>
      <c r="CA80" s="223" t="str">
        <f>IF(SAM_2017_user_KZT!CA80="","",SAM_2017_user_KZT!CA80/326)</f>
        <v/>
      </c>
      <c r="CB80" s="223" t="str">
        <f>IF(SAM_2017_user_KZT!CB80="","",SAM_2017_user_KZT!CB80/326)</f>
        <v/>
      </c>
      <c r="CC80" s="223" t="str">
        <f>IF(SAM_2017_user_KZT!CD80="","",SAM_2017_user_KZT!CD80/326)</f>
        <v/>
      </c>
      <c r="CD80" s="223" t="str">
        <f>IF(SAM_2017_user_KZT!CE80="","",SAM_2017_user_KZT!CE80/326)</f>
        <v/>
      </c>
      <c r="CE80" s="83" t="str">
        <f>IF(SAM_2017_user_KZT!CF80="","",SAM_2017_user_KZT!CF80/326)</f>
        <v/>
      </c>
      <c r="CF80" s="107">
        <f t="shared" si="2"/>
        <v>1844.9647239263809</v>
      </c>
    </row>
    <row r="81" spans="1:84" x14ac:dyDescent="0.25">
      <c r="A81" s="227" t="s">
        <v>13</v>
      </c>
      <c r="B81" s="225">
        <v>79</v>
      </c>
      <c r="C81" s="223" t="str">
        <f>IF(SAM_2017_user_KZT!C82="","",SAM_2017_user_KZT!C82/326)</f>
        <v/>
      </c>
      <c r="D81" s="223" t="str">
        <f>IF(SAM_2017_user_KZT!D82="","",SAM_2017_user_KZT!D82/326)</f>
        <v/>
      </c>
      <c r="E81" s="223" t="str">
        <f>IF(SAM_2017_user_KZT!E82="","",SAM_2017_user_KZT!E82/326)</f>
        <v/>
      </c>
      <c r="F81" s="223" t="str">
        <f>IF(SAM_2017_user_KZT!F82="","",SAM_2017_user_KZT!F82/326)</f>
        <v/>
      </c>
      <c r="G81" s="223" t="str">
        <f>IF(SAM_2017_user_KZT!G82="","",SAM_2017_user_KZT!G82/326)</f>
        <v/>
      </c>
      <c r="H81" s="223" t="str">
        <f>IF(SAM_2017_user_KZT!H82="","",SAM_2017_user_KZT!H82/326)</f>
        <v/>
      </c>
      <c r="I81" s="223" t="str">
        <f>IF(SAM_2017_user_KZT!I82="","",SAM_2017_user_KZT!I82/326)</f>
        <v/>
      </c>
      <c r="J81" s="223" t="str">
        <f>IF(SAM_2017_user_KZT!J82="","",SAM_2017_user_KZT!J82/326)</f>
        <v/>
      </c>
      <c r="K81" s="223" t="str">
        <f>IF(SAM_2017_user_KZT!K82="","",SAM_2017_user_KZT!K82/326)</f>
        <v/>
      </c>
      <c r="L81" s="223" t="str">
        <f>IF(SAM_2017_user_KZT!L82="","",SAM_2017_user_KZT!L82/326)</f>
        <v/>
      </c>
      <c r="M81" s="223" t="str">
        <f>IF(SAM_2017_user_KZT!M82="","",SAM_2017_user_KZT!M82/326)</f>
        <v/>
      </c>
      <c r="N81" s="223" t="str">
        <f>IF(SAM_2017_user_KZT!N82="","",SAM_2017_user_KZT!N82/326)</f>
        <v/>
      </c>
      <c r="O81" s="223" t="str">
        <f>IF(SAM_2017_user_KZT!O82="","",SAM_2017_user_KZT!O82/326)</f>
        <v/>
      </c>
      <c r="P81" s="223" t="str">
        <f>IF(SAM_2017_user_KZT!P82="","",SAM_2017_user_KZT!P82/326)</f>
        <v/>
      </c>
      <c r="Q81" s="223" t="str">
        <f>IF(SAM_2017_user_KZT!Q82="","",SAM_2017_user_KZT!Q82/326)</f>
        <v/>
      </c>
      <c r="R81" s="223" t="str">
        <f>IF(SAM_2017_user_KZT!R82="","",SAM_2017_user_KZT!R82/326)</f>
        <v/>
      </c>
      <c r="S81" s="223" t="str">
        <f>IF(SAM_2017_user_KZT!S82="","",SAM_2017_user_KZT!S82/326)</f>
        <v/>
      </c>
      <c r="T81" s="223" t="str">
        <f>IF(SAM_2017_user_KZT!T82="","",SAM_2017_user_KZT!T82/326)</f>
        <v/>
      </c>
      <c r="U81" s="223" t="str">
        <f>IF(SAM_2017_user_KZT!U82="","",SAM_2017_user_KZT!U82/326)</f>
        <v/>
      </c>
      <c r="V81" s="223" t="str">
        <f>IF(SAM_2017_user_KZT!V82="","",SAM_2017_user_KZT!V82/326)</f>
        <v/>
      </c>
      <c r="W81" s="223" t="str">
        <f>IF(SAM_2017_user_KZT!W82="","",SAM_2017_user_KZT!W82/326)</f>
        <v/>
      </c>
      <c r="X81" s="223" t="str">
        <f>IF(SAM_2017_user_KZT!X82="","",SAM_2017_user_KZT!X82/326)</f>
        <v/>
      </c>
      <c r="Y81" s="223" t="str">
        <f>IF(SAM_2017_user_KZT!Y82="","",SAM_2017_user_KZT!Y82/326)</f>
        <v/>
      </c>
      <c r="Z81" s="223" t="str">
        <f>IF(SAM_2017_user_KZT!Z82="","",SAM_2017_user_KZT!Z82/326)</f>
        <v/>
      </c>
      <c r="AA81" s="223" t="str">
        <f>IF(SAM_2017_user_KZT!AA82="","",SAM_2017_user_KZT!AA82/326)</f>
        <v/>
      </c>
      <c r="AB81" s="223" t="str">
        <f>IF(SAM_2017_user_KZT!AB82="","",SAM_2017_user_KZT!AB82/326)</f>
        <v/>
      </c>
      <c r="AC81" s="223" t="str">
        <f>IF(SAM_2017_user_KZT!AC82="","",SAM_2017_user_KZT!AC82/326)</f>
        <v/>
      </c>
      <c r="AD81" s="223" t="str">
        <f>IF(SAM_2017_user_KZT!AD82="","",SAM_2017_user_KZT!AD82/326)</f>
        <v/>
      </c>
      <c r="AE81" s="223" t="str">
        <f>IF(SAM_2017_user_KZT!AE82="","",SAM_2017_user_KZT!AE82/326)</f>
        <v/>
      </c>
      <c r="AF81" s="223" t="str">
        <f>IF(SAM_2017_user_KZT!AF82="","",SAM_2017_user_KZT!AF82/326)</f>
        <v/>
      </c>
      <c r="AG81" s="223" t="str">
        <f>IF(SAM_2017_user_KZT!AG82="","",SAM_2017_user_KZT!AG82/326)</f>
        <v/>
      </c>
      <c r="AH81" s="223" t="str">
        <f>IF(SAM_2017_user_KZT!AH82="","",SAM_2017_user_KZT!AH82/326)</f>
        <v/>
      </c>
      <c r="AI81" s="223" t="str">
        <f>IF(SAM_2017_user_KZT!AI82="","",SAM_2017_user_KZT!AI82/326)</f>
        <v/>
      </c>
      <c r="AJ81" s="77" t="str">
        <f>IF(SAM_2017_user_KZT!AJ82="","",SAM_2017_user_KZT!AJ82/326)</f>
        <v/>
      </c>
      <c r="AK81" s="223" t="str">
        <f>IF(SAM_2017_user_KZT!AK82="","",SAM_2017_user_KZT!AK82/326)</f>
        <v/>
      </c>
      <c r="AL81" s="223" t="str">
        <f>IF(SAM_2017_user_KZT!AL82="","",SAM_2017_user_KZT!AL82/326)</f>
        <v/>
      </c>
      <c r="AM81" s="223" t="str">
        <f>IF(SAM_2017_user_KZT!AM82="","",SAM_2017_user_KZT!AM82/326)</f>
        <v/>
      </c>
      <c r="AN81" s="223" t="str">
        <f>IF(SAM_2017_user_KZT!AN82="","",SAM_2017_user_KZT!AN82/326)</f>
        <v/>
      </c>
      <c r="AO81" s="223" t="str">
        <f>IF(SAM_2017_user_KZT!AO82="","",SAM_2017_user_KZT!AO82/326)</f>
        <v/>
      </c>
      <c r="AP81" s="223" t="str">
        <f>IF(SAM_2017_user_KZT!AP82="","",SAM_2017_user_KZT!AP82/326)</f>
        <v/>
      </c>
      <c r="AQ81" s="223" t="str">
        <f>IF(SAM_2017_user_KZT!AQ82="","",SAM_2017_user_KZT!AQ82/326)</f>
        <v/>
      </c>
      <c r="AR81" s="223" t="str">
        <f>IF(SAM_2017_user_KZT!AR82="","",SAM_2017_user_KZT!AR82/326)</f>
        <v/>
      </c>
      <c r="AS81" s="223" t="str">
        <f>IF(SAM_2017_user_KZT!AS82="","",SAM_2017_user_KZT!AS82/326)</f>
        <v/>
      </c>
      <c r="AT81" s="223" t="str">
        <f>IF(SAM_2017_user_KZT!AT82="","",SAM_2017_user_KZT!AT82/326)</f>
        <v/>
      </c>
      <c r="AU81" s="223" t="str">
        <f>IF(SAM_2017_user_KZT!AU82="","",SAM_2017_user_KZT!AU82/326)</f>
        <v/>
      </c>
      <c r="AV81" s="223" t="str">
        <f>IF(SAM_2017_user_KZT!AV82="","",SAM_2017_user_KZT!AV82/326)</f>
        <v/>
      </c>
      <c r="AW81" s="223" t="str">
        <f>IF(SAM_2017_user_KZT!AW82="","",SAM_2017_user_KZT!AW82/326)</f>
        <v/>
      </c>
      <c r="AX81" s="223" t="str">
        <f>IF(SAM_2017_user_KZT!AX82="","",SAM_2017_user_KZT!AX82/326)</f>
        <v/>
      </c>
      <c r="AY81" s="223" t="str">
        <f>IF(SAM_2017_user_KZT!AY82="","",SAM_2017_user_KZT!AY82/326)</f>
        <v/>
      </c>
      <c r="AZ81" s="223" t="str">
        <f>IF(SAM_2017_user_KZT!AZ82="","",SAM_2017_user_KZT!AZ82/326)</f>
        <v/>
      </c>
      <c r="BA81" s="223" t="str">
        <f>IF(SAM_2017_user_KZT!BA82="","",SAM_2017_user_KZT!BA82/326)</f>
        <v/>
      </c>
      <c r="BB81" s="223" t="str">
        <f>IF(SAM_2017_user_KZT!BB82="","",SAM_2017_user_KZT!BB82/326)</f>
        <v/>
      </c>
      <c r="BC81" s="223" t="str">
        <f>IF(SAM_2017_user_KZT!BC82="","",SAM_2017_user_KZT!BC82/326)</f>
        <v/>
      </c>
      <c r="BD81" s="223" t="str">
        <f>IF(SAM_2017_user_KZT!BD82="","",SAM_2017_user_KZT!BD82/326)</f>
        <v/>
      </c>
      <c r="BE81" s="223" t="str">
        <f>IF(SAM_2017_user_KZT!BE82="","",SAM_2017_user_KZT!BE82/326)</f>
        <v/>
      </c>
      <c r="BF81" s="223" t="str">
        <f>IF(SAM_2017_user_KZT!BF82="","",SAM_2017_user_KZT!BF82/326)</f>
        <v/>
      </c>
      <c r="BG81" s="223" t="str">
        <f>IF(SAM_2017_user_KZT!BG82="","",SAM_2017_user_KZT!BG82/326)</f>
        <v/>
      </c>
      <c r="BH81" s="223" t="str">
        <f>IF(SAM_2017_user_KZT!BH82="","",SAM_2017_user_KZT!BH82/326)</f>
        <v/>
      </c>
      <c r="BI81" s="223" t="str">
        <f>IF(SAM_2017_user_KZT!BI82="","",SAM_2017_user_KZT!BI82/326)</f>
        <v/>
      </c>
      <c r="BJ81" s="223" t="str">
        <f>IF(SAM_2017_user_KZT!BJ82="","",SAM_2017_user_KZT!BJ82/326)</f>
        <v/>
      </c>
      <c r="BK81" s="223" t="str">
        <f>IF(SAM_2017_user_KZT!BK82="","",SAM_2017_user_KZT!BK82/326)</f>
        <v/>
      </c>
      <c r="BL81" s="223" t="str">
        <f>IF(SAM_2017_user_KZT!BL82="","",SAM_2017_user_KZT!BL82/326)</f>
        <v/>
      </c>
      <c r="BM81" s="223" t="str">
        <f>IF(SAM_2017_user_KZT!BM82="","",SAM_2017_user_KZT!BM82/326)</f>
        <v/>
      </c>
      <c r="BN81" s="223" t="str">
        <f>IF(SAM_2017_user_KZT!BN82="","",SAM_2017_user_KZT!BN82/326)</f>
        <v/>
      </c>
      <c r="BO81" s="223" t="str">
        <f>IF(SAM_2017_user_KZT!BO82="","",SAM_2017_user_KZT!BO82/326)</f>
        <v/>
      </c>
      <c r="BP81" s="223" t="str">
        <f>IF(SAM_2017_user_KZT!BP82="","",SAM_2017_user_KZT!BP82/326)</f>
        <v/>
      </c>
      <c r="BQ81" s="223" t="str">
        <f>IF(SAM_2017_user_KZT!BQ82="","",SAM_2017_user_KZT!BQ82/326)</f>
        <v/>
      </c>
      <c r="BR81" s="77" t="str">
        <f>IF(SAM_2017_user_KZT!BR82="","",SAM_2017_user_KZT!BR82/326)</f>
        <v/>
      </c>
      <c r="BS81" s="105" t="str">
        <f>IF(SAM_2017_user_KZT!BS82="","",SAM_2017_user_KZT!BS82/326)</f>
        <v/>
      </c>
      <c r="BT81" s="223" t="str">
        <f>IF(SAM_2017_user_KZT!BT82="","",SAM_2017_user_KZT!BT82/326)</f>
        <v/>
      </c>
      <c r="BU81" s="128">
        <f>IF(SAM_2017_user_KZT!BU82="","",SAM_2017_user_KZT!BU82/326)</f>
        <v>201.89188222975346</v>
      </c>
      <c r="BV81" s="128">
        <f>IF(SAM_2017_user_KZT!BV82="","",SAM_2017_user_KZT!BV82/326)</f>
        <v>3478.1347943014071</v>
      </c>
      <c r="BW81" s="135">
        <f>IF(SAM_2017_user_KZT!BW82="","",SAM_2017_user_KZT!BW82/326)</f>
        <v>134.72356203931696</v>
      </c>
      <c r="BX81" s="130">
        <f>IF(SAM_2017_user_KZT!BX82="","",SAM_2017_user_KZT!BX82/326)</f>
        <v>5972.0338483403384</v>
      </c>
      <c r="BY81" s="223" t="str">
        <f>IF(SAM_2017_user_KZT!BY81="","",SAM_2017_user_KZT!BY81/326)</f>
        <v/>
      </c>
      <c r="BZ81" s="223" t="str">
        <f>IF(SAM_2017_user_KZT!BZ82="","",SAM_2017_user_KZT!BZ82/326)</f>
        <v/>
      </c>
      <c r="CA81" s="223" t="str">
        <f>IF(SAM_2017_user_KZT!CA82="","",SAM_2017_user_KZT!CA82/326)</f>
        <v/>
      </c>
      <c r="CB81" s="223" t="str">
        <f>IF(SAM_2017_user_KZT!CB82="","",SAM_2017_user_KZT!CB82/326)</f>
        <v/>
      </c>
      <c r="CC81" s="223" t="str">
        <f>IF(SAM_2017_user_KZT!CD82="","",SAM_2017_user_KZT!CD82/326)</f>
        <v/>
      </c>
      <c r="CD81" s="223" t="str">
        <f>IF(SAM_2017_user_KZT!CE82="","",SAM_2017_user_KZT!CE82/326)</f>
        <v/>
      </c>
      <c r="CE81" s="83" t="str">
        <f>IF(SAM_2017_user_KZT!CF82="","",SAM_2017_user_KZT!CF82/326)</f>
        <v/>
      </c>
      <c r="CF81" s="107">
        <f t="shared" si="2"/>
        <v>9786.7840869108149</v>
      </c>
    </row>
    <row r="82" spans="1:84" x14ac:dyDescent="0.25">
      <c r="A82" s="227" t="s">
        <v>17</v>
      </c>
      <c r="B82" s="225">
        <v>80</v>
      </c>
      <c r="C82" s="223" t="str">
        <f>IF(SAM_2017_user_KZT!C83="","",SAM_2017_user_KZT!C83/326)</f>
        <v/>
      </c>
      <c r="D82" s="223" t="str">
        <f>IF(SAM_2017_user_KZT!D83="","",SAM_2017_user_KZT!D83/326)</f>
        <v/>
      </c>
      <c r="E82" s="223" t="str">
        <f>IF(SAM_2017_user_KZT!E83="","",SAM_2017_user_KZT!E83/326)</f>
        <v/>
      </c>
      <c r="F82" s="223" t="str">
        <f>IF(SAM_2017_user_KZT!F83="","",SAM_2017_user_KZT!F83/326)</f>
        <v/>
      </c>
      <c r="G82" s="223" t="str">
        <f>IF(SAM_2017_user_KZT!G83="","",SAM_2017_user_KZT!G83/326)</f>
        <v/>
      </c>
      <c r="H82" s="223" t="str">
        <f>IF(SAM_2017_user_KZT!H83="","",SAM_2017_user_KZT!H83/326)</f>
        <v/>
      </c>
      <c r="I82" s="223" t="str">
        <f>IF(SAM_2017_user_KZT!I83="","",SAM_2017_user_KZT!I83/326)</f>
        <v/>
      </c>
      <c r="J82" s="223" t="str">
        <f>IF(SAM_2017_user_KZT!J83="","",SAM_2017_user_KZT!J83/326)</f>
        <v/>
      </c>
      <c r="K82" s="223" t="str">
        <f>IF(SAM_2017_user_KZT!K83="","",SAM_2017_user_KZT!K83/326)</f>
        <v/>
      </c>
      <c r="L82" s="223" t="str">
        <f>IF(SAM_2017_user_KZT!L83="","",SAM_2017_user_KZT!L83/326)</f>
        <v/>
      </c>
      <c r="M82" s="223" t="str">
        <f>IF(SAM_2017_user_KZT!M83="","",SAM_2017_user_KZT!M83/326)</f>
        <v/>
      </c>
      <c r="N82" s="223" t="str">
        <f>IF(SAM_2017_user_KZT!N83="","",SAM_2017_user_KZT!N83/326)</f>
        <v/>
      </c>
      <c r="O82" s="223" t="str">
        <f>IF(SAM_2017_user_KZT!O83="","",SAM_2017_user_KZT!O83/326)</f>
        <v/>
      </c>
      <c r="P82" s="223" t="str">
        <f>IF(SAM_2017_user_KZT!P83="","",SAM_2017_user_KZT!P83/326)</f>
        <v/>
      </c>
      <c r="Q82" s="223" t="str">
        <f>IF(SAM_2017_user_KZT!Q83="","",SAM_2017_user_KZT!Q83/326)</f>
        <v/>
      </c>
      <c r="R82" s="223" t="str">
        <f>IF(SAM_2017_user_KZT!R83="","",SAM_2017_user_KZT!R83/326)</f>
        <v/>
      </c>
      <c r="S82" s="223" t="str">
        <f>IF(SAM_2017_user_KZT!S83="","",SAM_2017_user_KZT!S83/326)</f>
        <v/>
      </c>
      <c r="T82" s="223" t="str">
        <f>IF(SAM_2017_user_KZT!T83="","",SAM_2017_user_KZT!T83/326)</f>
        <v/>
      </c>
      <c r="U82" s="223" t="str">
        <f>IF(SAM_2017_user_KZT!U83="","",SAM_2017_user_KZT!U83/326)</f>
        <v/>
      </c>
      <c r="V82" s="223" t="str">
        <f>IF(SAM_2017_user_KZT!V83="","",SAM_2017_user_KZT!V83/326)</f>
        <v/>
      </c>
      <c r="W82" s="223" t="str">
        <f>IF(SAM_2017_user_KZT!W83="","",SAM_2017_user_KZT!W83/326)</f>
        <v/>
      </c>
      <c r="X82" s="223" t="str">
        <f>IF(SAM_2017_user_KZT!X83="","",SAM_2017_user_KZT!X83/326)</f>
        <v/>
      </c>
      <c r="Y82" s="223" t="str">
        <f>IF(SAM_2017_user_KZT!Y83="","",SAM_2017_user_KZT!Y83/326)</f>
        <v/>
      </c>
      <c r="Z82" s="223" t="str">
        <f>IF(SAM_2017_user_KZT!Z83="","",SAM_2017_user_KZT!Z83/326)</f>
        <v/>
      </c>
      <c r="AA82" s="223" t="str">
        <f>IF(SAM_2017_user_KZT!AA83="","",SAM_2017_user_KZT!AA83/326)</f>
        <v/>
      </c>
      <c r="AB82" s="223" t="str">
        <f>IF(SAM_2017_user_KZT!AB83="","",SAM_2017_user_KZT!AB83/326)</f>
        <v/>
      </c>
      <c r="AC82" s="223" t="str">
        <f>IF(SAM_2017_user_KZT!AC83="","",SAM_2017_user_KZT!AC83/326)</f>
        <v/>
      </c>
      <c r="AD82" s="223" t="str">
        <f>IF(SAM_2017_user_KZT!AD83="","",SAM_2017_user_KZT!AD83/326)</f>
        <v/>
      </c>
      <c r="AE82" s="223" t="str">
        <f>IF(SAM_2017_user_KZT!AE83="","",SAM_2017_user_KZT!AE83/326)</f>
        <v/>
      </c>
      <c r="AF82" s="223" t="str">
        <f>IF(SAM_2017_user_KZT!AF83="","",SAM_2017_user_KZT!AF83/326)</f>
        <v/>
      </c>
      <c r="AG82" s="223" t="str">
        <f>IF(SAM_2017_user_KZT!AG83="","",SAM_2017_user_KZT!AG83/326)</f>
        <v/>
      </c>
      <c r="AH82" s="223" t="str">
        <f>IF(SAM_2017_user_KZT!AH83="","",SAM_2017_user_KZT!AH83/326)</f>
        <v/>
      </c>
      <c r="AI82" s="223" t="str">
        <f>IF(SAM_2017_user_KZT!AI83="","",SAM_2017_user_KZT!AI83/326)</f>
        <v/>
      </c>
      <c r="AJ82" s="77" t="str">
        <f>IF(SAM_2017_user_KZT!AJ83="","",SAM_2017_user_KZT!AJ83/326)</f>
        <v/>
      </c>
      <c r="AK82" s="223" t="str">
        <f>IF(SAM_2017_user_KZT!AK83="","",SAM_2017_user_KZT!AK83/326)</f>
        <v/>
      </c>
      <c r="AL82" s="223" t="str">
        <f>IF(SAM_2017_user_KZT!AL83="","",SAM_2017_user_KZT!AL83/326)</f>
        <v/>
      </c>
      <c r="AM82" s="223" t="str">
        <f>IF(SAM_2017_user_KZT!AM83="","",SAM_2017_user_KZT!AM83/326)</f>
        <v/>
      </c>
      <c r="AN82" s="223" t="str">
        <f>IF(SAM_2017_user_KZT!AN83="","",SAM_2017_user_KZT!AN83/326)</f>
        <v/>
      </c>
      <c r="AO82" s="223" t="str">
        <f>IF(SAM_2017_user_KZT!AO83="","",SAM_2017_user_KZT!AO83/326)</f>
        <v/>
      </c>
      <c r="AP82" s="223" t="str">
        <f>IF(SAM_2017_user_KZT!AP83="","",SAM_2017_user_KZT!AP83/326)</f>
        <v/>
      </c>
      <c r="AQ82" s="223" t="str">
        <f>IF(SAM_2017_user_KZT!AQ83="","",SAM_2017_user_KZT!AQ83/326)</f>
        <v/>
      </c>
      <c r="AR82" s="223" t="str">
        <f>IF(SAM_2017_user_KZT!AR83="","",SAM_2017_user_KZT!AR83/326)</f>
        <v/>
      </c>
      <c r="AS82" s="223" t="str">
        <f>IF(SAM_2017_user_KZT!AS83="","",SAM_2017_user_KZT!AS83/326)</f>
        <v/>
      </c>
      <c r="AT82" s="223" t="str">
        <f>IF(SAM_2017_user_KZT!AT83="","",SAM_2017_user_KZT!AT83/326)</f>
        <v/>
      </c>
      <c r="AU82" s="223" t="str">
        <f>IF(SAM_2017_user_KZT!AU83="","",SAM_2017_user_KZT!AU83/326)</f>
        <v/>
      </c>
      <c r="AV82" s="223" t="str">
        <f>IF(SAM_2017_user_KZT!AV83="","",SAM_2017_user_KZT!AV83/326)</f>
        <v/>
      </c>
      <c r="AW82" s="223" t="str">
        <f>IF(SAM_2017_user_KZT!AW83="","",SAM_2017_user_KZT!AW83/326)</f>
        <v/>
      </c>
      <c r="AX82" s="223" t="str">
        <f>IF(SAM_2017_user_KZT!AX83="","",SAM_2017_user_KZT!AX83/326)</f>
        <v/>
      </c>
      <c r="AY82" s="223" t="str">
        <f>IF(SAM_2017_user_KZT!AY83="","",SAM_2017_user_KZT!AY83/326)</f>
        <v/>
      </c>
      <c r="AZ82" s="223" t="str">
        <f>IF(SAM_2017_user_KZT!AZ83="","",SAM_2017_user_KZT!AZ83/326)</f>
        <v/>
      </c>
      <c r="BA82" s="223" t="str">
        <f>IF(SAM_2017_user_KZT!BA83="","",SAM_2017_user_KZT!BA83/326)</f>
        <v/>
      </c>
      <c r="BB82" s="223" t="str">
        <f>IF(SAM_2017_user_KZT!BB83="","",SAM_2017_user_KZT!BB83/326)</f>
        <v/>
      </c>
      <c r="BC82" s="223" t="str">
        <f>IF(SAM_2017_user_KZT!BC83="","",SAM_2017_user_KZT!BC83/326)</f>
        <v/>
      </c>
      <c r="BD82" s="223" t="str">
        <f>IF(SAM_2017_user_KZT!BD83="","",SAM_2017_user_KZT!BD83/326)</f>
        <v/>
      </c>
      <c r="BE82" s="223" t="str">
        <f>IF(SAM_2017_user_KZT!BE83="","",SAM_2017_user_KZT!BE83/326)</f>
        <v/>
      </c>
      <c r="BF82" s="223" t="str">
        <f>IF(SAM_2017_user_KZT!BF83="","",SAM_2017_user_KZT!BF83/326)</f>
        <v/>
      </c>
      <c r="BG82" s="223" t="str">
        <f>IF(SAM_2017_user_KZT!BG83="","",SAM_2017_user_KZT!BG83/326)</f>
        <v/>
      </c>
      <c r="BH82" s="223" t="str">
        <f>IF(SAM_2017_user_KZT!BH83="","",SAM_2017_user_KZT!BH83/326)</f>
        <v/>
      </c>
      <c r="BI82" s="223" t="str">
        <f>IF(SAM_2017_user_KZT!BI83="","",SAM_2017_user_KZT!BI83/326)</f>
        <v/>
      </c>
      <c r="BJ82" s="223" t="str">
        <f>IF(SAM_2017_user_KZT!BJ83="","",SAM_2017_user_KZT!BJ83/326)</f>
        <v/>
      </c>
      <c r="BK82" s="223" t="str">
        <f>IF(SAM_2017_user_KZT!BK83="","",SAM_2017_user_KZT!BK83/326)</f>
        <v/>
      </c>
      <c r="BL82" s="223" t="str">
        <f>IF(SAM_2017_user_KZT!BL83="","",SAM_2017_user_KZT!BL83/326)</f>
        <v/>
      </c>
      <c r="BM82" s="223" t="str">
        <f>IF(SAM_2017_user_KZT!BM83="","",SAM_2017_user_KZT!BM83/326)</f>
        <v/>
      </c>
      <c r="BN82" s="223" t="str">
        <f>IF(SAM_2017_user_KZT!BN83="","",SAM_2017_user_KZT!BN83/326)</f>
        <v/>
      </c>
      <c r="BO82" s="223" t="str">
        <f>IF(SAM_2017_user_KZT!BO83="","",SAM_2017_user_KZT!BO83/326)</f>
        <v/>
      </c>
      <c r="BP82" s="223" t="str">
        <f>IF(SAM_2017_user_KZT!BP83="","",SAM_2017_user_KZT!BP83/326)</f>
        <v/>
      </c>
      <c r="BQ82" s="223" t="str">
        <f>IF(SAM_2017_user_KZT!BQ83="","",SAM_2017_user_KZT!BQ83/326)</f>
        <v/>
      </c>
      <c r="BR82" s="77" t="str">
        <f>IF(SAM_2017_user_KZT!BR83="","",SAM_2017_user_KZT!BR83/326)</f>
        <v/>
      </c>
      <c r="BS82" s="105" t="str">
        <f>IF(SAM_2017_user_KZT!BS83="","",SAM_2017_user_KZT!BS83/326)</f>
        <v/>
      </c>
      <c r="BT82" s="223" t="str">
        <f>IF(SAM_2017_user_KZT!BT83="","",SAM_2017_user_KZT!BT83/326)</f>
        <v/>
      </c>
      <c r="BU82" s="223" t="str">
        <f>IF(SAM_2017_user_KZT!BU83="","",SAM_2017_user_KZT!BU83/326)</f>
        <v/>
      </c>
      <c r="BV82" s="248">
        <f>IF(SAM_2017_user_KZT!BV83="","",SAM_2017_user_KZT!BV83/326)</f>
        <v>13359.089651557693</v>
      </c>
      <c r="BW82" s="223" t="str">
        <f>IF(SAM_2017_user_KZT!BW83="","",SAM_2017_user_KZT!BW83/326)</f>
        <v/>
      </c>
      <c r="BX82" s="248">
        <f>IF(SAM_2017_user_KZT!BX83="","",SAM_2017_user_KZT!BX83/326)</f>
        <v>25420.700497314912</v>
      </c>
      <c r="BY82" s="139">
        <f>IF(SAM_2017_user_KZT!BY83="","",SAM_2017_user_KZT!BY83/326)</f>
        <v>3515.2119988367544</v>
      </c>
      <c r="BZ82" s="223" t="str">
        <f>IF(SAM_2017_user_KZT!BZ83="","",SAM_2017_user_KZT!BZ83/326)</f>
        <v/>
      </c>
      <c r="CA82" s="223" t="str">
        <f>IF(SAM_2017_user_KZT!CA83="","",SAM_2017_user_KZT!CA83/326)</f>
        <v/>
      </c>
      <c r="CB82" s="223" t="str">
        <f>IF(SAM_2017_user_KZT!CB83="","",SAM_2017_user_KZT!CB83/326)</f>
        <v/>
      </c>
      <c r="CC82" s="223" t="str">
        <f>IF(SAM_2017_user_KZT!CD83="","",SAM_2017_user_KZT!CD83/326)</f>
        <v/>
      </c>
      <c r="CD82" s="223" t="str">
        <f>IF(SAM_2017_user_KZT!CE83="","",SAM_2017_user_KZT!CE83/326)</f>
        <v/>
      </c>
      <c r="CE82" s="134">
        <f>IF(SAM_2017_user_KZT!CF83="","",SAM_2017_user_KZT!CF83/326)</f>
        <v>5310.290945160541</v>
      </c>
      <c r="CF82" s="107">
        <f t="shared" si="2"/>
        <v>47605.293092869906</v>
      </c>
    </row>
    <row r="83" spans="1:84" x14ac:dyDescent="0.25">
      <c r="A83" s="91" t="str">
        <f>CE1</f>
        <v>ROW</v>
      </c>
      <c r="B83" s="229">
        <v>81</v>
      </c>
      <c r="C83" s="82" t="str">
        <f>IF(SAM_2017_user_KZT!C84="","",SAM_2017_user_KZT!C84/326)</f>
        <v/>
      </c>
      <c r="D83" s="82" t="str">
        <f>IF(SAM_2017_user_KZT!D84="","",SAM_2017_user_KZT!D84/326)</f>
        <v/>
      </c>
      <c r="E83" s="82" t="str">
        <f>IF(SAM_2017_user_KZT!E84="","",SAM_2017_user_KZT!E84/326)</f>
        <v/>
      </c>
      <c r="F83" s="82" t="str">
        <f>IF(SAM_2017_user_KZT!F84="","",SAM_2017_user_KZT!F84/326)</f>
        <v/>
      </c>
      <c r="G83" s="82" t="str">
        <f>IF(SAM_2017_user_KZT!G84="","",SAM_2017_user_KZT!G84/326)</f>
        <v/>
      </c>
      <c r="H83" s="82" t="str">
        <f>IF(SAM_2017_user_KZT!H84="","",SAM_2017_user_KZT!H84/326)</f>
        <v/>
      </c>
      <c r="I83" s="82" t="str">
        <f>IF(SAM_2017_user_KZT!I84="","",SAM_2017_user_KZT!I84/326)</f>
        <v/>
      </c>
      <c r="J83" s="82" t="str">
        <f>IF(SAM_2017_user_KZT!J84="","",SAM_2017_user_KZT!J84/326)</f>
        <v/>
      </c>
      <c r="K83" s="82" t="str">
        <f>IF(SAM_2017_user_KZT!K84="","",SAM_2017_user_KZT!K84/326)</f>
        <v/>
      </c>
      <c r="L83" s="82" t="str">
        <f>IF(SAM_2017_user_KZT!L84="","",SAM_2017_user_KZT!L84/326)</f>
        <v/>
      </c>
      <c r="M83" s="82" t="str">
        <f>IF(SAM_2017_user_KZT!M84="","",SAM_2017_user_KZT!M84/326)</f>
        <v/>
      </c>
      <c r="N83" s="82" t="str">
        <f>IF(SAM_2017_user_KZT!N84="","",SAM_2017_user_KZT!N84/326)</f>
        <v/>
      </c>
      <c r="O83" s="82" t="str">
        <f>IF(SAM_2017_user_KZT!O84="","",SAM_2017_user_KZT!O84/326)</f>
        <v/>
      </c>
      <c r="P83" s="82" t="str">
        <f>IF(SAM_2017_user_KZT!P84="","",SAM_2017_user_KZT!P84/326)</f>
        <v/>
      </c>
      <c r="Q83" s="82" t="str">
        <f>IF(SAM_2017_user_KZT!Q84="","",SAM_2017_user_KZT!Q84/326)</f>
        <v/>
      </c>
      <c r="R83" s="82" t="str">
        <f>IF(SAM_2017_user_KZT!R84="","",SAM_2017_user_KZT!R84/326)</f>
        <v/>
      </c>
      <c r="S83" s="82" t="str">
        <f>IF(SAM_2017_user_KZT!S84="","",SAM_2017_user_KZT!S84/326)</f>
        <v/>
      </c>
      <c r="T83" s="82" t="str">
        <f>IF(SAM_2017_user_KZT!T84="","",SAM_2017_user_KZT!T84/326)</f>
        <v/>
      </c>
      <c r="U83" s="82" t="str">
        <f>IF(SAM_2017_user_KZT!U84="","",SAM_2017_user_KZT!U84/326)</f>
        <v/>
      </c>
      <c r="V83" s="82" t="str">
        <f>IF(SAM_2017_user_KZT!V84="","",SAM_2017_user_KZT!V84/326)</f>
        <v/>
      </c>
      <c r="W83" s="82" t="str">
        <f>IF(SAM_2017_user_KZT!W84="","",SAM_2017_user_KZT!W84/326)</f>
        <v/>
      </c>
      <c r="X83" s="82" t="str">
        <f>IF(SAM_2017_user_KZT!X84="","",SAM_2017_user_KZT!X84/326)</f>
        <v/>
      </c>
      <c r="Y83" s="82" t="str">
        <f>IF(SAM_2017_user_KZT!Y84="","",SAM_2017_user_KZT!Y84/326)</f>
        <v/>
      </c>
      <c r="Z83" s="82" t="str">
        <f>IF(SAM_2017_user_KZT!Z84="","",SAM_2017_user_KZT!Z84/326)</f>
        <v/>
      </c>
      <c r="AA83" s="82" t="str">
        <f>IF(SAM_2017_user_KZT!AA84="","",SAM_2017_user_KZT!AA84/326)</f>
        <v/>
      </c>
      <c r="AB83" s="82" t="str">
        <f>IF(SAM_2017_user_KZT!AB84="","",SAM_2017_user_KZT!AB84/326)</f>
        <v/>
      </c>
      <c r="AC83" s="82" t="str">
        <f>IF(SAM_2017_user_KZT!AC84="","",SAM_2017_user_KZT!AC84/326)</f>
        <v/>
      </c>
      <c r="AD83" s="82" t="str">
        <f>IF(SAM_2017_user_KZT!AD84="","",SAM_2017_user_KZT!AD84/326)</f>
        <v/>
      </c>
      <c r="AE83" s="82" t="str">
        <f>IF(SAM_2017_user_KZT!AE84="","",SAM_2017_user_KZT!AE84/326)</f>
        <v/>
      </c>
      <c r="AF83" s="82" t="str">
        <f>IF(SAM_2017_user_KZT!AF84="","",SAM_2017_user_KZT!AF84/326)</f>
        <v/>
      </c>
      <c r="AG83" s="82" t="str">
        <f>IF(SAM_2017_user_KZT!AG84="","",SAM_2017_user_KZT!AG84/326)</f>
        <v/>
      </c>
      <c r="AH83" s="82" t="str">
        <f>IF(SAM_2017_user_KZT!AH84="","",SAM_2017_user_KZT!AH84/326)</f>
        <v/>
      </c>
      <c r="AI83" s="82" t="str">
        <f>IF(SAM_2017_user_KZT!AI84="","",SAM_2017_user_KZT!AI84/326)</f>
        <v/>
      </c>
      <c r="AJ83" s="82" t="str">
        <f>IF(SAM_2017_user_KZT!AJ84="","",SAM_2017_user_KZT!AJ84/326)</f>
        <v/>
      </c>
      <c r="AK83" s="131">
        <f>IF(SAM_2017_user_KZT!AK84="","",SAM_2017_user_KZT!AK84/326)</f>
        <v>1159.1698679921897</v>
      </c>
      <c r="AL83" s="132">
        <f>IF(SAM_2017_user_KZT!AL84="","",SAM_2017_user_KZT!AL84/326)</f>
        <v>27.543116934233002</v>
      </c>
      <c r="AM83" s="132">
        <f>IF(SAM_2017_user_KZT!AM84="","",SAM_2017_user_KZT!AM84/326)</f>
        <v>15.487213858893497</v>
      </c>
      <c r="AN83" s="132">
        <v>0</v>
      </c>
      <c r="AO83" s="132">
        <f>IF(SAM_2017_user_KZT!AO84="","",SAM_2017_user_KZT!AO84/326)</f>
        <v>38.031812153547619</v>
      </c>
      <c r="AP83" s="132">
        <f>IF(SAM_2017_user_KZT!AP84="","",SAM_2017_user_KZT!AP84/326)</f>
        <v>811.25257568388918</v>
      </c>
      <c r="AQ83" s="132">
        <f>IF(SAM_2017_user_KZT!AQ84="","",SAM_2017_user_KZT!AQ84/326)</f>
        <v>64.379825321186772</v>
      </c>
      <c r="AR83" s="132">
        <f>IF(SAM_2017_user_KZT!AR84="","",SAM_2017_user_KZT!AR84/326)</f>
        <v>2813.9130343432698</v>
      </c>
      <c r="AS83" s="132">
        <f>IF(SAM_2017_user_KZT!AS84="","",SAM_2017_user_KZT!AS84/326)</f>
        <v>727.07994120250351</v>
      </c>
      <c r="AT83" s="132">
        <f>IF(SAM_2017_user_KZT!AT84="","",SAM_2017_user_KZT!AT84/326)</f>
        <v>3637.1067018328204</v>
      </c>
      <c r="AU83" s="132">
        <f>IF(SAM_2017_user_KZT!AU84="","",SAM_2017_user_KZT!AU84/326)</f>
        <v>2512.8624987473572</v>
      </c>
      <c r="AV83" s="132">
        <f>IF(SAM_2017_user_KZT!AV84="","",SAM_2017_user_KZT!AV84/326)</f>
        <v>312.08134496659187</v>
      </c>
      <c r="AW83" s="132">
        <f>IF(SAM_2017_user_KZT!AW84="","",SAM_2017_user_KZT!AW84/326)</f>
        <v>1727.8190185814385</v>
      </c>
      <c r="AX83" s="132">
        <f>IF(SAM_2017_user_KZT!AX84="","",SAM_2017_user_KZT!AX84/326)</f>
        <v>1238.5735971990798</v>
      </c>
      <c r="AY83" s="132">
        <f>IF(SAM_2017_user_KZT!AY84="","",SAM_2017_user_KZT!AY84/326)</f>
        <v>4327.6933673620442</v>
      </c>
      <c r="AZ83" s="132">
        <f>IF(SAM_2017_user_KZT!AZ84="","",SAM_2017_user_KZT!AZ84/326)</f>
        <v>1144.3829480623133</v>
      </c>
      <c r="BA83" s="132">
        <f>IF(SAM_2017_user_KZT!BA84="","",SAM_2017_user_KZT!BA84/326)</f>
        <v>13348.658408707328</v>
      </c>
      <c r="BB83" s="132">
        <f>IF(SAM_2017_user_KZT!BB84="","",SAM_2017_user_KZT!BB84/326)</f>
        <v>669.41816698596585</v>
      </c>
      <c r="BC83" s="132">
        <f>IF(SAM_2017_user_KZT!BC84="","",SAM_2017_user_KZT!BC84/326)</f>
        <v>194.70837034612074</v>
      </c>
      <c r="BD83" s="132">
        <f>IF(SAM_2017_user_KZT!BD84="","",SAM_2017_user_KZT!BD84/326)</f>
        <v>22.486776597023674</v>
      </c>
      <c r="BE83" s="132">
        <f>IF(SAM_2017_user_KZT!BE84="","",SAM_2017_user_KZT!BE84/326)</f>
        <v>15.279357734638451</v>
      </c>
      <c r="BF83" s="132">
        <f>IF(SAM_2017_user_KZT!BF84="","",SAM_2017_user_KZT!BF84/326)</f>
        <v>52.722688386094092</v>
      </c>
      <c r="BG83" s="132">
        <f>IF(SAM_2017_user_KZT!BG84="","",SAM_2017_user_KZT!BG84/326)</f>
        <v>91.206549353995683</v>
      </c>
      <c r="BH83" s="132">
        <f>IF(SAM_2017_user_KZT!BH84="","",SAM_2017_user_KZT!BH84/326)</f>
        <v>12.481149578709578</v>
      </c>
      <c r="BI83" s="132">
        <f>IF(SAM_2017_user_KZT!BI84="","",SAM_2017_user_KZT!BI84/326)</f>
        <v>87.850439069015223</v>
      </c>
      <c r="BJ83" s="132">
        <f>IF(SAM_2017_user_KZT!BJ84="","",SAM_2017_user_KZT!BJ84/326)</f>
        <v>1720.9450660257041</v>
      </c>
      <c r="BK83" s="132">
        <f>IF(SAM_2017_user_KZT!BK84="","",SAM_2017_user_KZT!BK84/326)</f>
        <v>14.362888506396986</v>
      </c>
      <c r="BL83" s="132">
        <f>IF(SAM_2017_user_KZT!BL84="","",SAM_2017_user_KZT!BL84/326)</f>
        <v>474.21429620325421</v>
      </c>
      <c r="BM83" s="132">
        <f>IF(SAM_2017_user_KZT!BM84="","",SAM_2017_user_KZT!BM84/326)</f>
        <v>226.81462289363304</v>
      </c>
      <c r="BN83" s="132">
        <f>IF(SAM_2017_user_KZT!BN84="","",SAM_2017_user_KZT!BN84/326)</f>
        <v>33.446542718179501</v>
      </c>
      <c r="BO83" s="132">
        <f>IF(SAM_2017_user_KZT!BO84="","",SAM_2017_user_KZT!BO84/326)</f>
        <v>3311.1198488489981</v>
      </c>
      <c r="BP83" s="132" t="str">
        <f>IF(SAM_2017_user_KZT!BP84="","",SAM_2017_user_KZT!BP84/326)</f>
        <v/>
      </c>
      <c r="BQ83" s="132" t="str">
        <f>IF(SAM_2017_user_KZT!BQ84="","",SAM_2017_user_KZT!BQ84/326)</f>
        <v/>
      </c>
      <c r="BR83" s="133">
        <f>IF(SAM_2017_user_KZT!BR84="","",SAM_2017_user_KZT!BR84/326)</f>
        <v>598.44301736130046</v>
      </c>
      <c r="BS83" s="209" t="str">
        <f>IF(SAM_2017_user_KZT!BS84="","",SAM_2017_user_KZT!BS84/326)</f>
        <v/>
      </c>
      <c r="BT83" s="82" t="str">
        <f>IF(SAM_2017_user_KZT!BT84="","",SAM_2017_user_KZT!BT84/326)</f>
        <v/>
      </c>
      <c r="BU83" s="204" t="str">
        <f>IF(SAM_2017_user_KZT!BU84="","",SAM_2017_user_KZT!BU84/326)</f>
        <v/>
      </c>
      <c r="BV83" s="205">
        <f>IF(SAM_2017_user_KZT!BV84="","",SAM_2017_user_KZT!BV84/326)</f>
        <v>7839.0335330374801</v>
      </c>
      <c r="BW83" s="205" t="str">
        <f>IF(SAM_2017_user_KZT!BW84="","",SAM_2017_user_KZT!BW84/326)</f>
        <v/>
      </c>
      <c r="BX83" s="206">
        <f>IF(SAM_2017_user_KZT!BX84="","",SAM_2017_user_KZT!BX84/326)</f>
        <v>13459.792781543909</v>
      </c>
      <c r="BY83" s="205">
        <f>IF(SAM_2017_user_KZT!BY84="","",SAM_2017_user_KZT!BY84/326)</f>
        <v>605.94309858640418</v>
      </c>
      <c r="BZ83" s="82" t="str">
        <f>IF(SAM_2017_user_KZT!BZ84="","",SAM_2017_user_KZT!BZ84/326)</f>
        <v/>
      </c>
      <c r="CA83" s="82" t="str">
        <f>IF(SAM_2017_user_KZT!CA84="","",SAM_2017_user_KZT!CA84/326)</f>
        <v/>
      </c>
      <c r="CB83" s="82" t="str">
        <f>IF(SAM_2017_user_KZT!CB84="","",SAM_2017_user_KZT!CB84/326)</f>
        <v/>
      </c>
      <c r="CC83" s="82" t="str">
        <f>IF(SAM_2017_user_KZT!CD84="","",SAM_2017_user_KZT!CD84/326)</f>
        <v/>
      </c>
      <c r="CD83" s="71" t="str">
        <f>IF(SAM_2017_user_KZT!CE84="","",SAM_2017_user_KZT!CE84/326)</f>
        <v/>
      </c>
      <c r="CE83" s="84" t="str">
        <f>IF(SAM_2017_user_KZT!CF84="","",SAM_2017_user_KZT!CF84/326)</f>
        <v/>
      </c>
      <c r="CF83" s="107">
        <f t="shared" si="2"/>
        <v>63336.304466725502</v>
      </c>
    </row>
    <row r="84" spans="1:84" x14ac:dyDescent="0.25">
      <c r="A84" s="75" t="str">
        <f>CF1</f>
        <v>Total</v>
      </c>
      <c r="B84" s="75"/>
      <c r="C84" s="143">
        <f t="shared" ref="C84:AJ84" si="3">SUM(C37:C83)</f>
        <v>14798.074746586066</v>
      </c>
      <c r="D84" s="143">
        <f t="shared" si="3"/>
        <v>1564.9923453202732</v>
      </c>
      <c r="E84" s="143">
        <f t="shared" si="3"/>
        <v>30169.723520073421</v>
      </c>
      <c r="F84" s="143">
        <f t="shared" si="3"/>
        <v>925.9296752933908</v>
      </c>
      <c r="G84" s="143">
        <f t="shared" si="3"/>
        <v>1425.9656180074371</v>
      </c>
      <c r="H84" s="143">
        <f t="shared" si="3"/>
        <v>7952.2981549667038</v>
      </c>
      <c r="I84" s="143">
        <f t="shared" si="3"/>
        <v>2977.2850828044006</v>
      </c>
      <c r="J84" s="143">
        <f t="shared" si="3"/>
        <v>8606.0845482370278</v>
      </c>
      <c r="K84" s="143">
        <f t="shared" si="3"/>
        <v>416.92643975369367</v>
      </c>
      <c r="L84" s="143">
        <f t="shared" si="3"/>
        <v>1392.8442068686554</v>
      </c>
      <c r="M84" s="143">
        <f t="shared" si="3"/>
        <v>7758.0171543924134</v>
      </c>
      <c r="N84" s="143">
        <f t="shared" si="3"/>
        <v>9910.8424811423756</v>
      </c>
      <c r="O84" s="143">
        <f t="shared" si="3"/>
        <v>882.4000354391568</v>
      </c>
      <c r="P84" s="143">
        <f t="shared" si="3"/>
        <v>4923.2973076574881</v>
      </c>
      <c r="Q84" s="143">
        <f t="shared" si="3"/>
        <v>1933.8091742477745</v>
      </c>
      <c r="R84" s="143">
        <f t="shared" si="3"/>
        <v>1969.2390354415859</v>
      </c>
      <c r="S84" s="143">
        <f t="shared" si="3"/>
        <v>3275.6876444084119</v>
      </c>
      <c r="T84" s="143">
        <f t="shared" si="3"/>
        <v>53.846421475040188</v>
      </c>
      <c r="U84" s="143">
        <f t="shared" si="3"/>
        <v>4060.722745047442</v>
      </c>
      <c r="V84" s="143">
        <f t="shared" si="3"/>
        <v>748.19889928565749</v>
      </c>
      <c r="W84" s="143">
        <f t="shared" si="3"/>
        <v>950.97915411131214</v>
      </c>
      <c r="X84" s="143">
        <f t="shared" si="3"/>
        <v>1172.7137325923095</v>
      </c>
      <c r="Y84" s="143">
        <f t="shared" si="3"/>
        <v>20171.702015171966</v>
      </c>
      <c r="Z84" s="143">
        <f t="shared" si="3"/>
        <v>242.7447308522365</v>
      </c>
      <c r="AA84" s="143">
        <f t="shared" si="3"/>
        <v>1425.9949749263221</v>
      </c>
      <c r="AB84" s="143">
        <f t="shared" si="3"/>
        <v>18902.329943349567</v>
      </c>
      <c r="AC84" s="143">
        <f t="shared" si="3"/>
        <v>53456.492617226198</v>
      </c>
      <c r="AD84" s="143">
        <f t="shared" si="3"/>
        <v>5214.5726272110378</v>
      </c>
      <c r="AE84" s="143">
        <f t="shared" si="3"/>
        <v>9739.704435574602</v>
      </c>
      <c r="AF84" s="143">
        <f t="shared" si="3"/>
        <v>20074.299972799708</v>
      </c>
      <c r="AG84" s="143">
        <f t="shared" si="3"/>
        <v>12746.054315892387</v>
      </c>
      <c r="AH84" s="143">
        <f t="shared" si="3"/>
        <v>7747.0935461385307</v>
      </c>
      <c r="AI84" s="143">
        <f t="shared" si="3"/>
        <v>6021.2866198461479</v>
      </c>
      <c r="AJ84" s="143">
        <f t="shared" si="3"/>
        <v>29064.413288792417</v>
      </c>
      <c r="AK84" s="107">
        <f t="shared" ref="AK84:BR84" si="4">SUM(AK3:AK83)</f>
        <v>15043.750285845257</v>
      </c>
      <c r="AL84" s="107">
        <f t="shared" si="4"/>
        <v>1290.6262151440044</v>
      </c>
      <c r="AM84" s="107">
        <f t="shared" si="4"/>
        <v>6726.3790691304648</v>
      </c>
      <c r="AN84" s="107">
        <f t="shared" si="4"/>
        <v>130.05790737332322</v>
      </c>
      <c r="AO84" s="107">
        <f t="shared" si="4"/>
        <v>1004.3182823536127</v>
      </c>
      <c r="AP84" s="107">
        <f t="shared" si="4"/>
        <v>7289.7231943452343</v>
      </c>
      <c r="AQ84" s="107">
        <f t="shared" si="4"/>
        <v>2864.7304380140263</v>
      </c>
      <c r="AR84" s="107">
        <f t="shared" si="4"/>
        <v>11722.056149240516</v>
      </c>
      <c r="AS84" s="107">
        <f t="shared" si="4"/>
        <v>1151.9827987267604</v>
      </c>
      <c r="AT84" s="107">
        <f t="shared" si="4"/>
        <v>5122.5214684239672</v>
      </c>
      <c r="AU84" s="107">
        <f t="shared" si="4"/>
        <v>6896.8581034069794</v>
      </c>
      <c r="AV84" s="107">
        <f t="shared" si="4"/>
        <v>6047.3648775099209</v>
      </c>
      <c r="AW84" s="107">
        <f t="shared" si="4"/>
        <v>2667.2284828775123</v>
      </c>
      <c r="AX84" s="107">
        <f t="shared" si="4"/>
        <v>5205.6505206976835</v>
      </c>
      <c r="AY84" s="107">
        <f t="shared" si="4"/>
        <v>5849.678376208808</v>
      </c>
      <c r="AZ84" s="107">
        <f t="shared" si="4"/>
        <v>3091.3399437259573</v>
      </c>
      <c r="BA84" s="107">
        <f t="shared" si="4"/>
        <v>17189.676423634097</v>
      </c>
      <c r="BB84" s="107">
        <f t="shared" si="4"/>
        <v>739.82561078513618</v>
      </c>
      <c r="BC84" s="107">
        <f t="shared" si="4"/>
        <v>3348.0312408866785</v>
      </c>
      <c r="BD84" s="107">
        <f t="shared" si="4"/>
        <v>792.87233578490088</v>
      </c>
      <c r="BE84" s="107">
        <f t="shared" si="4"/>
        <v>962.15324530144358</v>
      </c>
      <c r="BF84" s="107">
        <f t="shared" si="4"/>
        <v>1093.1220153914483</v>
      </c>
      <c r="BG84" s="107">
        <f t="shared" si="4"/>
        <v>17770.54066158491</v>
      </c>
      <c r="BH84" s="107">
        <f t="shared" si="4"/>
        <v>244.89125759943559</v>
      </c>
      <c r="BI84" s="107">
        <f t="shared" si="4"/>
        <v>1332.1639623620972</v>
      </c>
      <c r="BJ84" s="107">
        <f t="shared" si="4"/>
        <v>20988.181435875642</v>
      </c>
      <c r="BK84" s="107">
        <f t="shared" si="4"/>
        <v>47861.688566024044</v>
      </c>
      <c r="BL84" s="107">
        <f t="shared" si="4"/>
        <v>5708.8517386660842</v>
      </c>
      <c r="BM84" s="107">
        <f t="shared" si="4"/>
        <v>10092.729749193977</v>
      </c>
      <c r="BN84" s="107">
        <f t="shared" si="4"/>
        <v>20097.657237620842</v>
      </c>
      <c r="BO84" s="107">
        <f t="shared" si="4"/>
        <v>16015.913163061585</v>
      </c>
      <c r="BP84" s="107">
        <f t="shared" si="4"/>
        <v>7773.3159984916538</v>
      </c>
      <c r="BQ84" s="107">
        <f t="shared" si="4"/>
        <v>6041.9982505694898</v>
      </c>
      <c r="BR84" s="107">
        <f t="shared" si="4"/>
        <v>29431.973538280916</v>
      </c>
      <c r="BS84" s="107">
        <f t="shared" ref="BS84:CD84" si="5">SUM(BS37:BS83)</f>
        <v>104245.26840490797</v>
      </c>
      <c r="BT84" s="107">
        <f t="shared" si="5"/>
        <v>50952.28006134968</v>
      </c>
      <c r="BU84" s="107">
        <f t="shared" si="5"/>
        <v>12253.560645549756</v>
      </c>
      <c r="BV84" s="107">
        <f t="shared" si="5"/>
        <v>57618.132409005571</v>
      </c>
      <c r="BW84" s="107">
        <f t="shared" si="5"/>
        <v>8176.8683297260632</v>
      </c>
      <c r="BX84" s="107">
        <f t="shared" si="5"/>
        <v>101414.44917999349</v>
      </c>
      <c r="BY84" s="107">
        <f t="shared" si="5"/>
        <v>46490.848367092782</v>
      </c>
      <c r="BZ84" s="107">
        <f t="shared" si="5"/>
        <v>6493.8098619505035</v>
      </c>
      <c r="CA84" s="107">
        <f t="shared" si="5"/>
        <v>3686.9705990993489</v>
      </c>
      <c r="CB84" s="107">
        <f t="shared" si="5"/>
        <v>1844.96472392638</v>
      </c>
      <c r="CC84" s="107">
        <f t="shared" si="5"/>
        <v>9786.7840869108222</v>
      </c>
      <c r="CD84" s="143">
        <f t="shared" si="5"/>
        <v>47605.293092869731</v>
      </c>
      <c r="CE84" s="107">
        <f>SUM(CE3:CE83)</f>
        <v>63336.3044667254</v>
      </c>
      <c r="CF84" s="222"/>
    </row>
    <row r="85" spans="1:84" x14ac:dyDescent="0.25">
      <c r="A85" s="76" t="s">
        <v>18</v>
      </c>
      <c r="B85" s="76"/>
      <c r="C85" s="213">
        <f>$CF3-C84</f>
        <v>0</v>
      </c>
      <c r="D85" s="213">
        <f>$CF4-D84</f>
        <v>-4.7748471843078732E-12</v>
      </c>
      <c r="E85" s="213">
        <f>$CF5-E84</f>
        <v>0</v>
      </c>
      <c r="F85" s="213">
        <f>$CF6-F84</f>
        <v>0</v>
      </c>
      <c r="G85" s="213">
        <f>$CF7-G84</f>
        <v>-4.5474735088646412E-12</v>
      </c>
      <c r="H85" s="213">
        <f>$CF8-H84</f>
        <v>0</v>
      </c>
      <c r="I85" s="213">
        <f>$CF9-I84</f>
        <v>-5.0022208597511053E-12</v>
      </c>
      <c r="J85" s="213">
        <f>$CF10-J84</f>
        <v>0</v>
      </c>
      <c r="K85" s="213">
        <f>$CF11-K84</f>
        <v>-4.7748471843078732E-12</v>
      </c>
      <c r="L85" s="213">
        <f>$CF12-L84</f>
        <v>-4.7748471843078732E-12</v>
      </c>
      <c r="M85" s="213">
        <f>$CF13-M84</f>
        <v>-7.2759576141834259E-12</v>
      </c>
      <c r="N85" s="213">
        <f>$CF14-N84</f>
        <v>0</v>
      </c>
      <c r="O85" s="213">
        <f>$CF15-O84</f>
        <v>-4.7748471843078732E-12</v>
      </c>
      <c r="P85" s="213">
        <f>$CF16-P84</f>
        <v>0</v>
      </c>
      <c r="Q85" s="213">
        <f>$CF17-Q84</f>
        <v>-4.5474735088646412E-12</v>
      </c>
      <c r="R85" s="213">
        <f>$CF18-R84</f>
        <v>-4.5474735088646412E-12</v>
      </c>
      <c r="S85" s="213">
        <f>$CF19-S84</f>
        <v>-5.0022208597511053E-12</v>
      </c>
      <c r="T85" s="213">
        <f>$CF20-T84</f>
        <v>-4.8032688937382773E-12</v>
      </c>
      <c r="U85" s="213">
        <f>$CF21-U84</f>
        <v>-885.86146848530552</v>
      </c>
      <c r="V85" s="213">
        <f>$CF22-V84</f>
        <v>-4.7748471843078732E-12</v>
      </c>
      <c r="W85" s="213">
        <f>$CF23-W84</f>
        <v>-5.2295945351943374E-12</v>
      </c>
      <c r="X85" s="213">
        <f>$CF24-X84</f>
        <v>-4.5474735088646412E-12</v>
      </c>
      <c r="Y85" s="213">
        <f>$CF25-Y84</f>
        <v>0</v>
      </c>
      <c r="Z85" s="213">
        <f>$CF26-Z84</f>
        <v>-4.7748471843078732E-12</v>
      </c>
      <c r="AA85" s="213">
        <f>$CF27-AA84</f>
        <v>-4.7748471843078732E-12</v>
      </c>
      <c r="AB85" s="213">
        <f>$CF28-AB84</f>
        <v>0</v>
      </c>
      <c r="AC85" s="213">
        <f>$CF29-AC84</f>
        <v>0</v>
      </c>
      <c r="AD85" s="213">
        <f>$CF30-AD84</f>
        <v>0</v>
      </c>
      <c r="AE85" s="213">
        <f>$CF31-AE84</f>
        <v>0</v>
      </c>
      <c r="AF85" s="213">
        <f>$CF32-AF84</f>
        <v>0</v>
      </c>
      <c r="AG85" s="213">
        <f>$CF33-AG84</f>
        <v>0</v>
      </c>
      <c r="AH85" s="213">
        <f>$CF34-AH84</f>
        <v>2.5465851649641991E-11</v>
      </c>
      <c r="AI85" s="213">
        <f>$CF35-AI84</f>
        <v>0</v>
      </c>
      <c r="AJ85" s="213">
        <f>$CF36-AJ84</f>
        <v>0</v>
      </c>
      <c r="AK85" s="213">
        <f>AK84-$CF37</f>
        <v>0</v>
      </c>
      <c r="AL85" s="213">
        <f>AL84-$CF38</f>
        <v>0</v>
      </c>
      <c r="AM85" s="213">
        <f>AM84-$CF39</f>
        <v>0</v>
      </c>
      <c r="AN85" s="213">
        <f>AN84-$CF40</f>
        <v>0</v>
      </c>
      <c r="AO85" s="213">
        <f>AO84-$CF41</f>
        <v>4.8885340220294893E-12</v>
      </c>
      <c r="AP85" s="213">
        <f>AP84-$CF42</f>
        <v>8.1854523159563541E-12</v>
      </c>
      <c r="AQ85" s="213">
        <f>AQ84-$CF43</f>
        <v>5.0022208597511053E-12</v>
      </c>
      <c r="AR85" s="213">
        <f>AR84-$CF44</f>
        <v>0</v>
      </c>
      <c r="AS85" s="213">
        <f>AS84-$CF45</f>
        <v>4.7748471843078732E-12</v>
      </c>
      <c r="AT85" s="213">
        <f>AT84-$CF46</f>
        <v>0</v>
      </c>
      <c r="AU85" s="213">
        <f>AU84-$CF47</f>
        <v>0</v>
      </c>
      <c r="AV85" s="213">
        <f>AV84-$CF48</f>
        <v>0</v>
      </c>
      <c r="AW85" s="213">
        <f>AW84-$CF49</f>
        <v>5.0022208597511053E-12</v>
      </c>
      <c r="AX85" s="213">
        <f>AX84-$CF50</f>
        <v>0</v>
      </c>
      <c r="AY85" s="213">
        <f>AY84-$CF51</f>
        <v>0</v>
      </c>
      <c r="AZ85" s="213">
        <f>AZ84-$CF52</f>
        <v>5.0022208597511053E-12</v>
      </c>
      <c r="BA85" s="213">
        <f>BA84-$CF53</f>
        <v>0</v>
      </c>
      <c r="BB85" s="213">
        <f>BB84-$CF54</f>
        <v>4.7748471843078732E-12</v>
      </c>
      <c r="BC85" s="213">
        <f>BC84-$CF55</f>
        <v>5.9117155615240335E-12</v>
      </c>
      <c r="BD85" s="213">
        <f>BD84-$CF56</f>
        <v>4.7748471843078732E-12</v>
      </c>
      <c r="BE85" s="213">
        <f>BE84-$CF57</f>
        <v>-885.86146848529711</v>
      </c>
      <c r="BF85" s="213">
        <f>BF84-$CF58</f>
        <v>5.0022208597511053E-12</v>
      </c>
      <c r="BG85" s="213">
        <f>BG84-$CF59</f>
        <v>0</v>
      </c>
      <c r="BH85" s="213">
        <f>BH84-$CF60</f>
        <v>4.8316906031686813E-12</v>
      </c>
      <c r="BI85" s="213">
        <f>BI84-$CF61</f>
        <v>5.9117155615240335E-12</v>
      </c>
      <c r="BJ85" s="213">
        <f>BJ84-$CF62</f>
        <v>0</v>
      </c>
      <c r="BK85" s="213">
        <f>BK84-$CF63</f>
        <v>0</v>
      </c>
      <c r="BL85" s="213">
        <f>BL84-$CF64</f>
        <v>0</v>
      </c>
      <c r="BM85" s="213">
        <f>BM84-$CF65</f>
        <v>0</v>
      </c>
      <c r="BN85" s="213">
        <f>BN84-$CF66</f>
        <v>0</v>
      </c>
      <c r="BO85" s="213">
        <f>BO84-$CF67</f>
        <v>0</v>
      </c>
      <c r="BP85" s="213">
        <f>BP84-$CF68</f>
        <v>0</v>
      </c>
      <c r="BQ85" s="213">
        <f>BQ84-$CF69</f>
        <v>0</v>
      </c>
      <c r="BR85" s="213">
        <f>BR84-$CF70</f>
        <v>0</v>
      </c>
      <c r="BS85" s="213">
        <f>BS84-CF71</f>
        <v>0</v>
      </c>
      <c r="BT85" s="213">
        <f>BT84-CF72</f>
        <v>0</v>
      </c>
      <c r="BU85" s="213">
        <f>BU84-CF73</f>
        <v>0</v>
      </c>
      <c r="BV85" s="213">
        <f>CF74-BV84</f>
        <v>0</v>
      </c>
      <c r="BW85" s="213">
        <f>CF75-BW84</f>
        <v>0</v>
      </c>
      <c r="BX85" s="213">
        <f>CF76-BX84</f>
        <v>0</v>
      </c>
      <c r="BY85" s="213">
        <f>BY84-CF77</f>
        <v>0</v>
      </c>
      <c r="BZ85" s="213">
        <f>BZ84-CF78</f>
        <v>0</v>
      </c>
      <c r="CA85" s="213">
        <f>CA84-CF79</f>
        <v>-6.8212102632969618E-12</v>
      </c>
      <c r="CB85" s="213">
        <f>CB84-CF80</f>
        <v>0</v>
      </c>
      <c r="CC85" s="213">
        <f>CC84-CF81</f>
        <v>0</v>
      </c>
      <c r="CD85" s="213">
        <f>CD84-CF82</f>
        <v>-1.7462298274040222E-10</v>
      </c>
      <c r="CE85" s="213">
        <f>CE84-CF83</f>
        <v>-1.0186340659856796E-10</v>
      </c>
      <c r="CF85" s="222"/>
    </row>
    <row r="86" spans="1:84" x14ac:dyDescent="0.25">
      <c r="A86" s="76" t="s">
        <v>18</v>
      </c>
      <c r="B86" s="221"/>
      <c r="C86" s="81">
        <f>SUM(C84:AJ84)-SUM(CF3:CF36)</f>
        <v>885.86146848538192</v>
      </c>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c r="AH86" s="221"/>
      <c r="AI86" s="221"/>
      <c r="AJ86" s="96"/>
      <c r="AK86" s="221">
        <f>SUM(AK84:BR84)-SUM(CF37:CF70)</f>
        <v>-885.86146848514909</v>
      </c>
      <c r="AL86" s="221"/>
      <c r="AM86" s="221"/>
      <c r="AN86" s="221"/>
      <c r="AO86" s="221"/>
      <c r="AP86" s="221"/>
      <c r="AQ86" s="221"/>
      <c r="AR86" s="221"/>
      <c r="AS86" s="221"/>
      <c r="AT86" s="221"/>
      <c r="AU86" s="221"/>
      <c r="AV86" s="221"/>
      <c r="AW86" s="221"/>
      <c r="AX86" s="221"/>
      <c r="AY86" s="221"/>
      <c r="AZ86" s="221"/>
      <c r="BA86" s="221"/>
      <c r="BB86" s="221"/>
      <c r="BC86" s="221"/>
      <c r="BD86" s="221"/>
      <c r="BE86" s="221"/>
      <c r="BF86" s="221"/>
      <c r="BG86" s="221"/>
      <c r="BH86" s="221"/>
      <c r="BI86" s="221"/>
      <c r="BJ86" s="221"/>
      <c r="BK86" s="221"/>
      <c r="BL86" s="221"/>
      <c r="BM86" s="221"/>
      <c r="BN86" s="221"/>
      <c r="BO86" s="221"/>
      <c r="BP86" s="221"/>
      <c r="BQ86" s="221"/>
      <c r="BR86" s="96"/>
      <c r="BS86" s="221"/>
      <c r="BT86" s="221"/>
      <c r="BU86" s="100"/>
      <c r="BV86" s="100"/>
      <c r="BW86" s="100"/>
      <c r="BX86" s="100"/>
      <c r="BY86" s="221"/>
      <c r="BZ86" s="221"/>
      <c r="CA86" s="221"/>
      <c r="CB86" s="221"/>
      <c r="CC86" s="221"/>
      <c r="CD86" s="221"/>
      <c r="CE86" s="221"/>
      <c r="CF86" s="221"/>
    </row>
    <row r="87" spans="1:84" x14ac:dyDescent="0.25">
      <c r="A87" s="221"/>
      <c r="B87" s="221"/>
      <c r="C87" s="8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c r="AH87" s="221"/>
      <c r="AI87" s="221"/>
      <c r="AJ87" s="221"/>
      <c r="AK87" s="221"/>
      <c r="AL87" s="221"/>
      <c r="AM87" s="221"/>
      <c r="AN87" s="221"/>
      <c r="AO87" s="221"/>
      <c r="AP87" s="221"/>
      <c r="AQ87" s="221"/>
      <c r="AR87" s="221"/>
      <c r="AS87" s="221"/>
      <c r="AT87" s="221"/>
      <c r="AU87" s="221"/>
      <c r="AV87" s="221"/>
      <c r="AW87" s="221"/>
      <c r="AX87" s="221"/>
      <c r="AY87" s="221"/>
      <c r="AZ87" s="221"/>
      <c r="BA87" s="221"/>
      <c r="BB87" s="221"/>
      <c r="BC87" s="221"/>
      <c r="BD87" s="221"/>
      <c r="BE87" s="221"/>
      <c r="BF87" s="221"/>
      <c r="BG87" s="221"/>
      <c r="BH87" s="221"/>
      <c r="BI87" s="221"/>
      <c r="BJ87" s="221"/>
      <c r="BK87" s="221"/>
      <c r="BL87" s="221"/>
      <c r="BM87" s="221"/>
      <c r="BN87" s="221"/>
      <c r="BO87" s="221"/>
      <c r="BP87" s="221"/>
      <c r="BQ87" s="221"/>
      <c r="BR87" s="221"/>
      <c r="BS87" s="221"/>
      <c r="BT87" s="221"/>
      <c r="BU87" s="221"/>
      <c r="BV87" s="221"/>
      <c r="BW87" s="221"/>
      <c r="BX87" s="221"/>
      <c r="BY87" s="221"/>
      <c r="BZ87" s="221"/>
      <c r="CA87" s="221"/>
      <c r="CB87" s="221"/>
      <c r="CC87" s="221"/>
      <c r="CD87" s="221"/>
      <c r="CE87" s="221"/>
      <c r="CF87" s="221"/>
    </row>
    <row r="88" spans="1:84" x14ac:dyDescent="0.25">
      <c r="A88" s="233" t="s">
        <v>19</v>
      </c>
      <c r="B88" s="228">
        <f>B93+B92</f>
        <v>167223.29365123389</v>
      </c>
      <c r="C88" s="221"/>
      <c r="D88" s="221"/>
      <c r="E88" s="221"/>
      <c r="F88" s="221"/>
      <c r="G88" s="221"/>
      <c r="H88" s="221"/>
      <c r="I88" s="221"/>
      <c r="J88" s="221"/>
      <c r="K88" s="221"/>
      <c r="L88" s="221"/>
      <c r="M88" s="221"/>
      <c r="N88" s="221"/>
      <c r="O88" s="221"/>
      <c r="P88" s="221"/>
      <c r="Q88" s="221"/>
      <c r="R88" s="221"/>
      <c r="S88" s="221"/>
      <c r="T88" s="226"/>
      <c r="U88" s="221"/>
      <c r="V88" s="221"/>
      <c r="W88" s="221"/>
      <c r="X88" s="221"/>
      <c r="Y88" s="221"/>
      <c r="Z88" s="221"/>
      <c r="AA88" s="221"/>
      <c r="AB88" s="221"/>
      <c r="AC88" s="221"/>
      <c r="AD88" s="221"/>
      <c r="AE88" s="221"/>
      <c r="AF88" s="221"/>
      <c r="AG88" s="221"/>
      <c r="AH88" s="221"/>
      <c r="AI88" s="221"/>
      <c r="AJ88" s="221"/>
      <c r="AK88" s="221"/>
      <c r="AL88" s="221"/>
      <c r="AM88" s="221"/>
      <c r="AN88" s="221"/>
      <c r="AO88" s="221"/>
      <c r="AP88" s="221"/>
      <c r="AQ88" s="221"/>
      <c r="AR88" s="221"/>
      <c r="AS88" s="221"/>
      <c r="AT88" s="221"/>
      <c r="AU88" s="221"/>
      <c r="AV88" s="221"/>
      <c r="AW88" s="221"/>
      <c r="AX88" s="221"/>
      <c r="AY88" s="221"/>
      <c r="AZ88" s="221"/>
      <c r="BA88" s="221"/>
      <c r="BB88" s="221"/>
      <c r="BC88" s="221"/>
      <c r="BD88" s="221"/>
      <c r="BE88" s="221"/>
      <c r="BF88" s="221"/>
      <c r="BG88" s="221"/>
      <c r="BH88" s="221"/>
      <c r="BI88" s="221"/>
      <c r="BJ88" s="232">
        <f>B104-166806.3</f>
        <v>425.66761436144589</v>
      </c>
      <c r="BK88" s="221" t="s">
        <v>20</v>
      </c>
      <c r="BL88" s="221"/>
      <c r="BM88" s="221"/>
      <c r="BN88" s="221"/>
      <c r="BO88" s="221"/>
      <c r="BP88" s="221"/>
      <c r="BQ88" s="221"/>
      <c r="BR88" s="221"/>
      <c r="BS88" s="221"/>
      <c r="BT88" s="221"/>
      <c r="BU88" s="221"/>
      <c r="BV88" s="221"/>
      <c r="BW88" s="221"/>
      <c r="BX88" s="221"/>
      <c r="BY88" s="221"/>
      <c r="BZ88" s="6" t="s">
        <v>21</v>
      </c>
      <c r="CA88" s="6"/>
      <c r="CB88" s="6"/>
      <c r="CC88" s="6"/>
      <c r="CD88" s="6"/>
      <c r="CE88" s="6"/>
      <c r="CF88" s="221"/>
    </row>
    <row r="89" spans="1:84" x14ac:dyDescent="0.25">
      <c r="A89" s="233" t="s">
        <v>22</v>
      </c>
      <c r="B89" s="222">
        <f>SUM(BU37:CD70,CE3:CE36,CE79)-SUM(AK83:BR83)</f>
        <v>167223.29365123349</v>
      </c>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c r="AH89" s="221"/>
      <c r="AI89" s="221"/>
      <c r="AJ89" s="221"/>
      <c r="AK89" s="221"/>
      <c r="AL89" s="221"/>
      <c r="AM89" s="221"/>
      <c r="AN89" s="221"/>
      <c r="AO89" s="221"/>
      <c r="AP89" s="221"/>
      <c r="AQ89" s="221"/>
      <c r="AR89" s="221"/>
      <c r="AS89" s="221"/>
      <c r="AT89" s="221"/>
      <c r="AU89" s="221"/>
      <c r="AV89" s="221"/>
      <c r="AW89" s="221"/>
      <c r="AX89" s="221"/>
      <c r="AY89" s="221"/>
      <c r="AZ89" s="221"/>
      <c r="BA89" s="221"/>
      <c r="BB89" s="221"/>
      <c r="BC89" s="221"/>
      <c r="BD89" s="221"/>
      <c r="BE89" s="221"/>
      <c r="BF89" s="221"/>
      <c r="BG89" s="221"/>
      <c r="BH89" s="221"/>
      <c r="BI89" s="221"/>
      <c r="BJ89" s="221"/>
      <c r="BK89" s="221"/>
      <c r="BL89" s="221"/>
      <c r="BM89" s="221"/>
      <c r="BN89" s="221"/>
      <c r="BO89" s="221"/>
      <c r="BP89" s="221"/>
      <c r="BQ89" s="221"/>
      <c r="BR89" s="221"/>
      <c r="BS89" s="221"/>
      <c r="BT89" s="221"/>
      <c r="BU89" s="221"/>
      <c r="BV89" s="221"/>
      <c r="BW89" s="221"/>
      <c r="BX89" s="221"/>
      <c r="BY89" s="221"/>
      <c r="BZ89" s="6" t="s">
        <v>23</v>
      </c>
      <c r="CA89" s="6"/>
      <c r="CB89" s="6"/>
      <c r="CC89" s="6"/>
      <c r="CD89" s="6"/>
      <c r="CE89" s="6"/>
      <c r="CF89" s="221"/>
    </row>
    <row r="90" spans="1:84" x14ac:dyDescent="0.25">
      <c r="A90" s="234" t="s">
        <v>24</v>
      </c>
      <c r="B90" s="114">
        <f>SUM(C71:AJ80,AK78:BR78,CE79)</f>
        <v>167223.29365123389</v>
      </c>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c r="AH90" s="221"/>
      <c r="AI90" s="221"/>
      <c r="AJ90" s="221"/>
      <c r="AK90" s="221"/>
      <c r="AL90" s="221"/>
      <c r="AM90" s="221"/>
      <c r="AN90" s="221"/>
      <c r="AO90" s="221"/>
      <c r="AP90" s="221"/>
      <c r="AQ90" s="221"/>
      <c r="AR90" s="221"/>
      <c r="AS90" s="221"/>
      <c r="AT90" s="221"/>
      <c r="AU90" s="221"/>
      <c r="AV90" s="221"/>
      <c r="AW90" s="221"/>
      <c r="AX90" s="221"/>
      <c r="AY90" s="221"/>
      <c r="AZ90" s="221"/>
      <c r="BA90" s="221"/>
      <c r="BB90" s="221"/>
      <c r="BC90" s="221"/>
      <c r="BD90" s="221"/>
      <c r="BE90" s="221"/>
      <c r="BF90" s="221"/>
      <c r="BG90" s="221"/>
      <c r="BH90" s="221"/>
      <c r="BI90" s="221"/>
      <c r="BJ90" s="221"/>
      <c r="BK90" s="221"/>
      <c r="BL90" s="221"/>
      <c r="BM90" s="221"/>
      <c r="BN90" s="221"/>
      <c r="BO90" s="221"/>
      <c r="BP90" s="221"/>
      <c r="BQ90" s="221"/>
      <c r="BR90" s="221"/>
      <c r="BS90" s="221"/>
      <c r="BT90" s="221"/>
      <c r="BU90" s="221"/>
      <c r="BV90" s="221"/>
      <c r="BW90" s="221"/>
      <c r="BX90" s="221"/>
      <c r="BY90" s="221"/>
      <c r="BZ90" s="6" t="s">
        <v>25</v>
      </c>
      <c r="CA90" s="6"/>
      <c r="CB90" s="6"/>
      <c r="CC90" s="6"/>
      <c r="CD90" s="6"/>
      <c r="CE90" s="6"/>
      <c r="CF90" s="221"/>
    </row>
    <row r="91" spans="1:84" ht="16.5" x14ac:dyDescent="0.3">
      <c r="A91" s="234" t="s">
        <v>26</v>
      </c>
      <c r="B91" s="115">
        <f>SUM(C80:AJ80)</f>
        <v>1844.9647239263809</v>
      </c>
      <c r="C91" s="221"/>
      <c r="D91" s="221"/>
      <c r="E91" s="221"/>
      <c r="F91" s="221"/>
      <c r="G91" s="221"/>
      <c r="H91" s="221"/>
      <c r="I91" s="221"/>
      <c r="J91" s="221"/>
      <c r="K91" s="221"/>
      <c r="L91" s="221"/>
      <c r="M91" s="221"/>
      <c r="N91" s="221"/>
      <c r="O91" s="221"/>
      <c r="P91" s="221"/>
      <c r="Q91" s="221"/>
      <c r="R91" s="221"/>
      <c r="S91" s="221"/>
      <c r="T91" s="70"/>
      <c r="U91" s="221"/>
      <c r="V91" s="221"/>
      <c r="W91" s="221"/>
      <c r="X91" s="221"/>
      <c r="Y91" s="221"/>
      <c r="Z91" s="221"/>
      <c r="AA91" s="221"/>
      <c r="AB91" s="221"/>
      <c r="AC91" s="221"/>
      <c r="AD91" s="221"/>
      <c r="AE91" s="221"/>
      <c r="AF91" s="221"/>
      <c r="AG91" s="221"/>
      <c r="AH91" s="221"/>
      <c r="AI91" s="221"/>
      <c r="AJ91" s="221"/>
      <c r="AK91" s="221"/>
      <c r="AL91" s="221"/>
      <c r="AM91" s="221"/>
      <c r="AN91" s="221"/>
      <c r="AO91" s="221"/>
      <c r="AP91" s="221"/>
      <c r="AQ91" s="221"/>
      <c r="AR91" s="221"/>
      <c r="AS91" s="221"/>
      <c r="AT91" s="221"/>
      <c r="AU91" s="221"/>
      <c r="AV91" s="221"/>
      <c r="AW91" s="221"/>
      <c r="AX91" s="221"/>
      <c r="AY91" s="221"/>
      <c r="AZ91" s="221"/>
      <c r="BA91" s="221"/>
      <c r="BB91" s="221"/>
      <c r="BC91" s="221"/>
      <c r="BD91" s="221"/>
      <c r="BE91" s="221"/>
      <c r="BF91" s="221"/>
      <c r="BG91" s="221"/>
      <c r="BH91" s="221"/>
      <c r="BI91" s="221"/>
      <c r="BJ91" s="221"/>
      <c r="BK91" s="221"/>
      <c r="BL91" s="221"/>
      <c r="BM91" s="221"/>
      <c r="BN91" s="221"/>
      <c r="BO91" s="221"/>
      <c r="BP91" s="221"/>
      <c r="BQ91" s="221"/>
      <c r="BR91" s="221"/>
      <c r="BS91" s="221"/>
      <c r="BT91" s="221"/>
      <c r="BU91" s="110"/>
      <c r="BV91" s="109" t="s">
        <v>27</v>
      </c>
      <c r="BW91" s="221"/>
      <c r="BX91" s="221"/>
      <c r="BY91" s="221"/>
      <c r="BZ91" s="221"/>
      <c r="CA91" s="221"/>
      <c r="CB91" s="221"/>
      <c r="CC91" s="221"/>
      <c r="CD91" s="221"/>
      <c r="CE91" s="221"/>
      <c r="CF91" s="221"/>
    </row>
    <row r="92" spans="1:84" ht="16.5" x14ac:dyDescent="0.3">
      <c r="A92" s="234" t="s">
        <v>28</v>
      </c>
      <c r="B92" s="115">
        <f>BZ77+CA77</f>
        <v>10180.780461049853</v>
      </c>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c r="AH92" s="221"/>
      <c r="AI92" s="221"/>
      <c r="AJ92" s="221"/>
      <c r="AK92" s="221"/>
      <c r="AL92" s="221"/>
      <c r="AM92" s="221"/>
      <c r="AN92" s="221"/>
      <c r="AO92" s="221"/>
      <c r="AP92" s="221"/>
      <c r="AQ92" s="221"/>
      <c r="AR92" s="221"/>
      <c r="AS92" s="221"/>
      <c r="AT92" s="221"/>
      <c r="AU92" s="221"/>
      <c r="AV92" s="221"/>
      <c r="AW92" s="221"/>
      <c r="AX92" s="221"/>
      <c r="AY92" s="221"/>
      <c r="AZ92" s="221"/>
      <c r="BA92" s="221"/>
      <c r="BB92" s="221"/>
      <c r="BC92" s="221"/>
      <c r="BD92" s="221"/>
      <c r="BE92" s="221"/>
      <c r="BF92" s="221"/>
      <c r="BG92" s="221"/>
      <c r="BH92" s="221"/>
      <c r="BI92" s="221"/>
      <c r="BJ92" s="221"/>
      <c r="BK92" s="221"/>
      <c r="BL92" s="221"/>
      <c r="BM92" s="221"/>
      <c r="BN92" s="221"/>
      <c r="BO92" s="221"/>
      <c r="BP92" s="221"/>
      <c r="BQ92" s="221"/>
      <c r="BR92" s="221"/>
      <c r="BS92" s="221"/>
      <c r="BT92" s="221"/>
      <c r="BU92" s="112"/>
      <c r="BV92" s="109" t="s">
        <v>29</v>
      </c>
      <c r="BW92" s="221"/>
      <c r="BX92" s="221"/>
      <c r="BY92" s="221"/>
      <c r="BZ92" s="221"/>
      <c r="CA92" s="221"/>
      <c r="CB92" s="221"/>
      <c r="CC92" s="221"/>
      <c r="CD92" s="221"/>
      <c r="CE92" s="221"/>
      <c r="CF92" s="221"/>
    </row>
    <row r="93" spans="1:84" ht="16.5" x14ac:dyDescent="0.3">
      <c r="A93" s="234" t="s">
        <v>30</v>
      </c>
      <c r="B93" s="115">
        <f>SUM(C71:AJ80)</f>
        <v>157042.51319018405</v>
      </c>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c r="AH93" s="221"/>
      <c r="AI93" s="221"/>
      <c r="AJ93" s="221"/>
      <c r="AK93" s="221"/>
      <c r="AL93" s="221"/>
      <c r="AM93" s="221"/>
      <c r="AN93" s="221"/>
      <c r="AO93" s="221"/>
      <c r="AP93" s="221"/>
      <c r="AQ93" s="221"/>
      <c r="AR93" s="221"/>
      <c r="AS93" s="221"/>
      <c r="AT93" s="221"/>
      <c r="AU93" s="221"/>
      <c r="AV93" s="221"/>
      <c r="AW93" s="221"/>
      <c r="AX93" s="221"/>
      <c r="AY93" s="221"/>
      <c r="AZ93" s="221"/>
      <c r="BA93" s="221"/>
      <c r="BB93" s="221"/>
      <c r="BC93" s="221"/>
      <c r="BD93" s="221"/>
      <c r="BE93" s="221"/>
      <c r="BF93" s="221"/>
      <c r="BG93" s="221"/>
      <c r="BH93" s="221"/>
      <c r="BI93" s="221"/>
      <c r="BJ93" s="221"/>
      <c r="BK93" s="221"/>
      <c r="BL93" s="221"/>
      <c r="BM93" s="221"/>
      <c r="BN93" s="221"/>
      <c r="BO93" s="221"/>
      <c r="BP93" s="221"/>
      <c r="BQ93" s="221"/>
      <c r="BR93" s="221"/>
      <c r="BS93" s="231">
        <f>CC77*326</f>
        <v>3190491.612332928</v>
      </c>
      <c r="BT93" s="221"/>
      <c r="BU93" s="118"/>
      <c r="BV93" s="109" t="s">
        <v>31</v>
      </c>
      <c r="BW93" s="221"/>
      <c r="BX93" s="221"/>
      <c r="BY93" s="221"/>
      <c r="BZ93" s="221"/>
      <c r="CA93" s="221"/>
      <c r="CB93" s="221"/>
      <c r="CC93" s="221"/>
      <c r="CD93" s="221"/>
      <c r="CE93" s="221"/>
      <c r="CF93" s="221"/>
    </row>
    <row r="94" spans="1:84" ht="16.5" x14ac:dyDescent="0.3">
      <c r="A94" s="234" t="s">
        <v>32</v>
      </c>
      <c r="B94" s="115">
        <f>SUM(C84:AJ84)</f>
        <v>292676.56721093314</v>
      </c>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c r="AH94" s="221"/>
      <c r="AI94" s="221"/>
      <c r="AJ94" s="221"/>
      <c r="AK94" s="221"/>
      <c r="AL94" s="221"/>
      <c r="AM94" s="221"/>
      <c r="AN94" s="221"/>
      <c r="AO94" s="221"/>
      <c r="AP94" s="221"/>
      <c r="AQ94" s="221"/>
      <c r="AR94" s="221"/>
      <c r="AS94" s="221"/>
      <c r="AT94" s="221"/>
      <c r="AU94" s="221"/>
      <c r="AV94" s="221"/>
      <c r="AW94" s="221"/>
      <c r="AX94" s="221"/>
      <c r="AY94" s="221"/>
      <c r="AZ94" s="221"/>
      <c r="BA94" s="221"/>
      <c r="BB94" s="221"/>
      <c r="BC94" s="221"/>
      <c r="BD94" s="221"/>
      <c r="BE94" s="221"/>
      <c r="BF94" s="221"/>
      <c r="BG94" s="221"/>
      <c r="BH94" s="221"/>
      <c r="BI94" s="221"/>
      <c r="BJ94" s="221"/>
      <c r="BK94" s="221"/>
      <c r="BL94" s="221"/>
      <c r="BM94" s="221"/>
      <c r="BN94" s="221"/>
      <c r="BO94" s="221"/>
      <c r="BP94" s="221"/>
      <c r="BQ94" s="221"/>
      <c r="BR94" s="221"/>
      <c r="BS94" s="221"/>
      <c r="BT94" s="221"/>
      <c r="BU94" s="111">
        <f>CE82</f>
        <v>5310.290945160541</v>
      </c>
      <c r="BV94" s="109" t="s">
        <v>33</v>
      </c>
      <c r="BW94" s="221"/>
      <c r="BX94" s="221"/>
      <c r="BY94" s="221"/>
      <c r="BZ94" s="221"/>
      <c r="CA94" s="221"/>
      <c r="CB94" s="221"/>
      <c r="CC94" s="221"/>
      <c r="CD94" s="221"/>
      <c r="CE94" s="221"/>
      <c r="CF94" s="221"/>
    </row>
    <row r="95" spans="1:84" ht="16.5" x14ac:dyDescent="0.3">
      <c r="A95" s="234" t="s">
        <v>34</v>
      </c>
      <c r="B95" s="115">
        <f>SUM(C37:AJ70)</f>
        <v>135634.05402074911</v>
      </c>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c r="AH95" s="221"/>
      <c r="AI95" s="221"/>
      <c r="AJ95" s="221"/>
      <c r="AK95" s="221"/>
      <c r="AL95" s="221"/>
      <c r="AM95" s="221"/>
      <c r="AN95" s="221"/>
      <c r="AO95" s="221"/>
      <c r="AP95" s="221"/>
      <c r="AQ95" s="221"/>
      <c r="AR95" s="221"/>
      <c r="AS95" s="221"/>
      <c r="AT95" s="221"/>
      <c r="AU95" s="221"/>
      <c r="AV95" s="221"/>
      <c r="AW95" s="221"/>
      <c r="AX95" s="221"/>
      <c r="AY95" s="221"/>
      <c r="AZ95" s="221"/>
      <c r="BA95" s="221"/>
      <c r="BB95" s="221"/>
      <c r="BC95" s="221"/>
      <c r="BD95" s="221"/>
      <c r="BE95" s="221"/>
      <c r="BF95" s="221"/>
      <c r="BG95" s="221"/>
      <c r="BH95" s="221"/>
      <c r="BI95" s="221"/>
      <c r="BJ95" s="221"/>
      <c r="BK95" s="221"/>
      <c r="BL95" s="221"/>
      <c r="BM95" s="221"/>
      <c r="BN95" s="221"/>
      <c r="BO95" s="221"/>
      <c r="BP95" s="221"/>
      <c r="BQ95" s="221"/>
      <c r="BR95" s="221"/>
      <c r="BS95" s="221"/>
      <c r="BT95" s="221"/>
      <c r="BU95" s="207"/>
      <c r="BV95" s="208" t="s">
        <v>35</v>
      </c>
      <c r="BW95" s="221"/>
      <c r="BX95" s="221"/>
      <c r="BY95" s="221"/>
      <c r="BZ95" s="221"/>
      <c r="CA95" s="221"/>
      <c r="CB95" s="221"/>
      <c r="CC95" s="221"/>
      <c r="CD95" s="221"/>
      <c r="CE95" s="221"/>
      <c r="CF95" s="221"/>
    </row>
    <row r="96" spans="1:84" x14ac:dyDescent="0.25">
      <c r="A96" s="234" t="s">
        <v>36</v>
      </c>
      <c r="B96" s="113"/>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c r="AH96" s="221"/>
      <c r="AI96" s="221"/>
      <c r="AJ96" s="221"/>
      <c r="AK96" s="221"/>
      <c r="AL96" s="221"/>
      <c r="AM96" s="221"/>
      <c r="AN96" s="221"/>
      <c r="AO96" s="221"/>
      <c r="AP96" s="221"/>
      <c r="AQ96" s="221"/>
      <c r="AR96" s="221"/>
      <c r="AS96" s="221"/>
      <c r="AT96" s="221"/>
      <c r="AU96" s="221"/>
      <c r="AV96" s="221"/>
      <c r="AW96" s="221"/>
      <c r="AX96" s="221"/>
      <c r="AY96" s="221"/>
      <c r="AZ96" s="221"/>
      <c r="BA96" s="221"/>
      <c r="BB96" s="221"/>
      <c r="BC96" s="221"/>
      <c r="BD96" s="221"/>
      <c r="BE96" s="221"/>
      <c r="BF96" s="221"/>
      <c r="BG96" s="221"/>
      <c r="BH96" s="221"/>
      <c r="BI96" s="221"/>
      <c r="BJ96" s="221"/>
      <c r="BK96" s="221"/>
      <c r="BL96" s="221"/>
      <c r="BM96" s="221"/>
      <c r="BN96" s="221"/>
      <c r="BO96" s="221"/>
      <c r="BP96" s="221"/>
      <c r="BQ96" s="221"/>
      <c r="BR96" s="221"/>
      <c r="BS96" s="221"/>
      <c r="BT96" s="221"/>
      <c r="BU96" s="221"/>
      <c r="BV96" s="221"/>
      <c r="BW96" s="221"/>
      <c r="BX96" s="222"/>
      <c r="BY96" s="221"/>
      <c r="BZ96" s="221"/>
      <c r="CA96" s="221"/>
      <c r="CB96" s="221"/>
      <c r="CC96" s="221"/>
      <c r="CD96" s="221"/>
      <c r="CE96" s="221"/>
      <c r="CF96" s="221"/>
    </row>
    <row r="97" spans="1:77" x14ac:dyDescent="0.25">
      <c r="A97" s="234"/>
      <c r="B97" s="116"/>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c r="AH97" s="221"/>
      <c r="AI97" s="221"/>
      <c r="AJ97" s="221"/>
      <c r="AK97" s="221"/>
      <c r="AL97" s="221"/>
      <c r="AM97" s="221"/>
      <c r="AN97" s="221"/>
      <c r="AO97" s="221"/>
      <c r="AP97" s="221"/>
      <c r="AQ97" s="221"/>
      <c r="AR97" s="221"/>
      <c r="AS97" s="221"/>
      <c r="AT97" s="221"/>
      <c r="AU97" s="221"/>
      <c r="AV97" s="221"/>
      <c r="AW97" s="221"/>
      <c r="AX97" s="221"/>
      <c r="AY97" s="221"/>
      <c r="AZ97" s="221"/>
      <c r="BA97" s="221"/>
      <c r="BB97" s="221"/>
      <c r="BC97" s="221"/>
      <c r="BD97" s="221"/>
      <c r="BE97" s="221"/>
      <c r="BF97" s="221"/>
      <c r="BG97" s="221"/>
      <c r="BH97" s="221"/>
      <c r="BI97" s="221"/>
      <c r="BJ97" s="221"/>
      <c r="BK97" s="221"/>
      <c r="BL97" s="221"/>
      <c r="BM97" s="221"/>
      <c r="BN97" s="221"/>
      <c r="BO97" s="221"/>
      <c r="BP97" s="221"/>
      <c r="BQ97" s="221"/>
      <c r="BR97" s="221"/>
      <c r="BS97" s="221"/>
      <c r="BT97" s="221"/>
      <c r="BU97" s="221" t="s">
        <v>37</v>
      </c>
      <c r="BV97" s="221"/>
      <c r="BW97" s="221"/>
      <c r="BX97" s="221"/>
      <c r="BY97" s="221"/>
    </row>
    <row r="98" spans="1:77" x14ac:dyDescent="0.25">
      <c r="A98" s="230" t="s">
        <v>38</v>
      </c>
      <c r="B98" s="73">
        <f>CD84/B88</f>
        <v>0.28468099182495959</v>
      </c>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c r="AH98" s="221"/>
      <c r="AI98" s="221"/>
      <c r="AJ98" s="221"/>
      <c r="AK98" s="221"/>
      <c r="AL98" s="221"/>
      <c r="AM98" s="221"/>
      <c r="AN98" s="221"/>
      <c r="AO98" s="221"/>
      <c r="AP98" s="221"/>
      <c r="AQ98" s="221"/>
      <c r="AR98" s="221"/>
      <c r="AS98" s="221"/>
      <c r="AT98" s="221"/>
      <c r="AU98" s="221"/>
      <c r="AV98" s="221"/>
      <c r="AW98" s="221"/>
      <c r="AX98" s="221"/>
      <c r="AY98" s="221"/>
      <c r="AZ98" s="221"/>
      <c r="BA98" s="221"/>
      <c r="BB98" s="221"/>
      <c r="BC98" s="221"/>
      <c r="BD98" s="221"/>
      <c r="BE98" s="221"/>
      <c r="BF98" s="221"/>
      <c r="BG98" s="221"/>
      <c r="BH98" s="221"/>
      <c r="BI98" s="221"/>
      <c r="BJ98" s="221"/>
      <c r="BK98" s="221"/>
      <c r="BL98" s="221"/>
      <c r="BM98" s="221"/>
      <c r="BN98" s="221"/>
      <c r="BO98" s="221"/>
      <c r="BP98" s="221"/>
      <c r="BQ98" s="221"/>
      <c r="BR98" s="221"/>
      <c r="BS98" s="221"/>
      <c r="BT98" s="221"/>
      <c r="BU98" s="236"/>
      <c r="BV98" s="236">
        <f>BS74/SUM($BS$73:$BS$76)</f>
        <v>0.36805002384900432</v>
      </c>
      <c r="BW98" s="236"/>
      <c r="BX98" s="236">
        <f>BS76/SUM($BS$73:$BS$76)</f>
        <v>0.6319499761509958</v>
      </c>
      <c r="BY98" s="221"/>
    </row>
    <row r="99" spans="1:77" x14ac:dyDescent="0.25">
      <c r="A99" s="230" t="s">
        <v>39</v>
      </c>
      <c r="B99" s="72">
        <f>(BV82+BX82+BY82)/CD84</f>
        <v>0.8884516699686964</v>
      </c>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c r="BQ99" s="221"/>
      <c r="BR99" s="221"/>
      <c r="BS99" s="221"/>
      <c r="BT99" s="221"/>
      <c r="BU99" s="168">
        <f>SUM(BS73:BS76)/SUM(BS73:BS77)</f>
        <v>0.98717221338910033</v>
      </c>
      <c r="BV99" s="221"/>
      <c r="BW99" s="221"/>
      <c r="BX99" s="221"/>
      <c r="BY99" s="221"/>
    </row>
    <row r="100" spans="1:77" x14ac:dyDescent="0.25">
      <c r="A100" s="230" t="s">
        <v>40</v>
      </c>
      <c r="B100" s="72">
        <f>CE82/CD84</f>
        <v>0.11154833003130718</v>
      </c>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c r="AH100" s="221"/>
      <c r="AI100" s="221"/>
      <c r="AJ100" s="221"/>
      <c r="AK100" s="221"/>
      <c r="AL100" s="221"/>
      <c r="AM100" s="221"/>
      <c r="AN100" s="221"/>
      <c r="AO100" s="221"/>
      <c r="AP100" s="221"/>
      <c r="AQ100" s="221"/>
      <c r="AR100" s="221"/>
      <c r="AS100" s="221"/>
      <c r="AT100" s="221"/>
      <c r="AU100" s="221"/>
      <c r="AV100" s="221"/>
      <c r="AW100" s="221"/>
      <c r="AX100" s="221"/>
      <c r="AY100" s="221"/>
      <c r="AZ100" s="221"/>
      <c r="BA100" s="221"/>
      <c r="BB100" s="221"/>
      <c r="BC100" s="221"/>
      <c r="BD100" s="221"/>
      <c r="BE100" s="221"/>
      <c r="BF100" s="221"/>
      <c r="BG100" s="221"/>
      <c r="BH100" s="221"/>
      <c r="BI100" s="221"/>
      <c r="BJ100" s="221"/>
      <c r="BK100" s="221"/>
      <c r="BL100" s="221"/>
      <c r="BM100" s="221"/>
      <c r="BN100" s="221"/>
      <c r="BO100" s="221"/>
      <c r="BP100" s="221"/>
      <c r="BQ100" s="221"/>
      <c r="BR100" s="221"/>
      <c r="BS100" s="221"/>
      <c r="BT100" s="221"/>
      <c r="BU100" s="221"/>
      <c r="BV100" s="221"/>
      <c r="BW100" s="221"/>
      <c r="BX100" s="221"/>
      <c r="BY100" s="221"/>
    </row>
    <row r="101" spans="1:77" x14ac:dyDescent="0.25">
      <c r="A101" s="221"/>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c r="AH101" s="221"/>
      <c r="AI101" s="221"/>
      <c r="AJ101" s="221"/>
      <c r="AK101" s="221"/>
      <c r="AL101" s="221"/>
      <c r="AM101" s="221"/>
      <c r="AN101" s="221"/>
      <c r="AO101" s="221"/>
      <c r="AP101" s="221"/>
      <c r="AQ101" s="221"/>
      <c r="AR101" s="221"/>
      <c r="AS101" s="221"/>
      <c r="AT101" s="221"/>
      <c r="AU101" s="221"/>
      <c r="AV101" s="221"/>
      <c r="AW101" s="221"/>
      <c r="AX101" s="221"/>
      <c r="AY101" s="221"/>
      <c r="AZ101" s="221"/>
      <c r="BA101" s="221"/>
      <c r="BB101" s="221"/>
      <c r="BC101" s="221"/>
      <c r="BD101" s="221"/>
      <c r="BE101" s="221"/>
      <c r="BF101" s="221"/>
      <c r="BG101" s="221"/>
      <c r="BH101" s="221"/>
      <c r="BI101" s="221"/>
      <c r="BJ101" s="221"/>
      <c r="BK101" s="221"/>
      <c r="BL101" s="221"/>
      <c r="BM101" s="221"/>
      <c r="BN101" s="221"/>
      <c r="BO101" s="221"/>
      <c r="BP101" s="221"/>
      <c r="BQ101" s="221"/>
      <c r="BR101" s="221"/>
      <c r="BS101" s="221"/>
      <c r="BT101" s="221" t="s">
        <v>41</v>
      </c>
      <c r="BU101" s="221"/>
      <c r="BV101" s="221"/>
      <c r="BW101" s="221"/>
      <c r="BX101" s="221"/>
      <c r="BY101" s="221"/>
    </row>
    <row r="102" spans="1:77" x14ac:dyDescent="0.25">
      <c r="A102" s="221"/>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c r="AH102" s="221"/>
      <c r="AI102" s="221"/>
      <c r="AJ102" s="221"/>
      <c r="AK102" s="221"/>
      <c r="AL102" s="221"/>
      <c r="AM102" s="221"/>
      <c r="AN102" s="221"/>
      <c r="AO102" s="221"/>
      <c r="AP102" s="221"/>
      <c r="AQ102" s="221"/>
      <c r="AR102" s="221"/>
      <c r="AS102" s="221"/>
      <c r="AT102" s="221"/>
      <c r="AU102" s="221"/>
      <c r="AV102" s="221"/>
      <c r="AW102" s="221"/>
      <c r="AX102" s="221"/>
      <c r="AY102" s="221"/>
      <c r="AZ102" s="221"/>
      <c r="BA102" s="221"/>
      <c r="BB102" s="221"/>
      <c r="BC102" s="221"/>
      <c r="BD102" s="221"/>
      <c r="BE102" s="221"/>
      <c r="BF102" s="221"/>
      <c r="BG102" s="221"/>
      <c r="BH102" s="221"/>
      <c r="BI102" s="221"/>
      <c r="BJ102" s="221"/>
      <c r="BK102" s="221"/>
      <c r="BL102" s="221"/>
      <c r="BM102" s="221"/>
      <c r="BN102" s="221"/>
      <c r="BO102" s="221"/>
      <c r="BP102" s="221"/>
      <c r="BQ102" s="221"/>
      <c r="BR102" s="221"/>
      <c r="BS102" s="221"/>
      <c r="BT102" s="221"/>
      <c r="BU102" s="222">
        <f>CE73</f>
        <v>79.96980929612964</v>
      </c>
      <c r="BV102" s="222">
        <f>CE74-BV83</f>
        <v>-6761.5272100598359</v>
      </c>
      <c r="BW102" s="222">
        <f>CE75</f>
        <v>53.364293031449563</v>
      </c>
      <c r="BX102" s="222">
        <f>CE76-BX83</f>
        <v>-11609.69075468566</v>
      </c>
      <c r="BY102" s="222">
        <f>CE77-BY83</f>
        <v>545.95925789808575</v>
      </c>
    </row>
    <row r="103" spans="1:77" x14ac:dyDescent="0.25">
      <c r="A103" s="234" t="s">
        <v>42</v>
      </c>
      <c r="B103" s="222">
        <f>CD40+CD58</f>
        <v>-8.6739631275379878</v>
      </c>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c r="AH103" s="221"/>
      <c r="AI103" s="221"/>
      <c r="AJ103" s="221"/>
      <c r="AK103" s="221"/>
      <c r="AL103" s="221"/>
      <c r="AM103" s="221"/>
      <c r="AN103" s="221"/>
      <c r="AO103" s="221"/>
      <c r="AP103" s="221"/>
      <c r="AQ103" s="221"/>
      <c r="AR103" s="221"/>
      <c r="AS103" s="221"/>
      <c r="AT103" s="221"/>
      <c r="AU103" s="221"/>
      <c r="AV103" s="221"/>
      <c r="AW103" s="221"/>
      <c r="AX103" s="221"/>
      <c r="AY103" s="221"/>
      <c r="AZ103" s="221"/>
      <c r="BA103" s="221"/>
      <c r="BB103" s="221"/>
      <c r="BC103" s="221"/>
      <c r="BD103" s="221"/>
      <c r="BE103" s="221"/>
      <c r="BF103" s="221"/>
      <c r="BG103" s="221"/>
      <c r="BH103" s="221"/>
      <c r="BI103" s="221"/>
      <c r="BJ103" s="221"/>
      <c r="BK103" s="221"/>
      <c r="BL103" s="221"/>
      <c r="BM103" s="221"/>
      <c r="BN103" s="221"/>
      <c r="BO103" s="221"/>
      <c r="BP103" s="221"/>
      <c r="BQ103" s="221"/>
      <c r="BR103" s="221"/>
      <c r="BS103" s="221"/>
      <c r="BT103" s="221"/>
      <c r="BU103" s="221"/>
      <c r="BV103" s="221"/>
      <c r="BW103" s="221"/>
      <c r="BX103" s="221"/>
      <c r="BY103" s="221"/>
    </row>
    <row r="104" spans="1:77" x14ac:dyDescent="0.25">
      <c r="A104" s="234" t="s">
        <v>43</v>
      </c>
      <c r="B104" s="222">
        <f>B88-B103</f>
        <v>167231.96761436143</v>
      </c>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c r="AH104" s="221"/>
      <c r="AI104" s="221"/>
      <c r="AJ104" s="221"/>
      <c r="AK104" s="221"/>
      <c r="AL104" s="221"/>
      <c r="AM104" s="221"/>
      <c r="AN104" s="221"/>
      <c r="AO104" s="221"/>
      <c r="AP104" s="221"/>
      <c r="AQ104" s="221"/>
      <c r="AR104" s="221"/>
      <c r="AS104" s="221"/>
      <c r="AT104" s="221"/>
      <c r="AU104" s="221"/>
      <c r="AV104" s="221"/>
      <c r="AW104" s="221"/>
      <c r="AX104" s="221"/>
      <c r="AY104" s="221"/>
      <c r="AZ104" s="221"/>
      <c r="BA104" s="221"/>
      <c r="BB104" s="221"/>
      <c r="BC104" s="221"/>
      <c r="BD104" s="221"/>
      <c r="BE104" s="221"/>
      <c r="BF104" s="221"/>
      <c r="BG104" s="221"/>
      <c r="BH104" s="221"/>
      <c r="BI104" s="221"/>
      <c r="BJ104" s="221"/>
      <c r="BK104" s="221"/>
      <c r="BL104" s="221"/>
      <c r="BM104" s="221"/>
      <c r="BN104" s="221"/>
      <c r="BO104" s="221"/>
      <c r="BP104" s="221"/>
      <c r="BQ104" s="221"/>
      <c r="BR104" s="221"/>
      <c r="BS104" s="221"/>
      <c r="BT104" s="221"/>
      <c r="BU104" s="221"/>
      <c r="BV104" s="221"/>
      <c r="BW104" s="221"/>
      <c r="BX104" s="221"/>
      <c r="BY104" s="221"/>
    </row>
    <row r="105" spans="1:77" x14ac:dyDescent="0.25">
      <c r="A105" s="234" t="s">
        <v>44</v>
      </c>
      <c r="B105" s="222">
        <f>B93-B103</f>
        <v>157051.18715331159</v>
      </c>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c r="AH105" s="221"/>
      <c r="AI105" s="221"/>
      <c r="AJ105" s="221"/>
      <c r="AK105" s="221"/>
      <c r="AL105" s="221"/>
      <c r="AM105" s="221"/>
      <c r="AN105" s="221"/>
      <c r="AO105" s="221"/>
      <c r="AP105" s="221"/>
      <c r="AQ105" s="221"/>
      <c r="AR105" s="221"/>
      <c r="AS105" s="221"/>
      <c r="AT105" s="221"/>
      <c r="AU105" s="221"/>
      <c r="AV105" s="221"/>
      <c r="AW105" s="221"/>
      <c r="AX105" s="221"/>
      <c r="AY105" s="221"/>
      <c r="AZ105" s="221"/>
      <c r="BA105" s="221"/>
      <c r="BB105" s="221"/>
      <c r="BC105" s="221"/>
      <c r="BD105" s="221"/>
      <c r="BE105" s="221"/>
      <c r="BF105" s="221"/>
      <c r="BG105" s="221"/>
      <c r="BH105" s="221"/>
      <c r="BI105" s="221"/>
      <c r="BJ105" s="221"/>
      <c r="BK105" s="221"/>
      <c r="BL105" s="221"/>
      <c r="BM105" s="221"/>
      <c r="BN105" s="221"/>
      <c r="BO105" s="221"/>
      <c r="BP105" s="221"/>
      <c r="BQ105" s="221"/>
      <c r="BR105" s="221"/>
      <c r="BS105" s="221"/>
      <c r="BT105" s="221"/>
      <c r="BU105" s="221"/>
      <c r="BV105" s="221"/>
      <c r="BW105" s="221"/>
      <c r="BX105" s="221"/>
      <c r="BY105" s="221"/>
    </row>
    <row r="106" spans="1:77" x14ac:dyDescent="0.25">
      <c r="A106" s="234" t="s">
        <v>45</v>
      </c>
      <c r="B106" s="222">
        <f>B94-B103</f>
        <v>292685.24117406068</v>
      </c>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c r="AH106" s="221"/>
      <c r="AI106" s="221"/>
      <c r="AJ106" s="221"/>
      <c r="AK106" s="221"/>
      <c r="AL106" s="221"/>
      <c r="AM106" s="221"/>
      <c r="AN106" s="221"/>
      <c r="AO106" s="221"/>
      <c r="AP106" s="221"/>
      <c r="AQ106" s="221"/>
      <c r="AR106" s="221"/>
      <c r="AS106" s="221"/>
      <c r="AT106" s="221"/>
      <c r="AU106" s="221"/>
      <c r="AV106" s="221"/>
      <c r="AW106" s="221"/>
      <c r="AX106" s="221"/>
      <c r="AY106" s="221"/>
      <c r="AZ106" s="221"/>
      <c r="BA106" s="221"/>
      <c r="BB106" s="221"/>
      <c r="BC106" s="221"/>
      <c r="BD106" s="221"/>
      <c r="BE106" s="221"/>
      <c r="BF106" s="221"/>
      <c r="BG106" s="221"/>
      <c r="BH106" s="221"/>
      <c r="BI106" s="221"/>
      <c r="BJ106" s="221"/>
      <c r="BK106" s="221"/>
      <c r="BL106" s="221"/>
      <c r="BM106" s="221"/>
      <c r="BN106" s="167"/>
      <c r="BO106" s="221"/>
      <c r="BP106" s="221"/>
      <c r="BQ106" s="221"/>
      <c r="BR106" s="221"/>
      <c r="BS106" s="221"/>
      <c r="BT106" s="221"/>
      <c r="BU106" s="221"/>
      <c r="BV106" s="221"/>
      <c r="BW106" s="221"/>
      <c r="BX106" s="221"/>
      <c r="BY106" s="221"/>
    </row>
    <row r="107" spans="1:77" x14ac:dyDescent="0.25">
      <c r="A107" s="221"/>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c r="AH107" s="221"/>
      <c r="AI107" s="221"/>
      <c r="AJ107" s="221"/>
      <c r="AK107" s="221"/>
      <c r="AL107" s="221"/>
      <c r="AM107" s="221"/>
      <c r="AN107" s="221"/>
      <c r="AO107" s="221"/>
      <c r="AP107" s="221"/>
      <c r="AQ107" s="221"/>
      <c r="AR107" s="221"/>
      <c r="AS107" s="221"/>
      <c r="AT107" s="221"/>
      <c r="AU107" s="221"/>
      <c r="AV107" s="221"/>
      <c r="AW107" s="221"/>
      <c r="AX107" s="221"/>
      <c r="AY107" s="221"/>
      <c r="AZ107" s="221"/>
      <c r="BA107" s="221"/>
      <c r="BB107" s="221"/>
      <c r="BC107" s="221"/>
      <c r="BD107" s="221"/>
      <c r="BE107" s="221"/>
      <c r="BF107" s="221"/>
      <c r="BG107" s="221"/>
      <c r="BH107" s="221"/>
      <c r="BI107" s="221"/>
      <c r="BJ107" s="221"/>
      <c r="BK107" s="221"/>
      <c r="BL107" s="221"/>
      <c r="BM107" s="221"/>
      <c r="BN107" s="221"/>
      <c r="BO107" s="221"/>
      <c r="BP107" s="221"/>
      <c r="BQ107" s="221"/>
      <c r="BR107" s="221"/>
      <c r="BS107" s="221"/>
      <c r="BT107" s="221"/>
      <c r="BU107" s="221"/>
      <c r="BV107" s="221"/>
      <c r="BW107" s="221"/>
      <c r="BX107" s="221"/>
      <c r="BY107" s="221"/>
    </row>
    <row r="108" spans="1:77" x14ac:dyDescent="0.25">
      <c r="A108" s="230" t="s">
        <v>46</v>
      </c>
      <c r="B108" s="235">
        <f>SUM(C71:X80)</f>
        <v>52322.873312883428</v>
      </c>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c r="AH108" s="221"/>
      <c r="AI108" s="221"/>
      <c r="AJ108" s="221"/>
      <c r="AK108" s="221"/>
      <c r="AL108" s="221"/>
      <c r="AM108" s="221"/>
      <c r="AN108" s="221"/>
      <c r="AO108" s="221"/>
      <c r="AP108" s="221"/>
      <c r="AQ108" s="221"/>
      <c r="AR108" s="221"/>
      <c r="AS108" s="221"/>
      <c r="AT108" s="221"/>
      <c r="AU108" s="221"/>
      <c r="AV108" s="221"/>
      <c r="AW108" s="221"/>
      <c r="AX108" s="221"/>
      <c r="AY108" s="221"/>
      <c r="AZ108" s="221"/>
      <c r="BA108" s="221"/>
      <c r="BB108" s="221"/>
      <c r="BC108" s="221"/>
      <c r="BD108" s="221"/>
      <c r="BE108" s="221"/>
      <c r="BF108" s="221"/>
      <c r="BG108" s="221"/>
      <c r="BH108" s="221"/>
      <c r="BI108" s="221"/>
      <c r="BJ108" s="221"/>
      <c r="BK108" s="221"/>
      <c r="BL108" s="221"/>
      <c r="BM108" s="221"/>
      <c r="BN108" s="221"/>
      <c r="BO108" s="221"/>
      <c r="BP108" s="221"/>
      <c r="BQ108" s="221"/>
      <c r="BR108" s="221"/>
      <c r="BS108" s="221"/>
      <c r="BT108" s="221"/>
      <c r="BU108" s="221"/>
      <c r="BV108" s="221"/>
      <c r="BW108" s="221"/>
      <c r="BX108" s="221"/>
      <c r="BY108" s="221"/>
    </row>
    <row r="109" spans="1:77" x14ac:dyDescent="0.25">
      <c r="A109" s="230" t="s">
        <v>47</v>
      </c>
      <c r="B109" s="235">
        <f>SUM(Y71:AJ80)</f>
        <v>104719.63987730062</v>
      </c>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c r="AG109" s="221"/>
      <c r="AH109" s="221"/>
      <c r="AI109" s="221"/>
      <c r="AJ109" s="221"/>
      <c r="AK109" s="221"/>
      <c r="AL109" s="221"/>
      <c r="AM109" s="221"/>
      <c r="AN109" s="221"/>
      <c r="AO109" s="221"/>
      <c r="AP109" s="221"/>
      <c r="AQ109" s="221"/>
      <c r="AR109" s="221"/>
      <c r="AS109" s="221"/>
      <c r="AT109" s="221"/>
      <c r="AU109" s="221"/>
      <c r="AV109" s="221"/>
      <c r="AW109" s="221"/>
      <c r="AX109" s="221"/>
      <c r="AY109" s="221"/>
      <c r="AZ109" s="221"/>
      <c r="BA109" s="221"/>
      <c r="BB109" s="221"/>
      <c r="BC109" s="221"/>
      <c r="BD109" s="221"/>
      <c r="BE109" s="221"/>
      <c r="BF109" s="221"/>
      <c r="BG109" s="221"/>
      <c r="BH109" s="221"/>
      <c r="BI109" s="221"/>
      <c r="BJ109" s="221"/>
      <c r="BK109" s="221"/>
      <c r="BL109" s="221"/>
      <c r="BM109" s="221"/>
      <c r="BN109" s="221"/>
      <c r="BO109" s="221"/>
      <c r="BP109" s="221"/>
      <c r="BQ109" s="221"/>
      <c r="BR109" s="221"/>
      <c r="BS109" s="221"/>
      <c r="BT109" s="221"/>
      <c r="BU109" s="221"/>
      <c r="BV109" s="221"/>
      <c r="BW109" s="221"/>
      <c r="BX109" s="221"/>
      <c r="BY109" s="221"/>
    </row>
    <row r="110" spans="1:77" x14ac:dyDescent="0.25">
      <c r="A110" s="221"/>
      <c r="B110" s="221"/>
      <c r="C110" s="221"/>
      <c r="D110" s="221"/>
      <c r="E110" s="221"/>
      <c r="F110" s="221"/>
      <c r="G110" s="221"/>
      <c r="H110" s="221"/>
      <c r="I110" s="221"/>
      <c r="J110" s="221"/>
      <c r="K110" s="221"/>
      <c r="L110" s="221"/>
      <c r="M110" s="221"/>
      <c r="N110" s="221"/>
      <c r="O110" s="221"/>
      <c r="P110" s="221"/>
      <c r="Q110" s="221"/>
      <c r="R110" s="221"/>
      <c r="S110" s="221"/>
      <c r="T110" s="221"/>
      <c r="U110" s="221"/>
      <c r="V110" s="221"/>
      <c r="W110" s="221"/>
      <c r="X110" s="221"/>
      <c r="Y110" s="221"/>
      <c r="Z110" s="221"/>
      <c r="AA110" s="221"/>
      <c r="AB110" s="221"/>
      <c r="AC110" s="221"/>
      <c r="AD110" s="221"/>
      <c r="AE110" s="221"/>
      <c r="AF110" s="221"/>
      <c r="AG110" s="221"/>
      <c r="AH110" s="221"/>
      <c r="AI110" s="221"/>
      <c r="AJ110" s="221"/>
      <c r="AK110" s="221"/>
      <c r="AL110" s="221"/>
      <c r="AM110" s="221"/>
      <c r="AN110" s="221"/>
      <c r="AO110" s="221"/>
      <c r="AP110" s="221"/>
      <c r="AQ110" s="221"/>
      <c r="AR110" s="221"/>
      <c r="AS110" s="221"/>
      <c r="AT110" s="221"/>
      <c r="AU110" s="221"/>
      <c r="AV110" s="221"/>
      <c r="AW110" s="221"/>
      <c r="AX110" s="221"/>
      <c r="AY110" s="221"/>
      <c r="AZ110" s="221"/>
      <c r="BA110" s="221"/>
      <c r="BB110" s="221"/>
      <c r="BC110" s="221"/>
      <c r="BD110" s="221"/>
      <c r="BE110" s="221"/>
      <c r="BF110" s="221"/>
      <c r="BG110" s="221"/>
      <c r="BH110" s="221"/>
      <c r="BI110" s="221"/>
      <c r="BJ110" s="221"/>
      <c r="BK110" s="221"/>
      <c r="BL110" s="221"/>
      <c r="BM110" s="221"/>
      <c r="BN110" s="221"/>
      <c r="BO110" s="221"/>
      <c r="BP110" s="221"/>
      <c r="BQ110" s="221"/>
      <c r="BR110" s="221"/>
      <c r="BS110" s="221"/>
      <c r="BT110" s="221"/>
      <c r="BU110" s="221"/>
      <c r="BV110" s="221"/>
      <c r="BW110" s="221"/>
      <c r="BX110" s="221"/>
      <c r="BY110" s="221"/>
    </row>
    <row r="111" spans="1:77" x14ac:dyDescent="0.25">
      <c r="A111" s="221"/>
      <c r="B111" s="221"/>
      <c r="C111" s="221"/>
      <c r="D111" s="221"/>
      <c r="E111" s="221"/>
      <c r="F111" s="221"/>
      <c r="G111" s="221"/>
      <c r="H111" s="221"/>
      <c r="I111" s="221"/>
      <c r="J111" s="221"/>
      <c r="K111" s="221"/>
      <c r="L111" s="221"/>
      <c r="M111" s="221"/>
      <c r="N111" s="221"/>
      <c r="O111" s="221"/>
      <c r="P111" s="221"/>
      <c r="Q111" s="221"/>
      <c r="R111" s="221"/>
      <c r="S111" s="221"/>
      <c r="T111" s="221"/>
      <c r="U111" s="221"/>
      <c r="V111" s="221"/>
      <c r="W111" s="221"/>
      <c r="X111" s="221"/>
      <c r="Y111" s="221"/>
      <c r="Z111" s="221"/>
      <c r="AA111" s="221"/>
      <c r="AB111" s="221"/>
      <c r="AC111" s="221"/>
      <c r="AD111" s="221"/>
      <c r="AE111" s="221"/>
      <c r="AF111" s="221"/>
      <c r="AG111" s="221"/>
      <c r="AH111" s="221"/>
      <c r="AI111" s="221"/>
      <c r="AJ111" s="221"/>
      <c r="AK111" s="221"/>
      <c r="AL111" s="221"/>
      <c r="AM111" s="221"/>
      <c r="AN111" s="221"/>
      <c r="AO111" s="221"/>
      <c r="AP111" s="221"/>
      <c r="AQ111" s="221"/>
      <c r="AR111" s="221"/>
      <c r="AS111" s="221"/>
      <c r="AT111" s="221"/>
      <c r="AU111" s="221"/>
      <c r="AV111" s="221"/>
      <c r="AW111" s="221"/>
      <c r="AX111" s="221"/>
      <c r="AY111" s="221"/>
      <c r="AZ111" s="221"/>
      <c r="BA111" s="221"/>
      <c r="BB111" s="221"/>
      <c r="BC111" s="221"/>
      <c r="BD111" s="221"/>
      <c r="BE111" s="221"/>
      <c r="BF111" s="221"/>
      <c r="BG111" s="221"/>
      <c r="BH111" s="221"/>
      <c r="BI111" s="221"/>
      <c r="BJ111" s="221"/>
      <c r="BK111" s="221"/>
      <c r="BL111" s="221"/>
      <c r="BM111" s="221"/>
      <c r="BN111" s="221"/>
      <c r="BO111" s="221"/>
      <c r="BP111" s="221"/>
      <c r="BQ111" s="221"/>
      <c r="BR111" s="221"/>
      <c r="BS111" s="221"/>
      <c r="BT111" s="221"/>
      <c r="BU111" s="221"/>
      <c r="BV111" s="221"/>
      <c r="BW111" s="221"/>
      <c r="BX111" s="221"/>
      <c r="BY111" s="221"/>
    </row>
    <row r="112" spans="1:77" x14ac:dyDescent="0.25">
      <c r="A112" s="221"/>
      <c r="B112" s="221"/>
      <c r="C112" s="221"/>
      <c r="D112" s="221"/>
      <c r="E112" s="221"/>
      <c r="F112" s="221"/>
      <c r="G112" s="221"/>
      <c r="H112" s="221"/>
      <c r="I112" s="221"/>
      <c r="J112" s="221"/>
      <c r="K112" s="221"/>
      <c r="L112" s="221"/>
      <c r="M112" s="221"/>
      <c r="N112" s="221"/>
      <c r="O112" s="221"/>
      <c r="P112" s="221"/>
      <c r="Q112" s="221"/>
      <c r="R112" s="221"/>
      <c r="S112" s="221"/>
      <c r="T112" s="221"/>
      <c r="U112" s="221"/>
      <c r="V112" s="221"/>
      <c r="W112" s="221"/>
      <c r="X112" s="221"/>
      <c r="Y112" s="221"/>
      <c r="Z112" s="221"/>
      <c r="AA112" s="221"/>
      <c r="AB112" s="221"/>
      <c r="AC112" s="221"/>
      <c r="AD112" s="221"/>
      <c r="AE112" s="221"/>
      <c r="AF112" s="221"/>
      <c r="AG112" s="221"/>
      <c r="AH112" s="221"/>
      <c r="AI112" s="221"/>
      <c r="AJ112" s="221"/>
      <c r="AK112" s="221"/>
      <c r="AL112" s="221"/>
      <c r="AM112" s="221"/>
      <c r="AN112" s="221"/>
      <c r="AO112" s="221"/>
      <c r="AP112" s="221"/>
      <c r="AQ112" s="221"/>
      <c r="AR112" s="221"/>
      <c r="AS112" s="221"/>
      <c r="AT112" s="221"/>
      <c r="AU112" s="221"/>
      <c r="AV112" s="221"/>
      <c r="AW112" s="221"/>
      <c r="AX112" s="221"/>
      <c r="AY112" s="221"/>
      <c r="AZ112" s="221"/>
      <c r="BA112" s="221"/>
      <c r="BB112" s="221"/>
      <c r="BC112" s="221"/>
      <c r="BD112" s="221"/>
      <c r="BE112" s="221"/>
      <c r="BF112" s="221"/>
      <c r="BG112" s="221"/>
      <c r="BH112" s="221"/>
      <c r="BI112" s="221"/>
      <c r="BJ112" s="221"/>
      <c r="BK112" s="221"/>
      <c r="BL112" s="221"/>
      <c r="BM112" s="221"/>
      <c r="BN112" s="221"/>
      <c r="BO112" s="221"/>
      <c r="BP112" s="221"/>
      <c r="BQ112" s="221"/>
      <c r="BR112" s="221"/>
      <c r="BS112" s="221"/>
      <c r="BT112" s="221"/>
      <c r="BU112" s="221"/>
      <c r="BV112" s="221"/>
      <c r="BW112" s="221"/>
      <c r="BX112" s="221"/>
      <c r="BY112" s="221"/>
    </row>
    <row r="113" spans="5:8" x14ac:dyDescent="0.25">
      <c r="E113" s="221"/>
      <c r="F113" s="221"/>
      <c r="G113" s="221"/>
      <c r="H113" s="221"/>
    </row>
    <row r="114" spans="5:8" x14ac:dyDescent="0.25">
      <c r="E114" s="221"/>
      <c r="F114" s="221"/>
      <c r="G114" s="221"/>
      <c r="H114" s="221"/>
    </row>
    <row r="115" spans="5:8" x14ac:dyDescent="0.25">
      <c r="E115" s="221"/>
      <c r="F115" s="221"/>
      <c r="G115" s="221"/>
      <c r="H115" s="221"/>
    </row>
    <row r="116" spans="5:8" x14ac:dyDescent="0.25">
      <c r="E116" s="221"/>
      <c r="F116" s="221"/>
      <c r="G116" s="221"/>
      <c r="H116" s="221"/>
    </row>
    <row r="117" spans="5:8" x14ac:dyDescent="0.25">
      <c r="E117" s="221"/>
      <c r="F117" s="221"/>
      <c r="G117" s="221"/>
      <c r="H117" s="221"/>
    </row>
    <row r="118" spans="5:8" x14ac:dyDescent="0.25">
      <c r="E118" s="221"/>
      <c r="F118" s="221"/>
      <c r="G118" s="221"/>
      <c r="H118" s="221"/>
    </row>
    <row r="119" spans="5:8" x14ac:dyDescent="0.25">
      <c r="E119" s="221"/>
      <c r="F119" s="221"/>
      <c r="G119" s="221"/>
      <c r="H119" s="221"/>
    </row>
    <row r="120" spans="5:8" x14ac:dyDescent="0.25">
      <c r="E120" s="221"/>
      <c r="F120" s="221"/>
      <c r="G120" s="221"/>
      <c r="H120" s="221"/>
    </row>
    <row r="121" spans="5:8" x14ac:dyDescent="0.25">
      <c r="E121" s="221"/>
      <c r="F121" s="221"/>
      <c r="G121" s="221"/>
      <c r="H121" s="221"/>
    </row>
    <row r="122" spans="5:8" x14ac:dyDescent="0.25">
      <c r="E122" s="221"/>
      <c r="F122" s="221"/>
      <c r="G122" s="221"/>
      <c r="H122" s="221"/>
    </row>
    <row r="123" spans="5:8" x14ac:dyDescent="0.25">
      <c r="E123" s="221"/>
      <c r="F123" s="221"/>
      <c r="G123" s="221"/>
      <c r="H123" s="221"/>
    </row>
    <row r="124" spans="5:8" x14ac:dyDescent="0.25">
      <c r="E124" s="221"/>
      <c r="F124" s="221"/>
      <c r="G124" s="221"/>
      <c r="H124" s="221"/>
    </row>
    <row r="125" spans="5:8" x14ac:dyDescent="0.25">
      <c r="E125" s="221"/>
      <c r="F125" s="221"/>
      <c r="G125" s="221"/>
      <c r="H125" s="221"/>
    </row>
    <row r="126" spans="5:8" x14ac:dyDescent="0.25">
      <c r="E126" s="221"/>
      <c r="F126" s="221"/>
      <c r="G126" s="221"/>
      <c r="H126" s="221"/>
    </row>
    <row r="127" spans="5:8" x14ac:dyDescent="0.25">
      <c r="E127" s="221"/>
      <c r="F127" s="221"/>
      <c r="G127" s="221"/>
      <c r="H127" s="221"/>
    </row>
    <row r="128" spans="5:8" x14ac:dyDescent="0.25">
      <c r="E128" s="221"/>
      <c r="F128" s="221"/>
      <c r="G128" s="221"/>
      <c r="H128" s="221"/>
    </row>
    <row r="129" spans="5:8" x14ac:dyDescent="0.25">
      <c r="E129" s="221"/>
      <c r="F129" s="221"/>
      <c r="G129" s="221"/>
      <c r="H129" s="221"/>
    </row>
    <row r="130" spans="5:8" x14ac:dyDescent="0.25">
      <c r="E130" s="221"/>
      <c r="F130" s="221"/>
      <c r="G130" s="221"/>
      <c r="H130" s="221"/>
    </row>
    <row r="131" spans="5:8" x14ac:dyDescent="0.25">
      <c r="E131" s="221"/>
      <c r="F131" s="221"/>
      <c r="G131" s="221"/>
      <c r="H131" s="221"/>
    </row>
    <row r="132" spans="5:8" x14ac:dyDescent="0.25">
      <c r="E132" s="221"/>
      <c r="F132" s="221"/>
      <c r="G132" s="221"/>
      <c r="H132" s="221"/>
    </row>
    <row r="133" spans="5:8" x14ac:dyDescent="0.25">
      <c r="E133" s="221"/>
      <c r="F133" s="221"/>
      <c r="G133" s="221"/>
      <c r="H133" s="221"/>
    </row>
    <row r="134" spans="5:8" x14ac:dyDescent="0.25">
      <c r="E134" s="221"/>
      <c r="F134" s="221"/>
      <c r="G134" s="221"/>
      <c r="H134" s="221"/>
    </row>
    <row r="135" spans="5:8" x14ac:dyDescent="0.25">
      <c r="E135" s="221"/>
      <c r="F135" s="221"/>
      <c r="G135" s="221"/>
      <c r="H135" s="221"/>
    </row>
    <row r="136" spans="5:8" x14ac:dyDescent="0.25">
      <c r="E136" s="221"/>
      <c r="F136" s="221"/>
      <c r="G136" s="221"/>
      <c r="H136" s="221"/>
    </row>
    <row r="137" spans="5:8" x14ac:dyDescent="0.25">
      <c r="E137" s="221"/>
      <c r="F137" s="221"/>
      <c r="G137" s="221"/>
      <c r="H137" s="221"/>
    </row>
    <row r="138" spans="5:8" x14ac:dyDescent="0.25">
      <c r="E138" s="221"/>
      <c r="F138" s="221"/>
      <c r="G138" s="221"/>
      <c r="H138" s="221"/>
    </row>
    <row r="139" spans="5:8" x14ac:dyDescent="0.25">
      <c r="E139" s="221"/>
      <c r="F139" s="221"/>
      <c r="G139" s="221"/>
      <c r="H139" s="221"/>
    </row>
    <row r="140" spans="5:8" x14ac:dyDescent="0.25">
      <c r="E140" s="221"/>
      <c r="F140" s="221"/>
      <c r="G140" s="221"/>
      <c r="H140" s="221"/>
    </row>
    <row r="141" spans="5:8" x14ac:dyDescent="0.25">
      <c r="E141" s="221"/>
      <c r="F141" s="221"/>
      <c r="G141" s="221"/>
      <c r="H141" s="221"/>
    </row>
    <row r="142" spans="5:8" x14ac:dyDescent="0.25">
      <c r="E142" s="221"/>
      <c r="F142" s="221"/>
      <c r="G142" s="221"/>
      <c r="H142" s="221"/>
    </row>
    <row r="143" spans="5:8" x14ac:dyDescent="0.25">
      <c r="E143" s="221"/>
      <c r="F143" s="221"/>
      <c r="G143" s="221"/>
      <c r="H143" s="221"/>
    </row>
    <row r="144" spans="5:8" x14ac:dyDescent="0.25">
      <c r="E144" s="221"/>
      <c r="F144" s="221"/>
      <c r="G144" s="221"/>
      <c r="H144" s="221"/>
    </row>
  </sheetData>
  <pageMargins left="0.7" right="0.7" top="0.78740157499999996" bottom="0.78740157499999996"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CK110"/>
  <sheetViews>
    <sheetView zoomScale="65" zoomScaleNormal="65" workbookViewId="0">
      <pane xSplit="2" ySplit="2" topLeftCell="BO44" activePane="bottomRight" state="frozen"/>
      <selection pane="topRight" activeCell="C1" sqref="C1"/>
      <selection pane="bottomLeft" activeCell="A3" sqref="A3"/>
      <selection pane="bottomRight" activeCell="BU68" sqref="BU68"/>
    </sheetView>
  </sheetViews>
  <sheetFormatPr defaultColWidth="11.42578125" defaultRowHeight="15" x14ac:dyDescent="0.25"/>
  <cols>
    <col min="1" max="1" width="18.85546875" style="74" customWidth="1"/>
    <col min="2" max="2" width="9.85546875" style="74" bestFit="1" customWidth="1"/>
    <col min="3" max="3" width="11.5703125" style="74" bestFit="1" customWidth="1"/>
    <col min="4" max="36" width="10.5703125" style="74" customWidth="1"/>
    <col min="37" max="37" width="11.5703125" style="74" bestFit="1" customWidth="1"/>
    <col min="38" max="70" width="10.5703125" style="74" customWidth="1"/>
    <col min="71" max="71" width="11.42578125" style="74" customWidth="1"/>
    <col min="72" max="72" width="13.5703125" style="74" customWidth="1"/>
    <col min="73" max="76" width="12.85546875" style="74" customWidth="1"/>
    <col min="77" max="77" width="11" style="74" customWidth="1"/>
    <col min="78" max="79" width="10.7109375" style="74" customWidth="1"/>
    <col min="80" max="81" width="9.28515625" style="74" customWidth="1"/>
    <col min="82" max="82" width="10.42578125" style="74" customWidth="1"/>
    <col min="83" max="83" width="13.5703125" style="74" customWidth="1"/>
    <col min="84" max="84" width="15.5703125" style="74" bestFit="1" customWidth="1"/>
    <col min="85" max="85" width="15.140625" style="74" customWidth="1"/>
    <col min="86" max="86" width="11.5703125" style="74" bestFit="1" customWidth="1"/>
    <col min="87" max="87" width="12" style="74" bestFit="1" customWidth="1"/>
    <col min="88" max="88" width="17" style="74" bestFit="1" customWidth="1"/>
    <col min="89" max="89" width="16" style="74" bestFit="1" customWidth="1"/>
    <col min="90" max="16384" width="11.42578125" style="74"/>
  </cols>
  <sheetData>
    <row r="1" spans="1:89" ht="30" x14ac:dyDescent="0.25">
      <c r="A1" s="191" t="s">
        <v>48</v>
      </c>
      <c r="B1" s="87"/>
      <c r="C1" s="88" t="s">
        <v>1</v>
      </c>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98"/>
      <c r="AK1" s="227" t="s">
        <v>2</v>
      </c>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c r="BM1" s="227"/>
      <c r="BN1" s="227"/>
      <c r="BO1" s="227"/>
      <c r="BP1" s="227"/>
      <c r="BQ1" s="227"/>
      <c r="BR1" s="227"/>
      <c r="BS1" s="227" t="s">
        <v>3</v>
      </c>
      <c r="BT1" s="227" t="s">
        <v>4</v>
      </c>
      <c r="BU1" s="89" t="s">
        <v>5</v>
      </c>
      <c r="BV1" s="89" t="s">
        <v>6</v>
      </c>
      <c r="BW1" s="89" t="s">
        <v>7</v>
      </c>
      <c r="BX1" s="89" t="s">
        <v>8</v>
      </c>
      <c r="BY1" s="227" t="s">
        <v>9</v>
      </c>
      <c r="BZ1" s="227" t="s">
        <v>10</v>
      </c>
      <c r="CA1" s="227" t="s">
        <v>11</v>
      </c>
      <c r="CB1" s="227" t="s">
        <v>12</v>
      </c>
      <c r="CC1" s="227" t="s">
        <v>49</v>
      </c>
      <c r="CD1" s="227" t="s">
        <v>13</v>
      </c>
      <c r="CE1" s="89" t="s">
        <v>50</v>
      </c>
      <c r="CF1" s="90" t="s">
        <v>15</v>
      </c>
      <c r="CG1" s="75" t="s">
        <v>16</v>
      </c>
      <c r="CH1" s="221"/>
      <c r="CI1" s="221"/>
      <c r="CJ1" s="221"/>
      <c r="CK1" s="221"/>
    </row>
    <row r="2" spans="1:89" x14ac:dyDescent="0.25">
      <c r="A2" s="87"/>
      <c r="B2" s="87"/>
      <c r="C2" s="225">
        <v>1</v>
      </c>
      <c r="D2" s="225">
        <v>2</v>
      </c>
      <c r="E2" s="225">
        <v>3</v>
      </c>
      <c r="F2" s="225">
        <v>4</v>
      </c>
      <c r="G2" s="225">
        <v>5</v>
      </c>
      <c r="H2" s="225">
        <v>6</v>
      </c>
      <c r="I2" s="225">
        <v>7</v>
      </c>
      <c r="J2" s="225">
        <v>8</v>
      </c>
      <c r="K2" s="225">
        <v>9</v>
      </c>
      <c r="L2" s="225">
        <v>10</v>
      </c>
      <c r="M2" s="225">
        <v>11</v>
      </c>
      <c r="N2" s="225">
        <v>12</v>
      </c>
      <c r="O2" s="225">
        <v>13</v>
      </c>
      <c r="P2" s="225">
        <v>14</v>
      </c>
      <c r="Q2" s="225">
        <v>15</v>
      </c>
      <c r="R2" s="225">
        <v>16</v>
      </c>
      <c r="S2" s="225">
        <v>17</v>
      </c>
      <c r="T2" s="225">
        <v>18</v>
      </c>
      <c r="U2" s="225">
        <v>19</v>
      </c>
      <c r="V2" s="225">
        <v>20</v>
      </c>
      <c r="W2" s="225">
        <v>21</v>
      </c>
      <c r="X2" s="225">
        <v>22</v>
      </c>
      <c r="Y2" s="225">
        <v>23</v>
      </c>
      <c r="Z2" s="225">
        <v>24</v>
      </c>
      <c r="AA2" s="225">
        <v>25</v>
      </c>
      <c r="AB2" s="225">
        <v>26</v>
      </c>
      <c r="AC2" s="225">
        <v>27</v>
      </c>
      <c r="AD2" s="225">
        <v>28</v>
      </c>
      <c r="AE2" s="225">
        <v>29</v>
      </c>
      <c r="AF2" s="225">
        <v>30</v>
      </c>
      <c r="AG2" s="225">
        <v>31</v>
      </c>
      <c r="AH2" s="225">
        <v>32</v>
      </c>
      <c r="AI2" s="225">
        <v>33</v>
      </c>
      <c r="AJ2" s="225">
        <v>34</v>
      </c>
      <c r="AK2" s="225">
        <v>35</v>
      </c>
      <c r="AL2" s="225">
        <v>36</v>
      </c>
      <c r="AM2" s="225">
        <v>37</v>
      </c>
      <c r="AN2" s="225">
        <v>38</v>
      </c>
      <c r="AO2" s="225">
        <v>39</v>
      </c>
      <c r="AP2" s="225">
        <v>40</v>
      </c>
      <c r="AQ2" s="225">
        <v>41</v>
      </c>
      <c r="AR2" s="225">
        <v>42</v>
      </c>
      <c r="AS2" s="225">
        <v>43</v>
      </c>
      <c r="AT2" s="225">
        <v>44</v>
      </c>
      <c r="AU2" s="225">
        <v>45</v>
      </c>
      <c r="AV2" s="225">
        <v>46</v>
      </c>
      <c r="AW2" s="225">
        <v>47</v>
      </c>
      <c r="AX2" s="225">
        <v>48</v>
      </c>
      <c r="AY2" s="225">
        <v>49</v>
      </c>
      <c r="AZ2" s="225">
        <v>50</v>
      </c>
      <c r="BA2" s="225">
        <v>51</v>
      </c>
      <c r="BB2" s="225">
        <v>52</v>
      </c>
      <c r="BC2" s="225">
        <v>53</v>
      </c>
      <c r="BD2" s="225">
        <v>54</v>
      </c>
      <c r="BE2" s="225">
        <v>55</v>
      </c>
      <c r="BF2" s="225">
        <v>56</v>
      </c>
      <c r="BG2" s="225">
        <v>57</v>
      </c>
      <c r="BH2" s="225">
        <v>58</v>
      </c>
      <c r="BI2" s="225">
        <v>59</v>
      </c>
      <c r="BJ2" s="225">
        <v>60</v>
      </c>
      <c r="BK2" s="225">
        <v>61</v>
      </c>
      <c r="BL2" s="225">
        <v>62</v>
      </c>
      <c r="BM2" s="225">
        <v>63</v>
      </c>
      <c r="BN2" s="225">
        <v>64</v>
      </c>
      <c r="BO2" s="225">
        <v>65</v>
      </c>
      <c r="BP2" s="225">
        <v>66</v>
      </c>
      <c r="BQ2" s="225">
        <v>67</v>
      </c>
      <c r="BR2" s="225">
        <v>68</v>
      </c>
      <c r="BS2" s="225">
        <v>69</v>
      </c>
      <c r="BT2" s="225">
        <v>70</v>
      </c>
      <c r="BU2" s="99">
        <v>71</v>
      </c>
      <c r="BV2" s="99">
        <v>72</v>
      </c>
      <c r="BW2" s="99">
        <v>73</v>
      </c>
      <c r="BX2" s="99">
        <v>74</v>
      </c>
      <c r="BY2" s="225">
        <v>75</v>
      </c>
      <c r="BZ2" s="225">
        <v>76</v>
      </c>
      <c r="CA2" s="225">
        <v>77</v>
      </c>
      <c r="CB2" s="225">
        <v>78</v>
      </c>
      <c r="CC2" s="225">
        <v>79</v>
      </c>
      <c r="CD2" s="225">
        <v>80</v>
      </c>
      <c r="CE2" s="225">
        <v>81</v>
      </c>
      <c r="CF2" s="225">
        <v>82</v>
      </c>
      <c r="CG2" s="97"/>
      <c r="CH2" s="221"/>
      <c r="CI2" s="221"/>
      <c r="CJ2" s="221"/>
      <c r="CK2" s="221"/>
    </row>
    <row r="3" spans="1:89" x14ac:dyDescent="0.25">
      <c r="A3" s="227" t="str">
        <f>C1</f>
        <v>Activities</v>
      </c>
      <c r="B3" s="225">
        <v>1</v>
      </c>
      <c r="C3" s="241" t="str">
        <f>IF('SAM_2017_4HH_rich with capital'!C3="","",'SAM_2017_4HH_rich with capital'!C3)</f>
        <v/>
      </c>
      <c r="D3" s="242" t="str">
        <f>IF('SAM_2017_4HH_rich with capital'!D3="","",'SAM_2017_4HH_rich with capital'!D3)</f>
        <v/>
      </c>
      <c r="E3" s="242" t="str">
        <f>IF('SAM_2017_4HH_rich with capital'!E3="","",'SAM_2017_4HH_rich with capital'!E3)</f>
        <v/>
      </c>
      <c r="F3" s="242" t="str">
        <f>IF('SAM_2017_4HH_rich with capital'!F3="","",'SAM_2017_4HH_rich with capital'!F3)</f>
        <v/>
      </c>
      <c r="G3" s="242" t="str">
        <f>IF('SAM_2017_4HH_rich with capital'!G3="","",'SAM_2017_4HH_rich with capital'!G3)</f>
        <v/>
      </c>
      <c r="H3" s="242" t="str">
        <f>IF('SAM_2017_4HH_rich with capital'!H3="","",'SAM_2017_4HH_rich with capital'!H3)</f>
        <v/>
      </c>
      <c r="I3" s="242" t="str">
        <f>IF('SAM_2017_4HH_rich with capital'!I3="","",'SAM_2017_4HH_rich with capital'!I3)</f>
        <v/>
      </c>
      <c r="J3" s="242" t="str">
        <f>IF('SAM_2017_4HH_rich with capital'!J3="","",'SAM_2017_4HH_rich with capital'!J3)</f>
        <v/>
      </c>
      <c r="K3" s="242" t="str">
        <f>IF('SAM_2017_4HH_rich with capital'!K3="","",'SAM_2017_4HH_rich with capital'!K3)</f>
        <v/>
      </c>
      <c r="L3" s="242" t="str">
        <f>IF('SAM_2017_4HH_rich with capital'!L3="","",'SAM_2017_4HH_rich with capital'!L3)</f>
        <v/>
      </c>
      <c r="M3" s="242" t="str">
        <f>IF('SAM_2017_4HH_rich with capital'!M3="","",'SAM_2017_4HH_rich with capital'!M3)</f>
        <v/>
      </c>
      <c r="N3" s="242" t="str">
        <f>IF('SAM_2017_4HH_rich with capital'!N3="","",'SAM_2017_4HH_rich with capital'!N3)</f>
        <v/>
      </c>
      <c r="O3" s="242" t="str">
        <f>IF('SAM_2017_4HH_rich with capital'!O3="","",'SAM_2017_4HH_rich with capital'!O3)</f>
        <v/>
      </c>
      <c r="P3" s="242" t="str">
        <f>IF('SAM_2017_4HH_rich with capital'!P3="","",'SAM_2017_4HH_rich with capital'!P3)</f>
        <v/>
      </c>
      <c r="Q3" s="242" t="str">
        <f>IF('SAM_2017_4HH_rich with capital'!Q3="","",'SAM_2017_4HH_rich with capital'!Q3)</f>
        <v/>
      </c>
      <c r="R3" s="242" t="str">
        <f>IF('SAM_2017_4HH_rich with capital'!R3="","",'SAM_2017_4HH_rich with capital'!R3)</f>
        <v/>
      </c>
      <c r="S3" s="242" t="str">
        <f>IF('SAM_2017_4HH_rich with capital'!S3="","",'SAM_2017_4HH_rich with capital'!S3)</f>
        <v/>
      </c>
      <c r="T3" s="242" t="str">
        <f>IF('SAM_2017_4HH_rich with capital'!T3="","",'SAM_2017_4HH_rich with capital'!T3)</f>
        <v/>
      </c>
      <c r="U3" s="242" t="str">
        <f>IF('SAM_2017_4HH_rich with capital'!U3="","",'SAM_2017_4HH_rich with capital'!U3)</f>
        <v/>
      </c>
      <c r="V3" s="242" t="str">
        <f>IF('SAM_2017_4HH_rich with capital'!V3="","",'SAM_2017_4HH_rich with capital'!V3)</f>
        <v/>
      </c>
      <c r="W3" s="242" t="str">
        <f>IF('SAM_2017_4HH_rich with capital'!W3="","",'SAM_2017_4HH_rich with capital'!W3)</f>
        <v/>
      </c>
      <c r="X3" s="242" t="str">
        <f>IF('SAM_2017_4HH_rich with capital'!X3="","",'SAM_2017_4HH_rich with capital'!X3)</f>
        <v/>
      </c>
      <c r="Y3" s="242" t="str">
        <f>IF('SAM_2017_4HH_rich with capital'!Y3="","",'SAM_2017_4HH_rich with capital'!Y3)</f>
        <v/>
      </c>
      <c r="Z3" s="242" t="str">
        <f>IF('SAM_2017_4HH_rich with capital'!Z3="","",'SAM_2017_4HH_rich with capital'!Z3)</f>
        <v/>
      </c>
      <c r="AA3" s="242" t="str">
        <f>IF('SAM_2017_4HH_rich with capital'!AA3="","",'SAM_2017_4HH_rich with capital'!AA3)</f>
        <v/>
      </c>
      <c r="AB3" s="242" t="str">
        <f>IF('SAM_2017_4HH_rich with capital'!AB3="","",'SAM_2017_4HH_rich with capital'!AB3)</f>
        <v/>
      </c>
      <c r="AC3" s="242" t="str">
        <f>IF('SAM_2017_4HH_rich with capital'!AC3="","",'SAM_2017_4HH_rich with capital'!AC3)</f>
        <v/>
      </c>
      <c r="AD3" s="242" t="str">
        <f>IF('SAM_2017_4HH_rich with capital'!AD3="","",'SAM_2017_4HH_rich with capital'!AD3)</f>
        <v/>
      </c>
      <c r="AE3" s="242" t="str">
        <f>IF('SAM_2017_4HH_rich with capital'!AE3="","",'SAM_2017_4HH_rich with capital'!AE3)</f>
        <v/>
      </c>
      <c r="AF3" s="242" t="str">
        <f>IF('SAM_2017_4HH_rich with capital'!AF3="","",'SAM_2017_4HH_rich with capital'!AF3)</f>
        <v/>
      </c>
      <c r="AG3" s="242" t="str">
        <f>IF('SAM_2017_4HH_rich with capital'!AG3="","",'SAM_2017_4HH_rich with capital'!AG3)</f>
        <v/>
      </c>
      <c r="AH3" s="242" t="str">
        <f>IF('SAM_2017_4HH_rich with capital'!AH3="","",'SAM_2017_4HH_rich with capital'!AH3)</f>
        <v/>
      </c>
      <c r="AI3" s="242" t="str">
        <f>IF('SAM_2017_4HH_rich with capital'!AI3="","",'SAM_2017_4HH_rich with capital'!AI3)</f>
        <v/>
      </c>
      <c r="AJ3" s="242" t="str">
        <f>IF('SAM_2017_4HH_rich with capital'!AJ3="","",'SAM_2017_4HH_rich with capital'!AJ3)</f>
        <v/>
      </c>
      <c r="AK3" s="242">
        <f>IF('SAM_2017_4HH_rich with capital'!AK3="","",'SAM_2017_4HH_rich with capital'!AK3)</f>
        <v>4464679.0063608848</v>
      </c>
      <c r="AL3" s="242" t="str">
        <f>IF('SAM_2017_4HH_rich with capital'!AL3="","",'SAM_2017_4HH_rich with capital'!AL3)</f>
        <v/>
      </c>
      <c r="AM3" s="242" t="str">
        <f>IF('SAM_2017_4HH_rich with capital'!AM3="","",'SAM_2017_4HH_rich with capital'!AM3)</f>
        <v/>
      </c>
      <c r="AN3" s="242" t="str">
        <f>IF('SAM_2017_4HH_rich with capital'!AN3="","",'SAM_2017_4HH_rich with capital'!AN3)</f>
        <v/>
      </c>
      <c r="AO3" s="242" t="str">
        <f>IF('SAM_2017_4HH_rich with capital'!AO3="","",'SAM_2017_4HH_rich with capital'!AO3)</f>
        <v/>
      </c>
      <c r="AP3" s="242" t="str">
        <f>IF('SAM_2017_4HH_rich with capital'!AP3="","",'SAM_2017_4HH_rich with capital'!AP3)</f>
        <v/>
      </c>
      <c r="AQ3" s="242" t="str">
        <f>IF('SAM_2017_4HH_rich with capital'!AQ3="","",'SAM_2017_4HH_rich with capital'!AQ3)</f>
        <v/>
      </c>
      <c r="AR3" s="242" t="str">
        <f>IF('SAM_2017_4HH_rich with capital'!AR3="","",'SAM_2017_4HH_rich with capital'!AR3)</f>
        <v/>
      </c>
      <c r="AS3" s="242" t="str">
        <f>IF('SAM_2017_4HH_rich with capital'!AS3="","",'SAM_2017_4HH_rich with capital'!AS3)</f>
        <v/>
      </c>
      <c r="AT3" s="242" t="str">
        <f>IF('SAM_2017_4HH_rich with capital'!AT3="","",'SAM_2017_4HH_rich with capital'!AT3)</f>
        <v/>
      </c>
      <c r="AU3" s="242" t="str">
        <f>IF('SAM_2017_4HH_rich with capital'!AU3="","",'SAM_2017_4HH_rich with capital'!AU3)</f>
        <v/>
      </c>
      <c r="AV3" s="242" t="str">
        <f>IF('SAM_2017_4HH_rich with capital'!AV3="","",'SAM_2017_4HH_rich with capital'!AV3)</f>
        <v/>
      </c>
      <c r="AW3" s="242" t="str">
        <f>IF('SAM_2017_4HH_rich with capital'!AW3="","",'SAM_2017_4HH_rich with capital'!AW3)</f>
        <v/>
      </c>
      <c r="AX3" s="242" t="str">
        <f>IF('SAM_2017_4HH_rich with capital'!AX3="","",'SAM_2017_4HH_rich with capital'!AX3)</f>
        <v/>
      </c>
      <c r="AY3" s="242" t="str">
        <f>IF('SAM_2017_4HH_rich with capital'!AY3="","",'SAM_2017_4HH_rich with capital'!AY3)</f>
        <v/>
      </c>
      <c r="AZ3" s="242" t="str">
        <f>IF('SAM_2017_4HH_rich with capital'!AZ3="","",'SAM_2017_4HH_rich with capital'!AZ3)</f>
        <v/>
      </c>
      <c r="BA3" s="242" t="str">
        <f>IF('SAM_2017_4HH_rich with capital'!BA3="","",'SAM_2017_4HH_rich with capital'!BA3)</f>
        <v/>
      </c>
      <c r="BB3" s="242" t="str">
        <f>IF('SAM_2017_4HH_rich with capital'!BB3="","",'SAM_2017_4HH_rich with capital'!BB3)</f>
        <v/>
      </c>
      <c r="BC3" s="242" t="str">
        <f>IF('SAM_2017_4HH_rich with capital'!BC3="","",'SAM_2017_4HH_rich with capital'!BC3)</f>
        <v/>
      </c>
      <c r="BD3" s="242" t="str">
        <f>IF('SAM_2017_4HH_rich with capital'!BD3="","",'SAM_2017_4HH_rich with capital'!BD3)</f>
        <v/>
      </c>
      <c r="BE3" s="242" t="str">
        <f>IF('SAM_2017_4HH_rich with capital'!BE3="","",'SAM_2017_4HH_rich with capital'!BE3)</f>
        <v/>
      </c>
      <c r="BF3" s="242" t="str">
        <f>IF('SAM_2017_4HH_rich with capital'!BF3="","",'SAM_2017_4HH_rich with capital'!BF3)</f>
        <v/>
      </c>
      <c r="BG3" s="242" t="str">
        <f>IF('SAM_2017_4HH_rich with capital'!BG3="","",'SAM_2017_4HH_rich with capital'!BG3)</f>
        <v/>
      </c>
      <c r="BH3" s="242" t="str">
        <f>IF('SAM_2017_4HH_rich with capital'!BH3="","",'SAM_2017_4HH_rich with capital'!BH3)</f>
        <v/>
      </c>
      <c r="BI3" s="242" t="str">
        <f>IF('SAM_2017_4HH_rich with capital'!BI3="","",'SAM_2017_4HH_rich with capital'!BI3)</f>
        <v/>
      </c>
      <c r="BJ3" s="242" t="str">
        <f>IF('SAM_2017_4HH_rich with capital'!BJ3="","",'SAM_2017_4HH_rich with capital'!BJ3)</f>
        <v/>
      </c>
      <c r="BK3" s="242" t="str">
        <f>IF('SAM_2017_4HH_rich with capital'!BK3="","",'SAM_2017_4HH_rich with capital'!BK3)</f>
        <v/>
      </c>
      <c r="BL3" s="242" t="str">
        <f>IF('SAM_2017_4HH_rich with capital'!BL3="","",'SAM_2017_4HH_rich with capital'!BL3)</f>
        <v/>
      </c>
      <c r="BM3" s="242" t="str">
        <f>IF('SAM_2017_4HH_rich with capital'!BM3="","",'SAM_2017_4HH_rich with capital'!BM3)</f>
        <v/>
      </c>
      <c r="BN3" s="242" t="str">
        <f>IF('SAM_2017_4HH_rich with capital'!BN3="","",'SAM_2017_4HH_rich with capital'!BN3)</f>
        <v/>
      </c>
      <c r="BO3" s="242" t="str">
        <f>IF('SAM_2017_4HH_rich with capital'!BO3="","",'SAM_2017_4HH_rich with capital'!BO3)</f>
        <v/>
      </c>
      <c r="BP3" s="242" t="str">
        <f>IF('SAM_2017_4HH_rich with capital'!BP3="","",'SAM_2017_4HH_rich with capital'!BP3)</f>
        <v/>
      </c>
      <c r="BQ3" s="242" t="str">
        <f>IF('SAM_2017_4HH_rich with capital'!BQ3="","",'SAM_2017_4HH_rich with capital'!BQ3)</f>
        <v/>
      </c>
      <c r="BR3" s="242" t="str">
        <f>IF('SAM_2017_4HH_rich with capital'!BR3="","",'SAM_2017_4HH_rich with capital'!BR3)</f>
        <v/>
      </c>
      <c r="BS3" s="242" t="str">
        <f>IF('SAM_2017_4HH_rich with capital'!BS3="","",'SAM_2017_4HH_rich with capital'!BS3)</f>
        <v/>
      </c>
      <c r="BT3" s="242" t="str">
        <f>IF('SAM_2017_4HH_rich with capital'!BT3="","",'SAM_2017_4HH_rich with capital'!BT3)</f>
        <v/>
      </c>
      <c r="BU3" s="242" t="str">
        <f>IF('SAM_2017_4HH_rich with capital'!BU3="","",'SAM_2017_4HH_rich with capital'!BU3)</f>
        <v/>
      </c>
      <c r="BV3" s="242" t="str">
        <f>IF('SAM_2017_4HH_rich with capital'!BV3="","",'SAM_2017_4HH_rich with capital'!BV3)</f>
        <v/>
      </c>
      <c r="BW3" s="242" t="str">
        <f>IF('SAM_2017_4HH_rich with capital'!BW3="","",'SAM_2017_4HH_rich with capital'!BW3)</f>
        <v/>
      </c>
      <c r="BX3" s="242" t="str">
        <f>IF('SAM_2017_4HH_rich with capital'!BX3="","",'SAM_2017_4HH_rich with capital'!BX3)</f>
        <v/>
      </c>
      <c r="BY3" s="242" t="str">
        <f>IF('SAM_2017_4HH_rich with capital'!BY3="","",'SAM_2017_4HH_rich with capital'!BY3)</f>
        <v/>
      </c>
      <c r="BZ3" s="242" t="str">
        <f>IF('SAM_2017_4HH_rich with capital'!BZ3="","",'SAM_2017_4HH_rich with capital'!BZ3)</f>
        <v/>
      </c>
      <c r="CA3" s="242" t="str">
        <f>IF('SAM_2017_4HH_rich with capital'!CA3="","",'SAM_2017_4HH_rich with capital'!CA3)</f>
        <v/>
      </c>
      <c r="CB3" s="242" t="str">
        <f>IF('SAM_2017_4HH_rich with capital'!CB3="","",'SAM_2017_4HH_rich with capital'!CB3)</f>
        <v/>
      </c>
      <c r="CC3" s="242" t="str">
        <f>IF('SAM_2017_4HH_rich with capital'!CC3="","",'SAM_2017_4HH_rich with capital'!CC3)</f>
        <v/>
      </c>
      <c r="CD3" s="242" t="str">
        <f>IF('SAM_2017_4HH_rich with capital'!CD3="","",'SAM_2017_4HH_rich with capital'!CD3)</f>
        <v/>
      </c>
      <c r="CE3" s="242" t="str">
        <f>IF('SAM_2017_4HH_rich with capital'!CE3="","",'SAM_2017_4HH_rich with capital'!CE3)</f>
        <v/>
      </c>
      <c r="CF3" s="243">
        <f>IF('SAM_2017_4HH_rich with capital'!CF3="","",'SAM_2017_4HH_rich with capital'!CF3)</f>
        <v>359493.3610261702</v>
      </c>
      <c r="CG3" s="107">
        <f>SUM(C3:CF3)+CJ4</f>
        <v>4824172.3673870545</v>
      </c>
      <c r="CH3" s="221"/>
      <c r="CI3" s="221"/>
      <c r="CJ3" s="221"/>
      <c r="CK3" s="221"/>
    </row>
    <row r="4" spans="1:89" x14ac:dyDescent="0.25">
      <c r="A4" s="227"/>
      <c r="B4" s="225">
        <v>2</v>
      </c>
      <c r="C4" s="244" t="str">
        <f>IF('SAM_2017_4HH_rich with capital'!C4="","",'SAM_2017_4HH_rich with capital'!C4)</f>
        <v/>
      </c>
      <c r="D4" s="223" t="str">
        <f>IF('SAM_2017_4HH_rich with capital'!D4="","",'SAM_2017_4HH_rich with capital'!D4)</f>
        <v/>
      </c>
      <c r="E4" s="223" t="str">
        <f>IF('SAM_2017_4HH_rich with capital'!E4="","",'SAM_2017_4HH_rich with capital'!E4)</f>
        <v/>
      </c>
      <c r="F4" s="223" t="str">
        <f>IF('SAM_2017_4HH_rich with capital'!F4="","",'SAM_2017_4HH_rich with capital'!F4)</f>
        <v/>
      </c>
      <c r="G4" s="223" t="str">
        <f>IF('SAM_2017_4HH_rich with capital'!G4="","",'SAM_2017_4HH_rich with capital'!G4)</f>
        <v/>
      </c>
      <c r="H4" s="223" t="str">
        <f>IF('SAM_2017_4HH_rich with capital'!H4="","",'SAM_2017_4HH_rich with capital'!H4)</f>
        <v/>
      </c>
      <c r="I4" s="223" t="str">
        <f>IF('SAM_2017_4HH_rich with capital'!I4="","",'SAM_2017_4HH_rich with capital'!I4)</f>
        <v/>
      </c>
      <c r="J4" s="223" t="str">
        <f>IF('SAM_2017_4HH_rich with capital'!J4="","",'SAM_2017_4HH_rich with capital'!J4)</f>
        <v/>
      </c>
      <c r="K4" s="223" t="str">
        <f>IF('SAM_2017_4HH_rich with capital'!K4="","",'SAM_2017_4HH_rich with capital'!K4)</f>
        <v/>
      </c>
      <c r="L4" s="223" t="str">
        <f>IF('SAM_2017_4HH_rich with capital'!L4="","",'SAM_2017_4HH_rich with capital'!L4)</f>
        <v/>
      </c>
      <c r="M4" s="223" t="str">
        <f>IF('SAM_2017_4HH_rich with capital'!M4="","",'SAM_2017_4HH_rich with capital'!M4)</f>
        <v/>
      </c>
      <c r="N4" s="223" t="str">
        <f>IF('SAM_2017_4HH_rich with capital'!N4="","",'SAM_2017_4HH_rich with capital'!N4)</f>
        <v/>
      </c>
      <c r="O4" s="223" t="str">
        <f>IF('SAM_2017_4HH_rich with capital'!O4="","",'SAM_2017_4HH_rich with capital'!O4)</f>
        <v/>
      </c>
      <c r="P4" s="223" t="str">
        <f>IF('SAM_2017_4HH_rich with capital'!P4="","",'SAM_2017_4HH_rich with capital'!P4)</f>
        <v/>
      </c>
      <c r="Q4" s="223" t="str">
        <f>IF('SAM_2017_4HH_rich with capital'!Q4="","",'SAM_2017_4HH_rich with capital'!Q4)</f>
        <v/>
      </c>
      <c r="R4" s="223" t="str">
        <f>IF('SAM_2017_4HH_rich with capital'!R4="","",'SAM_2017_4HH_rich with capital'!R4)</f>
        <v/>
      </c>
      <c r="S4" s="223" t="str">
        <f>IF('SAM_2017_4HH_rich with capital'!S4="","",'SAM_2017_4HH_rich with capital'!S4)</f>
        <v/>
      </c>
      <c r="T4" s="223" t="str">
        <f>IF('SAM_2017_4HH_rich with capital'!T4="","",'SAM_2017_4HH_rich with capital'!T4)</f>
        <v/>
      </c>
      <c r="U4" s="223" t="str">
        <f>IF('SAM_2017_4HH_rich with capital'!U4="","",'SAM_2017_4HH_rich with capital'!U4)</f>
        <v/>
      </c>
      <c r="V4" s="223" t="str">
        <f>IF('SAM_2017_4HH_rich with capital'!V4="","",'SAM_2017_4HH_rich with capital'!V4)</f>
        <v/>
      </c>
      <c r="W4" s="223" t="str">
        <f>IF('SAM_2017_4HH_rich with capital'!W4="","",'SAM_2017_4HH_rich with capital'!W4)</f>
        <v/>
      </c>
      <c r="X4" s="223" t="str">
        <f>IF('SAM_2017_4HH_rich with capital'!X4="","",'SAM_2017_4HH_rich with capital'!X4)</f>
        <v/>
      </c>
      <c r="Y4" s="223" t="str">
        <f>IF('SAM_2017_4HH_rich with capital'!Y4="","",'SAM_2017_4HH_rich with capital'!Y4)</f>
        <v/>
      </c>
      <c r="Z4" s="223" t="str">
        <f>IF('SAM_2017_4HH_rich with capital'!Z4="","",'SAM_2017_4HH_rich with capital'!Z4)</f>
        <v/>
      </c>
      <c r="AA4" s="223" t="str">
        <f>IF('SAM_2017_4HH_rich with capital'!AA4="","",'SAM_2017_4HH_rich with capital'!AA4)</f>
        <v/>
      </c>
      <c r="AB4" s="223" t="str">
        <f>IF('SAM_2017_4HH_rich with capital'!AB4="","",'SAM_2017_4HH_rich with capital'!AB4)</f>
        <v/>
      </c>
      <c r="AC4" s="223" t="str">
        <f>IF('SAM_2017_4HH_rich with capital'!AC4="","",'SAM_2017_4HH_rich with capital'!AC4)</f>
        <v/>
      </c>
      <c r="AD4" s="223" t="str">
        <f>IF('SAM_2017_4HH_rich with capital'!AD4="","",'SAM_2017_4HH_rich with capital'!AD4)</f>
        <v/>
      </c>
      <c r="AE4" s="223" t="str">
        <f>IF('SAM_2017_4HH_rich with capital'!AE4="","",'SAM_2017_4HH_rich with capital'!AE4)</f>
        <v/>
      </c>
      <c r="AF4" s="223" t="str">
        <f>IF('SAM_2017_4HH_rich with capital'!AF4="","",'SAM_2017_4HH_rich with capital'!AF4)</f>
        <v/>
      </c>
      <c r="AG4" s="223" t="str">
        <f>IF('SAM_2017_4HH_rich with capital'!AG4="","",'SAM_2017_4HH_rich with capital'!AG4)</f>
        <v/>
      </c>
      <c r="AH4" s="223" t="str">
        <f>IF('SAM_2017_4HH_rich with capital'!AH4="","",'SAM_2017_4HH_rich with capital'!AH4)</f>
        <v/>
      </c>
      <c r="AI4" s="223" t="str">
        <f>IF('SAM_2017_4HH_rich with capital'!AI4="","",'SAM_2017_4HH_rich with capital'!AI4)</f>
        <v/>
      </c>
      <c r="AJ4" s="223" t="str">
        <f>IF('SAM_2017_4HH_rich with capital'!AJ4="","",'SAM_2017_4HH_rich with capital'!AJ4)</f>
        <v/>
      </c>
      <c r="AK4" s="223" t="str">
        <f>IF('SAM_2017_4HH_rich with capital'!AK4="","",'SAM_2017_4HH_rich with capital'!AK4)</f>
        <v/>
      </c>
      <c r="AL4" s="223">
        <f>IF('SAM_2017_4HH_rich with capital'!AL4="","",'SAM_2017_4HH_rich with capital'!AL4)</f>
        <v>387096.42206774629</v>
      </c>
      <c r="AM4" s="223" t="str">
        <f>IF('SAM_2017_4HH_rich with capital'!AM4="","",'SAM_2017_4HH_rich with capital'!AM4)</f>
        <v/>
      </c>
      <c r="AN4" s="223" t="str">
        <f>IF('SAM_2017_4HH_rich with capital'!AN4="","",'SAM_2017_4HH_rich with capital'!AN4)</f>
        <v/>
      </c>
      <c r="AO4" s="223" t="str">
        <f>IF('SAM_2017_4HH_rich with capital'!AO4="","",'SAM_2017_4HH_rich with capital'!AO4)</f>
        <v/>
      </c>
      <c r="AP4" s="223" t="str">
        <f>IF('SAM_2017_4HH_rich with capital'!AP4="","",'SAM_2017_4HH_rich with capital'!AP4)</f>
        <v/>
      </c>
      <c r="AQ4" s="223" t="str">
        <f>IF('SAM_2017_4HH_rich with capital'!AQ4="","",'SAM_2017_4HH_rich with capital'!AQ4)</f>
        <v/>
      </c>
      <c r="AR4" s="223" t="str">
        <f>IF('SAM_2017_4HH_rich with capital'!AR4="","",'SAM_2017_4HH_rich with capital'!AR4)</f>
        <v/>
      </c>
      <c r="AS4" s="223" t="str">
        <f>IF('SAM_2017_4HH_rich with capital'!AS4="","",'SAM_2017_4HH_rich with capital'!AS4)</f>
        <v/>
      </c>
      <c r="AT4" s="223" t="str">
        <f>IF('SAM_2017_4HH_rich with capital'!AT4="","",'SAM_2017_4HH_rich with capital'!AT4)</f>
        <v/>
      </c>
      <c r="AU4" s="223" t="str">
        <f>IF('SAM_2017_4HH_rich with capital'!AU4="","",'SAM_2017_4HH_rich with capital'!AU4)</f>
        <v/>
      </c>
      <c r="AV4" s="223" t="str">
        <f>IF('SAM_2017_4HH_rich with capital'!AV4="","",'SAM_2017_4HH_rich with capital'!AV4)</f>
        <v/>
      </c>
      <c r="AW4" s="223" t="str">
        <f>IF('SAM_2017_4HH_rich with capital'!AW4="","",'SAM_2017_4HH_rich with capital'!AW4)</f>
        <v/>
      </c>
      <c r="AX4" s="223" t="str">
        <f>IF('SAM_2017_4HH_rich with capital'!AX4="","",'SAM_2017_4HH_rich with capital'!AX4)</f>
        <v/>
      </c>
      <c r="AY4" s="223" t="str">
        <f>IF('SAM_2017_4HH_rich with capital'!AY4="","",'SAM_2017_4HH_rich with capital'!AY4)</f>
        <v/>
      </c>
      <c r="AZ4" s="223" t="str">
        <f>IF('SAM_2017_4HH_rich with capital'!AZ4="","",'SAM_2017_4HH_rich with capital'!AZ4)</f>
        <v/>
      </c>
      <c r="BA4" s="223" t="str">
        <f>IF('SAM_2017_4HH_rich with capital'!BA4="","",'SAM_2017_4HH_rich with capital'!BA4)</f>
        <v/>
      </c>
      <c r="BB4" s="223" t="str">
        <f>IF('SAM_2017_4HH_rich with capital'!BB4="","",'SAM_2017_4HH_rich with capital'!BB4)</f>
        <v/>
      </c>
      <c r="BC4" s="223" t="str">
        <f>IF('SAM_2017_4HH_rich with capital'!BC4="","",'SAM_2017_4HH_rich with capital'!BC4)</f>
        <v/>
      </c>
      <c r="BD4" s="223" t="str">
        <f>IF('SAM_2017_4HH_rich with capital'!BD4="","",'SAM_2017_4HH_rich with capital'!BD4)</f>
        <v/>
      </c>
      <c r="BE4" s="223" t="str">
        <f>IF('SAM_2017_4HH_rich with capital'!BE4="","",'SAM_2017_4HH_rich with capital'!BE4)</f>
        <v/>
      </c>
      <c r="BF4" s="223" t="str">
        <f>IF('SAM_2017_4HH_rich with capital'!BF4="","",'SAM_2017_4HH_rich with capital'!BF4)</f>
        <v/>
      </c>
      <c r="BG4" s="223" t="str">
        <f>IF('SAM_2017_4HH_rich with capital'!BG4="","",'SAM_2017_4HH_rich with capital'!BG4)</f>
        <v/>
      </c>
      <c r="BH4" s="223" t="str">
        <f>IF('SAM_2017_4HH_rich with capital'!BH4="","",'SAM_2017_4HH_rich with capital'!BH4)</f>
        <v/>
      </c>
      <c r="BI4" s="223" t="str">
        <f>IF('SAM_2017_4HH_rich with capital'!BI4="","",'SAM_2017_4HH_rich with capital'!BI4)</f>
        <v/>
      </c>
      <c r="BJ4" s="223" t="str">
        <f>IF('SAM_2017_4HH_rich with capital'!BJ4="","",'SAM_2017_4HH_rich with capital'!BJ4)</f>
        <v/>
      </c>
      <c r="BK4" s="223" t="str">
        <f>IF('SAM_2017_4HH_rich with capital'!BK4="","",'SAM_2017_4HH_rich with capital'!BK4)</f>
        <v/>
      </c>
      <c r="BL4" s="223" t="str">
        <f>IF('SAM_2017_4HH_rich with capital'!BL4="","",'SAM_2017_4HH_rich with capital'!BL4)</f>
        <v/>
      </c>
      <c r="BM4" s="223" t="str">
        <f>IF('SAM_2017_4HH_rich with capital'!BM4="","",'SAM_2017_4HH_rich with capital'!BM4)</f>
        <v/>
      </c>
      <c r="BN4" s="223" t="str">
        <f>IF('SAM_2017_4HH_rich with capital'!BN4="","",'SAM_2017_4HH_rich with capital'!BN4)</f>
        <v/>
      </c>
      <c r="BO4" s="223" t="str">
        <f>IF('SAM_2017_4HH_rich with capital'!BO4="","",'SAM_2017_4HH_rich with capital'!BO4)</f>
        <v/>
      </c>
      <c r="BP4" s="223" t="str">
        <f>IF('SAM_2017_4HH_rich with capital'!BP4="","",'SAM_2017_4HH_rich with capital'!BP4)</f>
        <v/>
      </c>
      <c r="BQ4" s="223" t="str">
        <f>IF('SAM_2017_4HH_rich with capital'!BQ4="","",'SAM_2017_4HH_rich with capital'!BQ4)</f>
        <v/>
      </c>
      <c r="BR4" s="223" t="str">
        <f>IF('SAM_2017_4HH_rich with capital'!BR4="","",'SAM_2017_4HH_rich with capital'!BR4)</f>
        <v/>
      </c>
      <c r="BS4" s="223" t="str">
        <f>IF('SAM_2017_4HH_rich with capital'!BS4="","",'SAM_2017_4HH_rich with capital'!BS4)</f>
        <v/>
      </c>
      <c r="BT4" s="223" t="str">
        <f>IF('SAM_2017_4HH_rich with capital'!BT4="","",'SAM_2017_4HH_rich with capital'!BT4)</f>
        <v/>
      </c>
      <c r="BU4" s="223" t="str">
        <f>IF('SAM_2017_4HH_rich with capital'!BU4="","",'SAM_2017_4HH_rich with capital'!BU4)</f>
        <v/>
      </c>
      <c r="BV4" s="223" t="str">
        <f>IF('SAM_2017_4HH_rich with capital'!BV4="","",'SAM_2017_4HH_rich with capital'!BV4)</f>
        <v/>
      </c>
      <c r="BW4" s="223" t="str">
        <f>IF('SAM_2017_4HH_rich with capital'!BW4="","",'SAM_2017_4HH_rich with capital'!BW4)</f>
        <v/>
      </c>
      <c r="BX4" s="223" t="str">
        <f>IF('SAM_2017_4HH_rich with capital'!BX4="","",'SAM_2017_4HH_rich with capital'!BX4)</f>
        <v/>
      </c>
      <c r="BY4" s="223" t="str">
        <f>IF('SAM_2017_4HH_rich with capital'!BY4="","",'SAM_2017_4HH_rich with capital'!BY4)</f>
        <v/>
      </c>
      <c r="BZ4" s="223" t="str">
        <f>IF('SAM_2017_4HH_rich with capital'!BZ4="","",'SAM_2017_4HH_rich with capital'!BZ4)</f>
        <v/>
      </c>
      <c r="CA4" s="223" t="str">
        <f>IF('SAM_2017_4HH_rich with capital'!CA4="","",'SAM_2017_4HH_rich with capital'!CA4)</f>
        <v/>
      </c>
      <c r="CB4" s="223" t="str">
        <f>IF('SAM_2017_4HH_rich with capital'!CB4="","",'SAM_2017_4HH_rich with capital'!CB4)</f>
        <v/>
      </c>
      <c r="CC4" s="223" t="str">
        <f>IF('SAM_2017_4HH_rich with capital'!CC4="","",'SAM_2017_4HH_rich with capital'!CC4)</f>
        <v/>
      </c>
      <c r="CD4" s="223" t="str">
        <f>IF('SAM_2017_4HH_rich with capital'!CD4="","",'SAM_2017_4HH_rich with capital'!CD4)</f>
        <v/>
      </c>
      <c r="CE4" s="223" t="str">
        <f>IF('SAM_2017_4HH_rich with capital'!CE4="","",'SAM_2017_4HH_rich with capital'!CE4)</f>
        <v/>
      </c>
      <c r="CF4" s="83">
        <f>IF('SAM_2017_4HH_rich with capital'!CF4="","",'SAM_2017_4HH_rich with capital'!CF4)</f>
        <v>123091.08250666122</v>
      </c>
      <c r="CG4" s="107">
        <f t="shared" ref="CG4:CG35" si="0">SUM(C4:CF4)</f>
        <v>510187.50457440747</v>
      </c>
      <c r="CH4" s="221"/>
      <c r="CI4" s="221"/>
      <c r="CJ4" s="221"/>
      <c r="CK4" s="221"/>
    </row>
    <row r="5" spans="1:89" x14ac:dyDescent="0.25">
      <c r="A5" s="227"/>
      <c r="B5" s="225">
        <v>3</v>
      </c>
      <c r="C5" s="244" t="str">
        <f>IF('SAM_2017_4HH_rich with capital'!C5="","",'SAM_2017_4HH_rich with capital'!C5)</f>
        <v/>
      </c>
      <c r="D5" s="223" t="str">
        <f>IF('SAM_2017_4HH_rich with capital'!D5="","",'SAM_2017_4HH_rich with capital'!D5)</f>
        <v/>
      </c>
      <c r="E5" s="223" t="str">
        <f>IF('SAM_2017_4HH_rich with capital'!E5="","",'SAM_2017_4HH_rich with capital'!E5)</f>
        <v/>
      </c>
      <c r="F5" s="223" t="str">
        <f>IF('SAM_2017_4HH_rich with capital'!F5="","",'SAM_2017_4HH_rich with capital'!F5)</f>
        <v/>
      </c>
      <c r="G5" s="223" t="str">
        <f>IF('SAM_2017_4HH_rich with capital'!G5="","",'SAM_2017_4HH_rich with capital'!G5)</f>
        <v/>
      </c>
      <c r="H5" s="223" t="str">
        <f>IF('SAM_2017_4HH_rich with capital'!H5="","",'SAM_2017_4HH_rich with capital'!H5)</f>
        <v/>
      </c>
      <c r="I5" s="223" t="str">
        <f>IF('SAM_2017_4HH_rich with capital'!I5="","",'SAM_2017_4HH_rich with capital'!I5)</f>
        <v/>
      </c>
      <c r="J5" s="223" t="str">
        <f>IF('SAM_2017_4HH_rich with capital'!J5="","",'SAM_2017_4HH_rich with capital'!J5)</f>
        <v/>
      </c>
      <c r="K5" s="223" t="str">
        <f>IF('SAM_2017_4HH_rich with capital'!K5="","",'SAM_2017_4HH_rich with capital'!K5)</f>
        <v/>
      </c>
      <c r="L5" s="223" t="str">
        <f>IF('SAM_2017_4HH_rich with capital'!L5="","",'SAM_2017_4HH_rich with capital'!L5)</f>
        <v/>
      </c>
      <c r="M5" s="223" t="str">
        <f>IF('SAM_2017_4HH_rich with capital'!M5="","",'SAM_2017_4HH_rich with capital'!M5)</f>
        <v/>
      </c>
      <c r="N5" s="223" t="str">
        <f>IF('SAM_2017_4HH_rich with capital'!N5="","",'SAM_2017_4HH_rich with capital'!N5)</f>
        <v/>
      </c>
      <c r="O5" s="223" t="str">
        <f>IF('SAM_2017_4HH_rich with capital'!O5="","",'SAM_2017_4HH_rich with capital'!O5)</f>
        <v/>
      </c>
      <c r="P5" s="223" t="str">
        <f>IF('SAM_2017_4HH_rich with capital'!P5="","",'SAM_2017_4HH_rich with capital'!P5)</f>
        <v/>
      </c>
      <c r="Q5" s="223" t="str">
        <f>IF('SAM_2017_4HH_rich with capital'!Q5="","",'SAM_2017_4HH_rich with capital'!Q5)</f>
        <v/>
      </c>
      <c r="R5" s="223" t="str">
        <f>IF('SAM_2017_4HH_rich with capital'!R5="","",'SAM_2017_4HH_rich with capital'!R5)</f>
        <v/>
      </c>
      <c r="S5" s="223" t="str">
        <f>IF('SAM_2017_4HH_rich with capital'!S5="","",'SAM_2017_4HH_rich with capital'!S5)</f>
        <v/>
      </c>
      <c r="T5" s="223" t="str">
        <f>IF('SAM_2017_4HH_rich with capital'!T5="","",'SAM_2017_4HH_rich with capital'!T5)</f>
        <v/>
      </c>
      <c r="U5" s="223" t="str">
        <f>IF('SAM_2017_4HH_rich with capital'!U5="","",'SAM_2017_4HH_rich with capital'!U5)</f>
        <v/>
      </c>
      <c r="V5" s="223" t="str">
        <f>IF('SAM_2017_4HH_rich with capital'!V5="","",'SAM_2017_4HH_rich with capital'!V5)</f>
        <v/>
      </c>
      <c r="W5" s="223" t="str">
        <f>IF('SAM_2017_4HH_rich with capital'!W5="","",'SAM_2017_4HH_rich with capital'!W5)</f>
        <v/>
      </c>
      <c r="X5" s="223" t="str">
        <f>IF('SAM_2017_4HH_rich with capital'!X5="","",'SAM_2017_4HH_rich with capital'!X5)</f>
        <v/>
      </c>
      <c r="Y5" s="223" t="str">
        <f>IF('SAM_2017_4HH_rich with capital'!Y5="","",'SAM_2017_4HH_rich with capital'!Y5)</f>
        <v/>
      </c>
      <c r="Z5" s="223" t="str">
        <f>IF('SAM_2017_4HH_rich with capital'!Z5="","",'SAM_2017_4HH_rich with capital'!Z5)</f>
        <v/>
      </c>
      <c r="AA5" s="223" t="str">
        <f>IF('SAM_2017_4HH_rich with capital'!AA5="","",'SAM_2017_4HH_rich with capital'!AA5)</f>
        <v/>
      </c>
      <c r="AB5" s="223" t="str">
        <f>IF('SAM_2017_4HH_rich with capital'!AB5="","",'SAM_2017_4HH_rich with capital'!AB5)</f>
        <v/>
      </c>
      <c r="AC5" s="223" t="str">
        <f>IF('SAM_2017_4HH_rich with capital'!AC5="","",'SAM_2017_4HH_rich with capital'!AC5)</f>
        <v/>
      </c>
      <c r="AD5" s="223" t="str">
        <f>IF('SAM_2017_4HH_rich with capital'!AD5="","",'SAM_2017_4HH_rich with capital'!AD5)</f>
        <v/>
      </c>
      <c r="AE5" s="223" t="str">
        <f>IF('SAM_2017_4HH_rich with capital'!AE5="","",'SAM_2017_4HH_rich with capital'!AE5)</f>
        <v/>
      </c>
      <c r="AF5" s="223" t="str">
        <f>IF('SAM_2017_4HH_rich with capital'!AF5="","",'SAM_2017_4HH_rich with capital'!AF5)</f>
        <v/>
      </c>
      <c r="AG5" s="223" t="str">
        <f>IF('SAM_2017_4HH_rich with capital'!AG5="","",'SAM_2017_4HH_rich with capital'!AG5)</f>
        <v/>
      </c>
      <c r="AH5" s="223" t="str">
        <f>IF('SAM_2017_4HH_rich with capital'!AH5="","",'SAM_2017_4HH_rich with capital'!AH5)</f>
        <v/>
      </c>
      <c r="AI5" s="223" t="str">
        <f>IF('SAM_2017_4HH_rich with capital'!AI5="","",'SAM_2017_4HH_rich with capital'!AI5)</f>
        <v/>
      </c>
      <c r="AJ5" s="223" t="str">
        <f>IF('SAM_2017_4HH_rich with capital'!AJ5="","",'SAM_2017_4HH_rich with capital'!AJ5)</f>
        <v/>
      </c>
      <c r="AK5" s="223" t="str">
        <f>IF('SAM_2017_4HH_rich with capital'!AK5="","",'SAM_2017_4HH_rich with capital'!AK5)</f>
        <v/>
      </c>
      <c r="AL5" s="223" t="str">
        <f>IF('SAM_2017_4HH_rich with capital'!AL5="","",'SAM_2017_4HH_rich with capital'!AL5)</f>
        <v/>
      </c>
      <c r="AM5" s="223">
        <f>IF('SAM_2017_4HH_rich with capital'!AM5="","",'SAM_2017_4HH_rich with capital'!AM5)</f>
        <v>2131690.3363102581</v>
      </c>
      <c r="AN5" s="223" t="str">
        <f>IF('SAM_2017_4HH_rich with capital'!AN5="","",'SAM_2017_4HH_rich with capital'!AN5)</f>
        <v/>
      </c>
      <c r="AO5" s="223" t="str">
        <f>IF('SAM_2017_4HH_rich with capital'!AO5="","",'SAM_2017_4HH_rich with capital'!AO5)</f>
        <v/>
      </c>
      <c r="AP5" s="223" t="str">
        <f>IF('SAM_2017_4HH_rich with capital'!AP5="","",'SAM_2017_4HH_rich with capital'!AP5)</f>
        <v/>
      </c>
      <c r="AQ5" s="223" t="str">
        <f>IF('SAM_2017_4HH_rich with capital'!AQ5="","",'SAM_2017_4HH_rich with capital'!AQ5)</f>
        <v/>
      </c>
      <c r="AR5" s="223" t="str">
        <f>IF('SAM_2017_4HH_rich with capital'!AR5="","",'SAM_2017_4HH_rich with capital'!AR5)</f>
        <v/>
      </c>
      <c r="AS5" s="223" t="str">
        <f>IF('SAM_2017_4HH_rich with capital'!AS5="","",'SAM_2017_4HH_rich with capital'!AS5)</f>
        <v/>
      </c>
      <c r="AT5" s="223" t="str">
        <f>IF('SAM_2017_4HH_rich with capital'!AT5="","",'SAM_2017_4HH_rich with capital'!AT5)</f>
        <v/>
      </c>
      <c r="AU5" s="223" t="str">
        <f>IF('SAM_2017_4HH_rich with capital'!AU5="","",'SAM_2017_4HH_rich with capital'!AU5)</f>
        <v/>
      </c>
      <c r="AV5" s="223" t="str">
        <f>IF('SAM_2017_4HH_rich with capital'!AV5="","",'SAM_2017_4HH_rich with capital'!AV5)</f>
        <v/>
      </c>
      <c r="AW5" s="223" t="str">
        <f>IF('SAM_2017_4HH_rich with capital'!AW5="","",'SAM_2017_4HH_rich with capital'!AW5)</f>
        <v/>
      </c>
      <c r="AX5" s="223" t="str">
        <f>IF('SAM_2017_4HH_rich with capital'!AX5="","",'SAM_2017_4HH_rich with capital'!AX5)</f>
        <v/>
      </c>
      <c r="AY5" s="223" t="str">
        <f>IF('SAM_2017_4HH_rich with capital'!AY5="","",'SAM_2017_4HH_rich with capital'!AY5)</f>
        <v/>
      </c>
      <c r="AZ5" s="223" t="str">
        <f>IF('SAM_2017_4HH_rich with capital'!AZ5="","",'SAM_2017_4HH_rich with capital'!AZ5)</f>
        <v/>
      </c>
      <c r="BA5" s="223" t="str">
        <f>IF('SAM_2017_4HH_rich with capital'!BA5="","",'SAM_2017_4HH_rich with capital'!BA5)</f>
        <v/>
      </c>
      <c r="BB5" s="223" t="str">
        <f>IF('SAM_2017_4HH_rich with capital'!BB5="","",'SAM_2017_4HH_rich with capital'!BB5)</f>
        <v/>
      </c>
      <c r="BC5" s="223" t="str">
        <f>IF('SAM_2017_4HH_rich with capital'!BC5="","",'SAM_2017_4HH_rich with capital'!BC5)</f>
        <v/>
      </c>
      <c r="BD5" s="223" t="str">
        <f>IF('SAM_2017_4HH_rich with capital'!BD5="","",'SAM_2017_4HH_rich with capital'!BD5)</f>
        <v/>
      </c>
      <c r="BE5" s="223" t="str">
        <f>IF('SAM_2017_4HH_rich with capital'!BE5="","",'SAM_2017_4HH_rich with capital'!BE5)</f>
        <v/>
      </c>
      <c r="BF5" s="223" t="str">
        <f>IF('SAM_2017_4HH_rich with capital'!BF5="","",'SAM_2017_4HH_rich with capital'!BF5)</f>
        <v/>
      </c>
      <c r="BG5" s="223" t="str">
        <f>IF('SAM_2017_4HH_rich with capital'!BG5="","",'SAM_2017_4HH_rich with capital'!BG5)</f>
        <v/>
      </c>
      <c r="BH5" s="223" t="str">
        <f>IF('SAM_2017_4HH_rich with capital'!BH5="","",'SAM_2017_4HH_rich with capital'!BH5)</f>
        <v/>
      </c>
      <c r="BI5" s="223" t="str">
        <f>IF('SAM_2017_4HH_rich with capital'!BI5="","",'SAM_2017_4HH_rich with capital'!BI5)</f>
        <v/>
      </c>
      <c r="BJ5" s="223" t="str">
        <f>IF('SAM_2017_4HH_rich with capital'!BJ5="","",'SAM_2017_4HH_rich with capital'!BJ5)</f>
        <v/>
      </c>
      <c r="BK5" s="223" t="str">
        <f>IF('SAM_2017_4HH_rich with capital'!BK5="","",'SAM_2017_4HH_rich with capital'!BK5)</f>
        <v/>
      </c>
      <c r="BL5" s="223" t="str">
        <f>IF('SAM_2017_4HH_rich with capital'!BL5="","",'SAM_2017_4HH_rich with capital'!BL5)</f>
        <v/>
      </c>
      <c r="BM5" s="223" t="str">
        <f>IF('SAM_2017_4HH_rich with capital'!BM5="","",'SAM_2017_4HH_rich with capital'!BM5)</f>
        <v/>
      </c>
      <c r="BN5" s="223" t="str">
        <f>IF('SAM_2017_4HH_rich with capital'!BN5="","",'SAM_2017_4HH_rich with capital'!BN5)</f>
        <v/>
      </c>
      <c r="BO5" s="223" t="str">
        <f>IF('SAM_2017_4HH_rich with capital'!BO5="","",'SAM_2017_4HH_rich with capital'!BO5)</f>
        <v/>
      </c>
      <c r="BP5" s="223" t="str">
        <f>IF('SAM_2017_4HH_rich with capital'!BP5="","",'SAM_2017_4HH_rich with capital'!BP5)</f>
        <v/>
      </c>
      <c r="BQ5" s="223" t="str">
        <f>IF('SAM_2017_4HH_rich with capital'!BQ5="","",'SAM_2017_4HH_rich with capital'!BQ5)</f>
        <v/>
      </c>
      <c r="BR5" s="223" t="str">
        <f>IF('SAM_2017_4HH_rich with capital'!BR5="","",'SAM_2017_4HH_rich with capital'!BR5)</f>
        <v/>
      </c>
      <c r="BS5" s="223" t="str">
        <f>IF('SAM_2017_4HH_rich with capital'!BS5="","",'SAM_2017_4HH_rich with capital'!BS5)</f>
        <v/>
      </c>
      <c r="BT5" s="223" t="str">
        <f>IF('SAM_2017_4HH_rich with capital'!BT5="","",'SAM_2017_4HH_rich with capital'!BT5)</f>
        <v/>
      </c>
      <c r="BU5" s="223" t="str">
        <f>IF('SAM_2017_4HH_rich with capital'!BU5="","",'SAM_2017_4HH_rich with capital'!BU5)</f>
        <v/>
      </c>
      <c r="BV5" s="223" t="str">
        <f>IF('SAM_2017_4HH_rich with capital'!BV5="","",'SAM_2017_4HH_rich with capital'!BV5)</f>
        <v/>
      </c>
      <c r="BW5" s="223" t="str">
        <f>IF('SAM_2017_4HH_rich with capital'!BW5="","",'SAM_2017_4HH_rich with capital'!BW5)</f>
        <v/>
      </c>
      <c r="BX5" s="223" t="str">
        <f>IF('SAM_2017_4HH_rich with capital'!BX5="","",'SAM_2017_4HH_rich with capital'!BX5)</f>
        <v/>
      </c>
      <c r="BY5" s="223" t="str">
        <f>IF('SAM_2017_4HH_rich with capital'!BY5="","",'SAM_2017_4HH_rich with capital'!BY5)</f>
        <v/>
      </c>
      <c r="BZ5" s="223" t="str">
        <f>IF('SAM_2017_4HH_rich with capital'!BZ5="","",'SAM_2017_4HH_rich with capital'!BZ5)</f>
        <v/>
      </c>
      <c r="CA5" s="223" t="str">
        <f>IF('SAM_2017_4HH_rich with capital'!CA5="","",'SAM_2017_4HH_rich with capital'!CA5)</f>
        <v/>
      </c>
      <c r="CB5" s="223" t="str">
        <f>IF('SAM_2017_4HH_rich with capital'!CB5="","",'SAM_2017_4HH_rich with capital'!CB5)</f>
        <v/>
      </c>
      <c r="CC5" s="223" t="str">
        <f>IF('SAM_2017_4HH_rich with capital'!CC5="","",'SAM_2017_4HH_rich with capital'!CC5)</f>
        <v/>
      </c>
      <c r="CD5" s="223" t="str">
        <f>IF('SAM_2017_4HH_rich with capital'!CD5="","",'SAM_2017_4HH_rich with capital'!CD5)</f>
        <v/>
      </c>
      <c r="CE5" s="223" t="str">
        <f>IF('SAM_2017_4HH_rich with capital'!CE5="","",'SAM_2017_4HH_rich with capital'!CE5)</f>
        <v/>
      </c>
      <c r="CF5" s="83">
        <f>IF('SAM_2017_4HH_rich with capital'!CF5="","",'SAM_2017_4HH_rich with capital'!CF5)</f>
        <v>7703639.5312336776</v>
      </c>
      <c r="CG5" s="107">
        <f t="shared" si="0"/>
        <v>9835329.8675439358</v>
      </c>
      <c r="CH5" s="221"/>
      <c r="CI5" s="221"/>
      <c r="CJ5" s="221"/>
      <c r="CK5" s="221"/>
    </row>
    <row r="6" spans="1:89" x14ac:dyDescent="0.25">
      <c r="A6" s="227"/>
      <c r="B6" s="225">
        <v>4</v>
      </c>
      <c r="C6" s="244" t="str">
        <f>IF('SAM_2017_4HH_rich with capital'!C6="","",'SAM_2017_4HH_rich with capital'!C6)</f>
        <v/>
      </c>
      <c r="D6" s="223" t="str">
        <f>IF('SAM_2017_4HH_rich with capital'!D6="","",'SAM_2017_4HH_rich with capital'!D6)</f>
        <v/>
      </c>
      <c r="E6" s="223" t="str">
        <f>IF('SAM_2017_4HH_rich with capital'!E6="","",'SAM_2017_4HH_rich with capital'!E6)</f>
        <v/>
      </c>
      <c r="F6" s="223" t="str">
        <f>IF('SAM_2017_4HH_rich with capital'!F6="","",'SAM_2017_4HH_rich with capital'!F6)</f>
        <v/>
      </c>
      <c r="G6" s="223" t="str">
        <f>IF('SAM_2017_4HH_rich with capital'!G6="","",'SAM_2017_4HH_rich with capital'!G6)</f>
        <v/>
      </c>
      <c r="H6" s="223" t="str">
        <f>IF('SAM_2017_4HH_rich with capital'!H6="","",'SAM_2017_4HH_rich with capital'!H6)</f>
        <v/>
      </c>
      <c r="I6" s="223" t="str">
        <f>IF('SAM_2017_4HH_rich with capital'!I6="","",'SAM_2017_4HH_rich with capital'!I6)</f>
        <v/>
      </c>
      <c r="J6" s="223" t="str">
        <f>IF('SAM_2017_4HH_rich with capital'!J6="","",'SAM_2017_4HH_rich with capital'!J6)</f>
        <v/>
      </c>
      <c r="K6" s="223" t="str">
        <f>IF('SAM_2017_4HH_rich with capital'!K6="","",'SAM_2017_4HH_rich with capital'!K6)</f>
        <v/>
      </c>
      <c r="L6" s="223" t="str">
        <f>IF('SAM_2017_4HH_rich with capital'!L6="","",'SAM_2017_4HH_rich with capital'!L6)</f>
        <v/>
      </c>
      <c r="M6" s="223" t="str">
        <f>IF('SAM_2017_4HH_rich with capital'!M6="","",'SAM_2017_4HH_rich with capital'!M6)</f>
        <v/>
      </c>
      <c r="N6" s="223" t="str">
        <f>IF('SAM_2017_4HH_rich with capital'!N6="","",'SAM_2017_4HH_rich with capital'!N6)</f>
        <v/>
      </c>
      <c r="O6" s="223" t="str">
        <f>IF('SAM_2017_4HH_rich with capital'!O6="","",'SAM_2017_4HH_rich with capital'!O6)</f>
        <v/>
      </c>
      <c r="P6" s="223" t="str">
        <f>IF('SAM_2017_4HH_rich with capital'!P6="","",'SAM_2017_4HH_rich with capital'!P6)</f>
        <v/>
      </c>
      <c r="Q6" s="223" t="str">
        <f>IF('SAM_2017_4HH_rich with capital'!Q6="","",'SAM_2017_4HH_rich with capital'!Q6)</f>
        <v/>
      </c>
      <c r="R6" s="223" t="str">
        <f>IF('SAM_2017_4HH_rich with capital'!R6="","",'SAM_2017_4HH_rich with capital'!R6)</f>
        <v/>
      </c>
      <c r="S6" s="223" t="str">
        <f>IF('SAM_2017_4HH_rich with capital'!S6="","",'SAM_2017_4HH_rich with capital'!S6)</f>
        <v/>
      </c>
      <c r="T6" s="223" t="str">
        <f>IF('SAM_2017_4HH_rich with capital'!T6="","",'SAM_2017_4HH_rich with capital'!T6)</f>
        <v/>
      </c>
      <c r="U6" s="223" t="str">
        <f>IF('SAM_2017_4HH_rich with capital'!U6="","",'SAM_2017_4HH_rich with capital'!U6)</f>
        <v/>
      </c>
      <c r="V6" s="223" t="str">
        <f>IF('SAM_2017_4HH_rich with capital'!V6="","",'SAM_2017_4HH_rich with capital'!V6)</f>
        <v/>
      </c>
      <c r="W6" s="223" t="str">
        <f>IF('SAM_2017_4HH_rich with capital'!W6="","",'SAM_2017_4HH_rich with capital'!W6)</f>
        <v/>
      </c>
      <c r="X6" s="223" t="str">
        <f>IF('SAM_2017_4HH_rich with capital'!X6="","",'SAM_2017_4HH_rich with capital'!X6)</f>
        <v/>
      </c>
      <c r="Y6" s="223" t="str">
        <f>IF('SAM_2017_4HH_rich with capital'!Y6="","",'SAM_2017_4HH_rich with capital'!Y6)</f>
        <v/>
      </c>
      <c r="Z6" s="223" t="str">
        <f>IF('SAM_2017_4HH_rich with capital'!Z6="","",'SAM_2017_4HH_rich with capital'!Z6)</f>
        <v/>
      </c>
      <c r="AA6" s="223" t="str">
        <f>IF('SAM_2017_4HH_rich with capital'!AA6="","",'SAM_2017_4HH_rich with capital'!AA6)</f>
        <v/>
      </c>
      <c r="AB6" s="223" t="str">
        <f>IF('SAM_2017_4HH_rich with capital'!AB6="","",'SAM_2017_4HH_rich with capital'!AB6)</f>
        <v/>
      </c>
      <c r="AC6" s="223" t="str">
        <f>IF('SAM_2017_4HH_rich with capital'!AC6="","",'SAM_2017_4HH_rich with capital'!AC6)</f>
        <v/>
      </c>
      <c r="AD6" s="223" t="str">
        <f>IF('SAM_2017_4HH_rich with capital'!AD6="","",'SAM_2017_4HH_rich with capital'!AD6)</f>
        <v/>
      </c>
      <c r="AE6" s="223" t="str">
        <f>IF('SAM_2017_4HH_rich with capital'!AE6="","",'SAM_2017_4HH_rich with capital'!AE6)</f>
        <v/>
      </c>
      <c r="AF6" s="223" t="str">
        <f>IF('SAM_2017_4HH_rich with capital'!AF6="","",'SAM_2017_4HH_rich with capital'!AF6)</f>
        <v/>
      </c>
      <c r="AG6" s="223" t="str">
        <f>IF('SAM_2017_4HH_rich with capital'!AG6="","",'SAM_2017_4HH_rich with capital'!AG6)</f>
        <v/>
      </c>
      <c r="AH6" s="223" t="str">
        <f>IF('SAM_2017_4HH_rich with capital'!AH6="","",'SAM_2017_4HH_rich with capital'!AH6)</f>
        <v/>
      </c>
      <c r="AI6" s="223" t="str">
        <f>IF('SAM_2017_4HH_rich with capital'!AI6="","",'SAM_2017_4HH_rich with capital'!AI6)</f>
        <v/>
      </c>
      <c r="AJ6" s="223" t="str">
        <f>IF('SAM_2017_4HH_rich with capital'!AJ6="","",'SAM_2017_4HH_rich with capital'!AJ6)</f>
        <v/>
      </c>
      <c r="AK6" s="223" t="str">
        <f>IF('SAM_2017_4HH_rich with capital'!AK6="","",'SAM_2017_4HH_rich with capital'!AK6)</f>
        <v/>
      </c>
      <c r="AL6" s="223" t="str">
        <f>IF('SAM_2017_4HH_rich with capital'!AL6="","",'SAM_2017_4HH_rich with capital'!AL6)</f>
        <v/>
      </c>
      <c r="AM6" s="223" t="str">
        <f>IF('SAM_2017_4HH_rich with capital'!AM6="","",'SAM_2017_4HH_rich with capital'!AM6)</f>
        <v/>
      </c>
      <c r="AN6" s="2">
        <f>IF('SAM_2017_4HH_rich with capital'!AN6="","",'SAM_2017_4HH_rich with capital'!AN6)</f>
        <v>-79489.977102817284</v>
      </c>
      <c r="AO6" s="223" t="str">
        <f>IF('SAM_2017_4HH_rich with capital'!AO6="","",'SAM_2017_4HH_rich with capital'!AO6)</f>
        <v/>
      </c>
      <c r="AP6" s="223" t="str">
        <f>IF('SAM_2017_4HH_rich with capital'!AP6="","",'SAM_2017_4HH_rich with capital'!AP6)</f>
        <v/>
      </c>
      <c r="AQ6" s="223" t="str">
        <f>IF('SAM_2017_4HH_rich with capital'!AQ6="","",'SAM_2017_4HH_rich with capital'!AQ6)</f>
        <v/>
      </c>
      <c r="AR6" s="223" t="str">
        <f>IF('SAM_2017_4HH_rich with capital'!AR6="","",'SAM_2017_4HH_rich with capital'!AR6)</f>
        <v/>
      </c>
      <c r="AS6" s="223" t="str">
        <f>IF('SAM_2017_4HH_rich with capital'!AS6="","",'SAM_2017_4HH_rich with capital'!AS6)</f>
        <v/>
      </c>
      <c r="AT6" s="223" t="str">
        <f>IF('SAM_2017_4HH_rich with capital'!AT6="","",'SAM_2017_4HH_rich with capital'!AT6)</f>
        <v/>
      </c>
      <c r="AU6" s="223" t="str">
        <f>IF('SAM_2017_4HH_rich with capital'!AU6="","",'SAM_2017_4HH_rich with capital'!AU6)</f>
        <v/>
      </c>
      <c r="AV6" s="223" t="str">
        <f>IF('SAM_2017_4HH_rich with capital'!AV6="","",'SAM_2017_4HH_rich with capital'!AV6)</f>
        <v/>
      </c>
      <c r="AW6" s="223" t="str">
        <f>IF('SAM_2017_4HH_rich with capital'!AW6="","",'SAM_2017_4HH_rich with capital'!AW6)</f>
        <v/>
      </c>
      <c r="AX6" s="223" t="str">
        <f>IF('SAM_2017_4HH_rich with capital'!AX6="","",'SAM_2017_4HH_rich with capital'!AX6)</f>
        <v/>
      </c>
      <c r="AY6" s="223" t="str">
        <f>IF('SAM_2017_4HH_rich with capital'!AY6="","",'SAM_2017_4HH_rich with capital'!AY6)</f>
        <v/>
      </c>
      <c r="AZ6" s="223" t="str">
        <f>IF('SAM_2017_4HH_rich with capital'!AZ6="","",'SAM_2017_4HH_rich with capital'!AZ6)</f>
        <v/>
      </c>
      <c r="BA6" s="223" t="str">
        <f>IF('SAM_2017_4HH_rich with capital'!BA6="","",'SAM_2017_4HH_rich with capital'!BA6)</f>
        <v/>
      </c>
      <c r="BB6" s="223" t="str">
        <f>IF('SAM_2017_4HH_rich with capital'!BB6="","",'SAM_2017_4HH_rich with capital'!BB6)</f>
        <v/>
      </c>
      <c r="BC6" s="223" t="str">
        <f>IF('SAM_2017_4HH_rich with capital'!BC6="","",'SAM_2017_4HH_rich with capital'!BC6)</f>
        <v/>
      </c>
      <c r="BD6" s="223" t="str">
        <f>IF('SAM_2017_4HH_rich with capital'!BD6="","",'SAM_2017_4HH_rich with capital'!BD6)</f>
        <v/>
      </c>
      <c r="BE6" s="223" t="str">
        <f>IF('SAM_2017_4HH_rich with capital'!BE6="","",'SAM_2017_4HH_rich with capital'!BE6)</f>
        <v/>
      </c>
      <c r="BF6" s="223" t="str">
        <f>IF('SAM_2017_4HH_rich with capital'!BF6="","",'SAM_2017_4HH_rich with capital'!BF6)</f>
        <v/>
      </c>
      <c r="BG6" s="223" t="str">
        <f>IF('SAM_2017_4HH_rich with capital'!BG6="","",'SAM_2017_4HH_rich with capital'!BG6)</f>
        <v/>
      </c>
      <c r="BH6" s="223" t="str">
        <f>IF('SAM_2017_4HH_rich with capital'!BH6="","",'SAM_2017_4HH_rich with capital'!BH6)</f>
        <v/>
      </c>
      <c r="BI6" s="223" t="str">
        <f>IF('SAM_2017_4HH_rich with capital'!BI6="","",'SAM_2017_4HH_rich with capital'!BI6)</f>
        <v/>
      </c>
      <c r="BJ6" s="223" t="str">
        <f>IF('SAM_2017_4HH_rich with capital'!BJ6="","",'SAM_2017_4HH_rich with capital'!BJ6)</f>
        <v/>
      </c>
      <c r="BK6" s="223" t="str">
        <f>IF('SAM_2017_4HH_rich with capital'!BK6="","",'SAM_2017_4HH_rich with capital'!BK6)</f>
        <v/>
      </c>
      <c r="BL6" s="223" t="str">
        <f>IF('SAM_2017_4HH_rich with capital'!BL6="","",'SAM_2017_4HH_rich with capital'!BL6)</f>
        <v/>
      </c>
      <c r="BM6" s="223" t="str">
        <f>IF('SAM_2017_4HH_rich with capital'!BM6="","",'SAM_2017_4HH_rich with capital'!BM6)</f>
        <v/>
      </c>
      <c r="BN6" s="223" t="str">
        <f>IF('SAM_2017_4HH_rich with capital'!BN6="","",'SAM_2017_4HH_rich with capital'!BN6)</f>
        <v/>
      </c>
      <c r="BO6" s="223" t="str">
        <f>IF('SAM_2017_4HH_rich with capital'!BO6="","",'SAM_2017_4HH_rich with capital'!BO6)</f>
        <v/>
      </c>
      <c r="BP6" s="223" t="str">
        <f>IF('SAM_2017_4HH_rich with capital'!BP6="","",'SAM_2017_4HH_rich with capital'!BP6)</f>
        <v/>
      </c>
      <c r="BQ6" s="223" t="str">
        <f>IF('SAM_2017_4HH_rich with capital'!BQ6="","",'SAM_2017_4HH_rich with capital'!BQ6)</f>
        <v/>
      </c>
      <c r="BR6" s="223" t="str">
        <f>IF('SAM_2017_4HH_rich with capital'!BR6="","",'SAM_2017_4HH_rich with capital'!BR6)</f>
        <v/>
      </c>
      <c r="BS6" s="223" t="str">
        <f>IF('SAM_2017_4HH_rich with capital'!BS6="","",'SAM_2017_4HH_rich with capital'!BS6)</f>
        <v/>
      </c>
      <c r="BT6" s="223" t="str">
        <f>IF('SAM_2017_4HH_rich with capital'!BT6="","",'SAM_2017_4HH_rich with capital'!BT6)</f>
        <v/>
      </c>
      <c r="BU6" s="223" t="str">
        <f>IF('SAM_2017_4HH_rich with capital'!BU6="","",'SAM_2017_4HH_rich with capital'!BU6)</f>
        <v/>
      </c>
      <c r="BV6" s="223" t="str">
        <f>IF('SAM_2017_4HH_rich with capital'!BV6="","",'SAM_2017_4HH_rich with capital'!BV6)</f>
        <v/>
      </c>
      <c r="BW6" s="223" t="str">
        <f>IF('SAM_2017_4HH_rich with capital'!BW6="","",'SAM_2017_4HH_rich with capital'!BW6)</f>
        <v/>
      </c>
      <c r="BX6" s="223" t="str">
        <f>IF('SAM_2017_4HH_rich with capital'!BX6="","",'SAM_2017_4HH_rich with capital'!BX6)</f>
        <v/>
      </c>
      <c r="BY6" s="223" t="str">
        <f>IF('SAM_2017_4HH_rich with capital'!BY6="","",'SAM_2017_4HH_rich with capital'!BY6)</f>
        <v/>
      </c>
      <c r="BZ6" s="223" t="str">
        <f>IF('SAM_2017_4HH_rich with capital'!BZ6="","",'SAM_2017_4HH_rich with capital'!BZ6)</f>
        <v/>
      </c>
      <c r="CA6" s="223" t="str">
        <f>IF('SAM_2017_4HH_rich with capital'!CA6="","",'SAM_2017_4HH_rich with capital'!CA6)</f>
        <v/>
      </c>
      <c r="CB6" s="223" t="str">
        <f>IF('SAM_2017_4HH_rich with capital'!CB6="","",'SAM_2017_4HH_rich with capital'!CB6)</f>
        <v/>
      </c>
      <c r="CC6" s="223" t="str">
        <f>IF('SAM_2017_4HH_rich with capital'!CC6="","",'SAM_2017_4HH_rich with capital'!CC6)</f>
        <v/>
      </c>
      <c r="CD6" s="223" t="str">
        <f>IF('SAM_2017_4HH_rich with capital'!CD6="","",'SAM_2017_4HH_rich with capital'!CD6)</f>
        <v/>
      </c>
      <c r="CE6" s="223" t="str">
        <f>IF('SAM_2017_4HH_rich with capital'!CE6="","",'SAM_2017_4HH_rich with capital'!CE6)</f>
        <v/>
      </c>
      <c r="CF6" s="83">
        <f>IF('SAM_2017_4HH_rich with capital'!CF6="","",'SAM_2017_4HH_rich with capital'!CF6)</f>
        <v>381343.05124846118</v>
      </c>
      <c r="CG6" s="107">
        <f t="shared" si="0"/>
        <v>301853.07414564391</v>
      </c>
      <c r="CH6" s="221"/>
      <c r="CI6" s="221"/>
      <c r="CJ6" s="221"/>
      <c r="CK6" s="221"/>
    </row>
    <row r="7" spans="1:89" x14ac:dyDescent="0.25">
      <c r="A7" s="227"/>
      <c r="B7" s="225">
        <v>5</v>
      </c>
      <c r="C7" s="244" t="str">
        <f>IF('SAM_2017_4HH_rich with capital'!C7="","",'SAM_2017_4HH_rich with capital'!C7)</f>
        <v/>
      </c>
      <c r="D7" s="223" t="str">
        <f>IF('SAM_2017_4HH_rich with capital'!D7="","",'SAM_2017_4HH_rich with capital'!D7)</f>
        <v/>
      </c>
      <c r="E7" s="223" t="str">
        <f>IF('SAM_2017_4HH_rich with capital'!E7="","",'SAM_2017_4HH_rich with capital'!E7)</f>
        <v/>
      </c>
      <c r="F7" s="223" t="str">
        <f>IF('SAM_2017_4HH_rich with capital'!F7="","",'SAM_2017_4HH_rich with capital'!F7)</f>
        <v/>
      </c>
      <c r="G7" s="223" t="str">
        <f>IF('SAM_2017_4HH_rich with capital'!G7="","",'SAM_2017_4HH_rich with capital'!G7)</f>
        <v/>
      </c>
      <c r="H7" s="223" t="str">
        <f>IF('SAM_2017_4HH_rich with capital'!H7="","",'SAM_2017_4HH_rich with capital'!H7)</f>
        <v/>
      </c>
      <c r="I7" s="223" t="str">
        <f>IF('SAM_2017_4HH_rich with capital'!I7="","",'SAM_2017_4HH_rich with capital'!I7)</f>
        <v/>
      </c>
      <c r="J7" s="223" t="str">
        <f>IF('SAM_2017_4HH_rich with capital'!J7="","",'SAM_2017_4HH_rich with capital'!J7)</f>
        <v/>
      </c>
      <c r="K7" s="223" t="str">
        <f>IF('SAM_2017_4HH_rich with capital'!K7="","",'SAM_2017_4HH_rich with capital'!K7)</f>
        <v/>
      </c>
      <c r="L7" s="223" t="str">
        <f>IF('SAM_2017_4HH_rich with capital'!L7="","",'SAM_2017_4HH_rich with capital'!L7)</f>
        <v/>
      </c>
      <c r="M7" s="223" t="str">
        <f>IF('SAM_2017_4HH_rich with capital'!M7="","",'SAM_2017_4HH_rich with capital'!M7)</f>
        <v/>
      </c>
      <c r="N7" s="223" t="str">
        <f>IF('SAM_2017_4HH_rich with capital'!N7="","",'SAM_2017_4HH_rich with capital'!N7)</f>
        <v/>
      </c>
      <c r="O7" s="223" t="str">
        <f>IF('SAM_2017_4HH_rich with capital'!O7="","",'SAM_2017_4HH_rich with capital'!O7)</f>
        <v/>
      </c>
      <c r="P7" s="223" t="str">
        <f>IF('SAM_2017_4HH_rich with capital'!P7="","",'SAM_2017_4HH_rich with capital'!P7)</f>
        <v/>
      </c>
      <c r="Q7" s="223" t="str">
        <f>IF('SAM_2017_4HH_rich with capital'!Q7="","",'SAM_2017_4HH_rich with capital'!Q7)</f>
        <v/>
      </c>
      <c r="R7" s="223" t="str">
        <f>IF('SAM_2017_4HH_rich with capital'!R7="","",'SAM_2017_4HH_rich with capital'!R7)</f>
        <v/>
      </c>
      <c r="S7" s="223" t="str">
        <f>IF('SAM_2017_4HH_rich with capital'!S7="","",'SAM_2017_4HH_rich with capital'!S7)</f>
        <v/>
      </c>
      <c r="T7" s="223" t="str">
        <f>IF('SAM_2017_4HH_rich with capital'!T7="","",'SAM_2017_4HH_rich with capital'!T7)</f>
        <v/>
      </c>
      <c r="U7" s="223" t="str">
        <f>IF('SAM_2017_4HH_rich with capital'!U7="","",'SAM_2017_4HH_rich with capital'!U7)</f>
        <v/>
      </c>
      <c r="V7" s="223" t="str">
        <f>IF('SAM_2017_4HH_rich with capital'!V7="","",'SAM_2017_4HH_rich with capital'!V7)</f>
        <v/>
      </c>
      <c r="W7" s="223" t="str">
        <f>IF('SAM_2017_4HH_rich with capital'!W7="","",'SAM_2017_4HH_rich with capital'!W7)</f>
        <v/>
      </c>
      <c r="X7" s="223" t="str">
        <f>IF('SAM_2017_4HH_rich with capital'!X7="","",'SAM_2017_4HH_rich with capital'!X7)</f>
        <v/>
      </c>
      <c r="Y7" s="223" t="str">
        <f>IF('SAM_2017_4HH_rich with capital'!Y7="","",'SAM_2017_4HH_rich with capital'!Y7)</f>
        <v/>
      </c>
      <c r="Z7" s="223" t="str">
        <f>IF('SAM_2017_4HH_rich with capital'!Z7="","",'SAM_2017_4HH_rich with capital'!Z7)</f>
        <v/>
      </c>
      <c r="AA7" s="223" t="str">
        <f>IF('SAM_2017_4HH_rich with capital'!AA7="","",'SAM_2017_4HH_rich with capital'!AA7)</f>
        <v/>
      </c>
      <c r="AB7" s="223" t="str">
        <f>IF('SAM_2017_4HH_rich with capital'!AB7="","",'SAM_2017_4HH_rich with capital'!AB7)</f>
        <v/>
      </c>
      <c r="AC7" s="223" t="str">
        <f>IF('SAM_2017_4HH_rich with capital'!AC7="","",'SAM_2017_4HH_rich with capital'!AC7)</f>
        <v/>
      </c>
      <c r="AD7" s="223" t="str">
        <f>IF('SAM_2017_4HH_rich with capital'!AD7="","",'SAM_2017_4HH_rich with capital'!AD7)</f>
        <v/>
      </c>
      <c r="AE7" s="223" t="str">
        <f>IF('SAM_2017_4HH_rich with capital'!AE7="","",'SAM_2017_4HH_rich with capital'!AE7)</f>
        <v/>
      </c>
      <c r="AF7" s="223" t="str">
        <f>IF('SAM_2017_4HH_rich with capital'!AF7="","",'SAM_2017_4HH_rich with capital'!AF7)</f>
        <v/>
      </c>
      <c r="AG7" s="223" t="str">
        <f>IF('SAM_2017_4HH_rich with capital'!AG7="","",'SAM_2017_4HH_rich with capital'!AG7)</f>
        <v/>
      </c>
      <c r="AH7" s="223" t="str">
        <f>IF('SAM_2017_4HH_rich with capital'!AH7="","",'SAM_2017_4HH_rich with capital'!AH7)</f>
        <v/>
      </c>
      <c r="AI7" s="223" t="str">
        <f>IF('SAM_2017_4HH_rich with capital'!AI7="","",'SAM_2017_4HH_rich with capital'!AI7)</f>
        <v/>
      </c>
      <c r="AJ7" s="223" t="str">
        <f>IF('SAM_2017_4HH_rich with capital'!AJ7="","",'SAM_2017_4HH_rich with capital'!AJ7)</f>
        <v/>
      </c>
      <c r="AK7" s="223" t="str">
        <f>IF('SAM_2017_4HH_rich with capital'!AK7="","",'SAM_2017_4HH_rich with capital'!AK7)</f>
        <v/>
      </c>
      <c r="AL7" s="223" t="str">
        <f>IF('SAM_2017_4HH_rich with capital'!AL7="","",'SAM_2017_4HH_rich with capital'!AL7)</f>
        <v/>
      </c>
      <c r="AM7" s="223" t="str">
        <f>IF('SAM_2017_4HH_rich with capital'!AM7="","",'SAM_2017_4HH_rich with capital'!AM7)</f>
        <v/>
      </c>
      <c r="AN7" s="223" t="str">
        <f>IF('SAM_2017_4HH_rich with capital'!AN7="","",'SAM_2017_4HH_rich with capital'!AN7)</f>
        <v/>
      </c>
      <c r="AO7" s="223">
        <f>IF('SAM_2017_4HH_rich with capital'!AO7="","",'SAM_2017_4HH_rich with capital'!AO7)</f>
        <v>313451.98804420186</v>
      </c>
      <c r="AP7" s="223" t="str">
        <f>IF('SAM_2017_4HH_rich with capital'!AP7="","",'SAM_2017_4HH_rich with capital'!AP7)</f>
        <v/>
      </c>
      <c r="AQ7" s="223" t="str">
        <f>IF('SAM_2017_4HH_rich with capital'!AQ7="","",'SAM_2017_4HH_rich with capital'!AQ7)</f>
        <v/>
      </c>
      <c r="AR7" s="223" t="str">
        <f>IF('SAM_2017_4HH_rich with capital'!AR7="","",'SAM_2017_4HH_rich with capital'!AR7)</f>
        <v/>
      </c>
      <c r="AS7" s="223" t="str">
        <f>IF('SAM_2017_4HH_rich with capital'!AS7="","",'SAM_2017_4HH_rich with capital'!AS7)</f>
        <v/>
      </c>
      <c r="AT7" s="223" t="str">
        <f>IF('SAM_2017_4HH_rich with capital'!AT7="","",'SAM_2017_4HH_rich with capital'!AT7)</f>
        <v/>
      </c>
      <c r="AU7" s="223" t="str">
        <f>IF('SAM_2017_4HH_rich with capital'!AU7="","",'SAM_2017_4HH_rich with capital'!AU7)</f>
        <v/>
      </c>
      <c r="AV7" s="223" t="str">
        <f>IF('SAM_2017_4HH_rich with capital'!AV7="","",'SAM_2017_4HH_rich with capital'!AV7)</f>
        <v/>
      </c>
      <c r="AW7" s="223" t="str">
        <f>IF('SAM_2017_4HH_rich with capital'!AW7="","",'SAM_2017_4HH_rich with capital'!AW7)</f>
        <v/>
      </c>
      <c r="AX7" s="223" t="str">
        <f>IF('SAM_2017_4HH_rich with capital'!AX7="","",'SAM_2017_4HH_rich with capital'!AX7)</f>
        <v/>
      </c>
      <c r="AY7" s="223" t="str">
        <f>IF('SAM_2017_4HH_rich with capital'!AY7="","",'SAM_2017_4HH_rich with capital'!AY7)</f>
        <v/>
      </c>
      <c r="AZ7" s="223" t="str">
        <f>IF('SAM_2017_4HH_rich with capital'!AZ7="","",'SAM_2017_4HH_rich with capital'!AZ7)</f>
        <v/>
      </c>
      <c r="BA7" s="223" t="str">
        <f>IF('SAM_2017_4HH_rich with capital'!BA7="","",'SAM_2017_4HH_rich with capital'!BA7)</f>
        <v/>
      </c>
      <c r="BB7" s="223" t="str">
        <f>IF('SAM_2017_4HH_rich with capital'!BB7="","",'SAM_2017_4HH_rich with capital'!BB7)</f>
        <v/>
      </c>
      <c r="BC7" s="223" t="str">
        <f>IF('SAM_2017_4HH_rich with capital'!BC7="","",'SAM_2017_4HH_rich with capital'!BC7)</f>
        <v/>
      </c>
      <c r="BD7" s="223" t="str">
        <f>IF('SAM_2017_4HH_rich with capital'!BD7="","",'SAM_2017_4HH_rich with capital'!BD7)</f>
        <v/>
      </c>
      <c r="BE7" s="223" t="str">
        <f>IF('SAM_2017_4HH_rich with capital'!BE7="","",'SAM_2017_4HH_rich with capital'!BE7)</f>
        <v/>
      </c>
      <c r="BF7" s="223" t="str">
        <f>IF('SAM_2017_4HH_rich with capital'!BF7="","",'SAM_2017_4HH_rich with capital'!BF7)</f>
        <v/>
      </c>
      <c r="BG7" s="223" t="str">
        <f>IF('SAM_2017_4HH_rich with capital'!BG7="","",'SAM_2017_4HH_rich with capital'!BG7)</f>
        <v/>
      </c>
      <c r="BH7" s="223" t="str">
        <f>IF('SAM_2017_4HH_rich with capital'!BH7="","",'SAM_2017_4HH_rich with capital'!BH7)</f>
        <v/>
      </c>
      <c r="BI7" s="223" t="str">
        <f>IF('SAM_2017_4HH_rich with capital'!BI7="","",'SAM_2017_4HH_rich with capital'!BI7)</f>
        <v/>
      </c>
      <c r="BJ7" s="223" t="str">
        <f>IF('SAM_2017_4HH_rich with capital'!BJ7="","",'SAM_2017_4HH_rich with capital'!BJ7)</f>
        <v/>
      </c>
      <c r="BK7" s="223" t="str">
        <f>IF('SAM_2017_4HH_rich with capital'!BK7="","",'SAM_2017_4HH_rich with capital'!BK7)</f>
        <v/>
      </c>
      <c r="BL7" s="223" t="str">
        <f>IF('SAM_2017_4HH_rich with capital'!BL7="","",'SAM_2017_4HH_rich with capital'!BL7)</f>
        <v/>
      </c>
      <c r="BM7" s="223" t="str">
        <f>IF('SAM_2017_4HH_rich with capital'!BM7="","",'SAM_2017_4HH_rich with capital'!BM7)</f>
        <v/>
      </c>
      <c r="BN7" s="223" t="str">
        <f>IF('SAM_2017_4HH_rich with capital'!BN7="","",'SAM_2017_4HH_rich with capital'!BN7)</f>
        <v/>
      </c>
      <c r="BO7" s="223" t="str">
        <f>IF('SAM_2017_4HH_rich with capital'!BO7="","",'SAM_2017_4HH_rich with capital'!BO7)</f>
        <v/>
      </c>
      <c r="BP7" s="223" t="str">
        <f>IF('SAM_2017_4HH_rich with capital'!BP7="","",'SAM_2017_4HH_rich with capital'!BP7)</f>
        <v/>
      </c>
      <c r="BQ7" s="223" t="str">
        <f>IF('SAM_2017_4HH_rich with capital'!BQ7="","",'SAM_2017_4HH_rich with capital'!BQ7)</f>
        <v/>
      </c>
      <c r="BR7" s="223" t="str">
        <f>IF('SAM_2017_4HH_rich with capital'!BR7="","",'SAM_2017_4HH_rich with capital'!BR7)</f>
        <v/>
      </c>
      <c r="BS7" s="223" t="str">
        <f>IF('SAM_2017_4HH_rich with capital'!BS7="","",'SAM_2017_4HH_rich with capital'!BS7)</f>
        <v/>
      </c>
      <c r="BT7" s="223" t="str">
        <f>IF('SAM_2017_4HH_rich with capital'!BT7="","",'SAM_2017_4HH_rich with capital'!BT7)</f>
        <v/>
      </c>
      <c r="BU7" s="223" t="str">
        <f>IF('SAM_2017_4HH_rich with capital'!BU7="","",'SAM_2017_4HH_rich with capital'!BU7)</f>
        <v/>
      </c>
      <c r="BV7" s="223" t="str">
        <f>IF('SAM_2017_4HH_rich with capital'!BV7="","",'SAM_2017_4HH_rich with capital'!BV7)</f>
        <v/>
      </c>
      <c r="BW7" s="223" t="str">
        <f>IF('SAM_2017_4HH_rich with capital'!BW7="","",'SAM_2017_4HH_rich with capital'!BW7)</f>
        <v/>
      </c>
      <c r="BX7" s="223" t="str">
        <f>IF('SAM_2017_4HH_rich with capital'!BX7="","",'SAM_2017_4HH_rich with capital'!BX7)</f>
        <v/>
      </c>
      <c r="BY7" s="223" t="str">
        <f>IF('SAM_2017_4HH_rich with capital'!BY7="","",'SAM_2017_4HH_rich with capital'!BY7)</f>
        <v/>
      </c>
      <c r="BZ7" s="223" t="str">
        <f>IF('SAM_2017_4HH_rich with capital'!BZ7="","",'SAM_2017_4HH_rich with capital'!BZ7)</f>
        <v/>
      </c>
      <c r="CA7" s="223" t="str">
        <f>IF('SAM_2017_4HH_rich with capital'!CA7="","",'SAM_2017_4HH_rich with capital'!CA7)</f>
        <v/>
      </c>
      <c r="CB7" s="223" t="str">
        <f>IF('SAM_2017_4HH_rich with capital'!CB7="","",'SAM_2017_4HH_rich with capital'!CB7)</f>
        <v/>
      </c>
      <c r="CC7" s="223" t="str">
        <f>IF('SAM_2017_4HH_rich with capital'!CC7="","",'SAM_2017_4HH_rich with capital'!CC7)</f>
        <v/>
      </c>
      <c r="CD7" s="223" t="str">
        <f>IF('SAM_2017_4HH_rich with capital'!CD7="","",'SAM_2017_4HH_rich with capital'!CD7)</f>
        <v/>
      </c>
      <c r="CE7" s="223" t="str">
        <f>IF('SAM_2017_4HH_rich with capital'!CE7="","",'SAM_2017_4HH_rich with capital'!CE7)</f>
        <v/>
      </c>
      <c r="CF7" s="83">
        <f>IF('SAM_2017_4HH_rich with capital'!CF7="","",'SAM_2017_4HH_rich with capital'!CF7)</f>
        <v>151412.80342622113</v>
      </c>
      <c r="CG7" s="107">
        <f t="shared" si="0"/>
        <v>464864.79147042299</v>
      </c>
      <c r="CH7" s="221"/>
      <c r="CI7" s="221"/>
      <c r="CJ7" s="221"/>
      <c r="CK7" s="221"/>
    </row>
    <row r="8" spans="1:89" x14ac:dyDescent="0.25">
      <c r="A8" s="227"/>
      <c r="B8" s="225">
        <v>6</v>
      </c>
      <c r="C8" s="244" t="str">
        <f>IF('SAM_2017_4HH_rich with capital'!C8="","",'SAM_2017_4HH_rich with capital'!C8)</f>
        <v/>
      </c>
      <c r="D8" s="223" t="str">
        <f>IF('SAM_2017_4HH_rich with capital'!D8="","",'SAM_2017_4HH_rich with capital'!D8)</f>
        <v/>
      </c>
      <c r="E8" s="223" t="str">
        <f>IF('SAM_2017_4HH_rich with capital'!E8="","",'SAM_2017_4HH_rich with capital'!E8)</f>
        <v/>
      </c>
      <c r="F8" s="223" t="str">
        <f>IF('SAM_2017_4HH_rich with capital'!F8="","",'SAM_2017_4HH_rich with capital'!F8)</f>
        <v/>
      </c>
      <c r="G8" s="223" t="str">
        <f>IF('SAM_2017_4HH_rich with capital'!G8="","",'SAM_2017_4HH_rich with capital'!G8)</f>
        <v/>
      </c>
      <c r="H8" s="223" t="str">
        <f>IF('SAM_2017_4HH_rich with capital'!H8="","",'SAM_2017_4HH_rich with capital'!H8)</f>
        <v/>
      </c>
      <c r="I8" s="223" t="str">
        <f>IF('SAM_2017_4HH_rich with capital'!I8="","",'SAM_2017_4HH_rich with capital'!I8)</f>
        <v/>
      </c>
      <c r="J8" s="223" t="str">
        <f>IF('SAM_2017_4HH_rich with capital'!J8="","",'SAM_2017_4HH_rich with capital'!J8)</f>
        <v/>
      </c>
      <c r="K8" s="223" t="str">
        <f>IF('SAM_2017_4HH_rich with capital'!K8="","",'SAM_2017_4HH_rich with capital'!K8)</f>
        <v/>
      </c>
      <c r="L8" s="223" t="str">
        <f>IF('SAM_2017_4HH_rich with capital'!L8="","",'SAM_2017_4HH_rich with capital'!L8)</f>
        <v/>
      </c>
      <c r="M8" s="223" t="str">
        <f>IF('SAM_2017_4HH_rich with capital'!M8="","",'SAM_2017_4HH_rich with capital'!M8)</f>
        <v/>
      </c>
      <c r="N8" s="223" t="str">
        <f>IF('SAM_2017_4HH_rich with capital'!N8="","",'SAM_2017_4HH_rich with capital'!N8)</f>
        <v/>
      </c>
      <c r="O8" s="223" t="str">
        <f>IF('SAM_2017_4HH_rich with capital'!O8="","",'SAM_2017_4HH_rich with capital'!O8)</f>
        <v/>
      </c>
      <c r="P8" s="223" t="str">
        <f>IF('SAM_2017_4HH_rich with capital'!P8="","",'SAM_2017_4HH_rich with capital'!P8)</f>
        <v/>
      </c>
      <c r="Q8" s="223" t="str">
        <f>IF('SAM_2017_4HH_rich with capital'!Q8="","",'SAM_2017_4HH_rich with capital'!Q8)</f>
        <v/>
      </c>
      <c r="R8" s="223" t="str">
        <f>IF('SAM_2017_4HH_rich with capital'!R8="","",'SAM_2017_4HH_rich with capital'!R8)</f>
        <v/>
      </c>
      <c r="S8" s="223" t="str">
        <f>IF('SAM_2017_4HH_rich with capital'!S8="","",'SAM_2017_4HH_rich with capital'!S8)</f>
        <v/>
      </c>
      <c r="T8" s="223" t="str">
        <f>IF('SAM_2017_4HH_rich with capital'!T8="","",'SAM_2017_4HH_rich with capital'!T8)</f>
        <v/>
      </c>
      <c r="U8" s="223" t="str">
        <f>IF('SAM_2017_4HH_rich with capital'!U8="","",'SAM_2017_4HH_rich with capital'!U8)</f>
        <v/>
      </c>
      <c r="V8" s="223" t="str">
        <f>IF('SAM_2017_4HH_rich with capital'!V8="","",'SAM_2017_4HH_rich with capital'!V8)</f>
        <v/>
      </c>
      <c r="W8" s="223" t="str">
        <f>IF('SAM_2017_4HH_rich with capital'!W8="","",'SAM_2017_4HH_rich with capital'!W8)</f>
        <v/>
      </c>
      <c r="X8" s="223" t="str">
        <f>IF('SAM_2017_4HH_rich with capital'!X8="","",'SAM_2017_4HH_rich with capital'!X8)</f>
        <v/>
      </c>
      <c r="Y8" s="223" t="str">
        <f>IF('SAM_2017_4HH_rich with capital'!Y8="","",'SAM_2017_4HH_rich with capital'!Y8)</f>
        <v/>
      </c>
      <c r="Z8" s="223" t="str">
        <f>IF('SAM_2017_4HH_rich with capital'!Z8="","",'SAM_2017_4HH_rich with capital'!Z8)</f>
        <v/>
      </c>
      <c r="AA8" s="223" t="str">
        <f>IF('SAM_2017_4HH_rich with capital'!AA8="","",'SAM_2017_4HH_rich with capital'!AA8)</f>
        <v/>
      </c>
      <c r="AB8" s="223" t="str">
        <f>IF('SAM_2017_4HH_rich with capital'!AB8="","",'SAM_2017_4HH_rich with capital'!AB8)</f>
        <v/>
      </c>
      <c r="AC8" s="223" t="str">
        <f>IF('SAM_2017_4HH_rich with capital'!AC8="","",'SAM_2017_4HH_rich with capital'!AC8)</f>
        <v/>
      </c>
      <c r="AD8" s="223" t="str">
        <f>IF('SAM_2017_4HH_rich with capital'!AD8="","",'SAM_2017_4HH_rich with capital'!AD8)</f>
        <v/>
      </c>
      <c r="AE8" s="223" t="str">
        <f>IF('SAM_2017_4HH_rich with capital'!AE8="","",'SAM_2017_4HH_rich with capital'!AE8)</f>
        <v/>
      </c>
      <c r="AF8" s="223" t="str">
        <f>IF('SAM_2017_4HH_rich with capital'!AF8="","",'SAM_2017_4HH_rich with capital'!AF8)</f>
        <v/>
      </c>
      <c r="AG8" s="223" t="str">
        <f>IF('SAM_2017_4HH_rich with capital'!AG8="","",'SAM_2017_4HH_rich with capital'!AG8)</f>
        <v/>
      </c>
      <c r="AH8" s="223" t="str">
        <f>IF('SAM_2017_4HH_rich with capital'!AH8="","",'SAM_2017_4HH_rich with capital'!AH8)</f>
        <v/>
      </c>
      <c r="AI8" s="223" t="str">
        <f>IF('SAM_2017_4HH_rich with capital'!AI8="","",'SAM_2017_4HH_rich with capital'!AI8)</f>
        <v/>
      </c>
      <c r="AJ8" s="223" t="str">
        <f>IF('SAM_2017_4HH_rich with capital'!AJ8="","",'SAM_2017_4HH_rich with capital'!AJ8)</f>
        <v/>
      </c>
      <c r="AK8" s="223" t="str">
        <f>IF('SAM_2017_4HH_rich with capital'!AK8="","",'SAM_2017_4HH_rich with capital'!AK8)</f>
        <v/>
      </c>
      <c r="AL8" s="223" t="str">
        <f>IF('SAM_2017_4HH_rich with capital'!AL8="","",'SAM_2017_4HH_rich with capital'!AL8)</f>
        <v/>
      </c>
      <c r="AM8" s="223" t="str">
        <f>IF('SAM_2017_4HH_rich with capital'!AM8="","",'SAM_2017_4HH_rich with capital'!AM8)</f>
        <v/>
      </c>
      <c r="AN8" s="223" t="str">
        <f>IF('SAM_2017_4HH_rich with capital'!AN8="","",'SAM_2017_4HH_rich with capital'!AN8)</f>
        <v/>
      </c>
      <c r="AO8" s="223" t="str">
        <f>IF('SAM_2017_4HH_rich with capital'!AO8="","",'SAM_2017_4HH_rich with capital'!AO8)</f>
        <v/>
      </c>
      <c r="AP8" s="223">
        <f>IF('SAM_2017_4HH_rich with capital'!AP8="","",'SAM_2017_4HH_rich with capital'!AP8)</f>
        <v>2098187.3739231797</v>
      </c>
      <c r="AQ8" s="223" t="str">
        <f>IF('SAM_2017_4HH_rich with capital'!AQ8="","",'SAM_2017_4HH_rich with capital'!AQ8)</f>
        <v/>
      </c>
      <c r="AR8" s="223" t="str">
        <f>IF('SAM_2017_4HH_rich with capital'!AR8="","",'SAM_2017_4HH_rich with capital'!AR8)</f>
        <v/>
      </c>
      <c r="AS8" s="223" t="str">
        <f>IF('SAM_2017_4HH_rich with capital'!AS8="","",'SAM_2017_4HH_rich with capital'!AS8)</f>
        <v/>
      </c>
      <c r="AT8" s="223" t="str">
        <f>IF('SAM_2017_4HH_rich with capital'!AT8="","",'SAM_2017_4HH_rich with capital'!AT8)</f>
        <v/>
      </c>
      <c r="AU8" s="223" t="str">
        <f>IF('SAM_2017_4HH_rich with capital'!AU8="","",'SAM_2017_4HH_rich with capital'!AU8)</f>
        <v/>
      </c>
      <c r="AV8" s="223" t="str">
        <f>IF('SAM_2017_4HH_rich with capital'!AV8="","",'SAM_2017_4HH_rich with capital'!AV8)</f>
        <v/>
      </c>
      <c r="AW8" s="223" t="str">
        <f>IF('SAM_2017_4HH_rich with capital'!AW8="","",'SAM_2017_4HH_rich with capital'!AW8)</f>
        <v/>
      </c>
      <c r="AX8" s="223" t="str">
        <f>IF('SAM_2017_4HH_rich with capital'!AX8="","",'SAM_2017_4HH_rich with capital'!AX8)</f>
        <v/>
      </c>
      <c r="AY8" s="223" t="str">
        <f>IF('SAM_2017_4HH_rich with capital'!AY8="","",'SAM_2017_4HH_rich with capital'!AY8)</f>
        <v/>
      </c>
      <c r="AZ8" s="223" t="str">
        <f>IF('SAM_2017_4HH_rich with capital'!AZ8="","",'SAM_2017_4HH_rich with capital'!AZ8)</f>
        <v/>
      </c>
      <c r="BA8" s="223" t="str">
        <f>IF('SAM_2017_4HH_rich with capital'!BA8="","",'SAM_2017_4HH_rich with capital'!BA8)</f>
        <v/>
      </c>
      <c r="BB8" s="223" t="str">
        <f>IF('SAM_2017_4HH_rich with capital'!BB8="","",'SAM_2017_4HH_rich with capital'!BB8)</f>
        <v/>
      </c>
      <c r="BC8" s="223" t="str">
        <f>IF('SAM_2017_4HH_rich with capital'!BC8="","",'SAM_2017_4HH_rich with capital'!BC8)</f>
        <v/>
      </c>
      <c r="BD8" s="223" t="str">
        <f>IF('SAM_2017_4HH_rich with capital'!BD8="","",'SAM_2017_4HH_rich with capital'!BD8)</f>
        <v/>
      </c>
      <c r="BE8" s="223" t="str">
        <f>IF('SAM_2017_4HH_rich with capital'!BE8="","",'SAM_2017_4HH_rich with capital'!BE8)</f>
        <v/>
      </c>
      <c r="BF8" s="223" t="str">
        <f>IF('SAM_2017_4HH_rich with capital'!BF8="","",'SAM_2017_4HH_rich with capital'!BF8)</f>
        <v/>
      </c>
      <c r="BG8" s="223" t="str">
        <f>IF('SAM_2017_4HH_rich with capital'!BG8="","",'SAM_2017_4HH_rich with capital'!BG8)</f>
        <v/>
      </c>
      <c r="BH8" s="223" t="str">
        <f>IF('SAM_2017_4HH_rich with capital'!BH8="","",'SAM_2017_4HH_rich with capital'!BH8)</f>
        <v/>
      </c>
      <c r="BI8" s="223" t="str">
        <f>IF('SAM_2017_4HH_rich with capital'!BI8="","",'SAM_2017_4HH_rich with capital'!BI8)</f>
        <v/>
      </c>
      <c r="BJ8" s="223" t="str">
        <f>IF('SAM_2017_4HH_rich with capital'!BJ8="","",'SAM_2017_4HH_rich with capital'!BJ8)</f>
        <v/>
      </c>
      <c r="BK8" s="223" t="str">
        <f>IF('SAM_2017_4HH_rich with capital'!BK8="","",'SAM_2017_4HH_rich with capital'!BK8)</f>
        <v/>
      </c>
      <c r="BL8" s="223" t="str">
        <f>IF('SAM_2017_4HH_rich with capital'!BL8="","",'SAM_2017_4HH_rich with capital'!BL8)</f>
        <v/>
      </c>
      <c r="BM8" s="223" t="str">
        <f>IF('SAM_2017_4HH_rich with capital'!BM8="","",'SAM_2017_4HH_rich with capital'!BM8)</f>
        <v/>
      </c>
      <c r="BN8" s="223" t="str">
        <f>IF('SAM_2017_4HH_rich with capital'!BN8="","",'SAM_2017_4HH_rich with capital'!BN8)</f>
        <v/>
      </c>
      <c r="BO8" s="223" t="str">
        <f>IF('SAM_2017_4HH_rich with capital'!BO8="","",'SAM_2017_4HH_rich with capital'!BO8)</f>
        <v/>
      </c>
      <c r="BP8" s="223" t="str">
        <f>IF('SAM_2017_4HH_rich with capital'!BP8="","",'SAM_2017_4HH_rich with capital'!BP8)</f>
        <v/>
      </c>
      <c r="BQ8" s="223" t="str">
        <f>IF('SAM_2017_4HH_rich with capital'!BQ8="","",'SAM_2017_4HH_rich with capital'!BQ8)</f>
        <v/>
      </c>
      <c r="BR8" s="223" t="str">
        <f>IF('SAM_2017_4HH_rich with capital'!BR8="","",'SAM_2017_4HH_rich with capital'!BR8)</f>
        <v/>
      </c>
      <c r="BS8" s="223" t="str">
        <f>IF('SAM_2017_4HH_rich with capital'!BS8="","",'SAM_2017_4HH_rich with capital'!BS8)</f>
        <v/>
      </c>
      <c r="BT8" s="223" t="str">
        <f>IF('SAM_2017_4HH_rich with capital'!BT8="","",'SAM_2017_4HH_rich with capital'!BT8)</f>
        <v/>
      </c>
      <c r="BU8" s="223" t="str">
        <f>IF('SAM_2017_4HH_rich with capital'!BU8="","",'SAM_2017_4HH_rich with capital'!BU8)</f>
        <v/>
      </c>
      <c r="BV8" s="223" t="str">
        <f>IF('SAM_2017_4HH_rich with capital'!BV8="","",'SAM_2017_4HH_rich with capital'!BV8)</f>
        <v/>
      </c>
      <c r="BW8" s="223" t="str">
        <f>IF('SAM_2017_4HH_rich with capital'!BW8="","",'SAM_2017_4HH_rich with capital'!BW8)</f>
        <v/>
      </c>
      <c r="BX8" s="223" t="str">
        <f>IF('SAM_2017_4HH_rich with capital'!BX8="","",'SAM_2017_4HH_rich with capital'!BX8)</f>
        <v/>
      </c>
      <c r="BY8" s="223" t="str">
        <f>IF('SAM_2017_4HH_rich with capital'!BY8="","",'SAM_2017_4HH_rich with capital'!BY8)</f>
        <v/>
      </c>
      <c r="BZ8" s="223" t="str">
        <f>IF('SAM_2017_4HH_rich with capital'!BZ8="","",'SAM_2017_4HH_rich with capital'!BZ8)</f>
        <v/>
      </c>
      <c r="CA8" s="223" t="str">
        <f>IF('SAM_2017_4HH_rich with capital'!CA8="","",'SAM_2017_4HH_rich with capital'!CA8)</f>
        <v/>
      </c>
      <c r="CB8" s="223" t="str">
        <f>IF('SAM_2017_4HH_rich with capital'!CB8="","",'SAM_2017_4HH_rich with capital'!CB8)</f>
        <v/>
      </c>
      <c r="CC8" s="223" t="str">
        <f>IF('SAM_2017_4HH_rich with capital'!CC8="","",'SAM_2017_4HH_rich with capital'!CC8)</f>
        <v/>
      </c>
      <c r="CD8" s="223" t="str">
        <f>IF('SAM_2017_4HH_rich with capital'!CD8="","",'SAM_2017_4HH_rich with capital'!CD8)</f>
        <v/>
      </c>
      <c r="CE8" s="223" t="str">
        <f>IF('SAM_2017_4HH_rich with capital'!CE8="","",'SAM_2017_4HH_rich with capital'!CE8)</f>
        <v/>
      </c>
      <c r="CF8" s="83">
        <f>IF('SAM_2017_4HH_rich with capital'!CF8="","",'SAM_2017_4HH_rich with capital'!CF8)</f>
        <v>494261.82459596405</v>
      </c>
      <c r="CG8" s="107">
        <f t="shared" si="0"/>
        <v>2592449.1985191437</v>
      </c>
      <c r="CH8" s="221"/>
      <c r="CI8" s="221"/>
      <c r="CJ8" s="221"/>
      <c r="CK8" s="221"/>
    </row>
    <row r="9" spans="1:89" x14ac:dyDescent="0.25">
      <c r="A9" s="227"/>
      <c r="B9" s="225">
        <v>7</v>
      </c>
      <c r="C9" s="244" t="str">
        <f>IF('SAM_2017_4HH_rich with capital'!C9="","",'SAM_2017_4HH_rich with capital'!C9)</f>
        <v/>
      </c>
      <c r="D9" s="223" t="str">
        <f>IF('SAM_2017_4HH_rich with capital'!D9="","",'SAM_2017_4HH_rich with capital'!D9)</f>
        <v/>
      </c>
      <c r="E9" s="223" t="str">
        <f>IF('SAM_2017_4HH_rich with capital'!E9="","",'SAM_2017_4HH_rich with capital'!E9)</f>
        <v/>
      </c>
      <c r="F9" s="223" t="str">
        <f>IF('SAM_2017_4HH_rich with capital'!F9="","",'SAM_2017_4HH_rich with capital'!F9)</f>
        <v/>
      </c>
      <c r="G9" s="223" t="str">
        <f>IF('SAM_2017_4HH_rich with capital'!G9="","",'SAM_2017_4HH_rich with capital'!G9)</f>
        <v/>
      </c>
      <c r="H9" s="223" t="str">
        <f>IF('SAM_2017_4HH_rich with capital'!H9="","",'SAM_2017_4HH_rich with capital'!H9)</f>
        <v/>
      </c>
      <c r="I9" s="223" t="str">
        <f>IF('SAM_2017_4HH_rich with capital'!I9="","",'SAM_2017_4HH_rich with capital'!I9)</f>
        <v/>
      </c>
      <c r="J9" s="223" t="str">
        <f>IF('SAM_2017_4HH_rich with capital'!J9="","",'SAM_2017_4HH_rich with capital'!J9)</f>
        <v/>
      </c>
      <c r="K9" s="223" t="str">
        <f>IF('SAM_2017_4HH_rich with capital'!K9="","",'SAM_2017_4HH_rich with capital'!K9)</f>
        <v/>
      </c>
      <c r="L9" s="223" t="str">
        <f>IF('SAM_2017_4HH_rich with capital'!L9="","",'SAM_2017_4HH_rich with capital'!L9)</f>
        <v/>
      </c>
      <c r="M9" s="223" t="str">
        <f>IF('SAM_2017_4HH_rich with capital'!M9="","",'SAM_2017_4HH_rich with capital'!M9)</f>
        <v/>
      </c>
      <c r="N9" s="223" t="str">
        <f>IF('SAM_2017_4HH_rich with capital'!N9="","",'SAM_2017_4HH_rich with capital'!N9)</f>
        <v/>
      </c>
      <c r="O9" s="223" t="str">
        <f>IF('SAM_2017_4HH_rich with capital'!O9="","",'SAM_2017_4HH_rich with capital'!O9)</f>
        <v/>
      </c>
      <c r="P9" s="223" t="str">
        <f>IF('SAM_2017_4HH_rich with capital'!P9="","",'SAM_2017_4HH_rich with capital'!P9)</f>
        <v/>
      </c>
      <c r="Q9" s="223" t="str">
        <f>IF('SAM_2017_4HH_rich with capital'!Q9="","",'SAM_2017_4HH_rich with capital'!Q9)</f>
        <v/>
      </c>
      <c r="R9" s="223" t="str">
        <f>IF('SAM_2017_4HH_rich with capital'!R9="","",'SAM_2017_4HH_rich with capital'!R9)</f>
        <v/>
      </c>
      <c r="S9" s="223" t="str">
        <f>IF('SAM_2017_4HH_rich with capital'!S9="","",'SAM_2017_4HH_rich with capital'!S9)</f>
        <v/>
      </c>
      <c r="T9" s="223" t="str">
        <f>IF('SAM_2017_4HH_rich with capital'!T9="","",'SAM_2017_4HH_rich with capital'!T9)</f>
        <v/>
      </c>
      <c r="U9" s="223" t="str">
        <f>IF('SAM_2017_4HH_rich with capital'!U9="","",'SAM_2017_4HH_rich with capital'!U9)</f>
        <v/>
      </c>
      <c r="V9" s="223" t="str">
        <f>IF('SAM_2017_4HH_rich with capital'!V9="","",'SAM_2017_4HH_rich with capital'!V9)</f>
        <v/>
      </c>
      <c r="W9" s="223" t="str">
        <f>IF('SAM_2017_4HH_rich with capital'!W9="","",'SAM_2017_4HH_rich with capital'!W9)</f>
        <v/>
      </c>
      <c r="X9" s="223" t="str">
        <f>IF('SAM_2017_4HH_rich with capital'!X9="","",'SAM_2017_4HH_rich with capital'!X9)</f>
        <v/>
      </c>
      <c r="Y9" s="223" t="str">
        <f>IF('SAM_2017_4HH_rich with capital'!Y9="","",'SAM_2017_4HH_rich with capital'!Y9)</f>
        <v/>
      </c>
      <c r="Z9" s="223" t="str">
        <f>IF('SAM_2017_4HH_rich with capital'!Z9="","",'SAM_2017_4HH_rich with capital'!Z9)</f>
        <v/>
      </c>
      <c r="AA9" s="223" t="str">
        <f>IF('SAM_2017_4HH_rich with capital'!AA9="","",'SAM_2017_4HH_rich with capital'!AA9)</f>
        <v/>
      </c>
      <c r="AB9" s="223" t="str">
        <f>IF('SAM_2017_4HH_rich with capital'!AB9="","",'SAM_2017_4HH_rich with capital'!AB9)</f>
        <v/>
      </c>
      <c r="AC9" s="223" t="str">
        <f>IF('SAM_2017_4HH_rich with capital'!AC9="","",'SAM_2017_4HH_rich with capital'!AC9)</f>
        <v/>
      </c>
      <c r="AD9" s="223" t="str">
        <f>IF('SAM_2017_4HH_rich with capital'!AD9="","",'SAM_2017_4HH_rich with capital'!AD9)</f>
        <v/>
      </c>
      <c r="AE9" s="223" t="str">
        <f>IF('SAM_2017_4HH_rich with capital'!AE9="","",'SAM_2017_4HH_rich with capital'!AE9)</f>
        <v/>
      </c>
      <c r="AF9" s="223" t="str">
        <f>IF('SAM_2017_4HH_rich with capital'!AF9="","",'SAM_2017_4HH_rich with capital'!AF9)</f>
        <v/>
      </c>
      <c r="AG9" s="223" t="str">
        <f>IF('SAM_2017_4HH_rich with capital'!AG9="","",'SAM_2017_4HH_rich with capital'!AG9)</f>
        <v/>
      </c>
      <c r="AH9" s="223" t="str">
        <f>IF('SAM_2017_4HH_rich with capital'!AH9="","",'SAM_2017_4HH_rich with capital'!AH9)</f>
        <v/>
      </c>
      <c r="AI9" s="223" t="str">
        <f>IF('SAM_2017_4HH_rich with capital'!AI9="","",'SAM_2017_4HH_rich with capital'!AI9)</f>
        <v/>
      </c>
      <c r="AJ9" s="223" t="str">
        <f>IF('SAM_2017_4HH_rich with capital'!AJ9="","",'SAM_2017_4HH_rich with capital'!AJ9)</f>
        <v/>
      </c>
      <c r="AK9" s="223" t="str">
        <f>IF('SAM_2017_4HH_rich with capital'!AK9="","",'SAM_2017_4HH_rich with capital'!AK9)</f>
        <v/>
      </c>
      <c r="AL9" s="223" t="str">
        <f>IF('SAM_2017_4HH_rich with capital'!AL9="","",'SAM_2017_4HH_rich with capital'!AL9)</f>
        <v/>
      </c>
      <c r="AM9" s="223" t="str">
        <f>IF('SAM_2017_4HH_rich with capital'!AM9="","",'SAM_2017_4HH_rich with capital'!AM9)</f>
        <v/>
      </c>
      <c r="AN9" s="223" t="str">
        <f>IF('SAM_2017_4HH_rich with capital'!AN9="","",'SAM_2017_4HH_rich with capital'!AN9)</f>
        <v/>
      </c>
      <c r="AO9" s="223" t="str">
        <f>IF('SAM_2017_4HH_rich with capital'!AO9="","",'SAM_2017_4HH_rich with capital'!AO9)</f>
        <v/>
      </c>
      <c r="AP9" s="223" t="str">
        <f>IF('SAM_2017_4HH_rich with capital'!AP9="","",'SAM_2017_4HH_rich with capital'!AP9)</f>
        <v/>
      </c>
      <c r="AQ9" s="223">
        <f>IF('SAM_2017_4HH_rich with capital'!AQ9="","",'SAM_2017_4HH_rich with capital'!AQ9)</f>
        <v>908405.47561960935</v>
      </c>
      <c r="AR9" s="223" t="str">
        <f>IF('SAM_2017_4HH_rich with capital'!AR9="","",'SAM_2017_4HH_rich with capital'!AR9)</f>
        <v/>
      </c>
      <c r="AS9" s="223" t="str">
        <f>IF('SAM_2017_4HH_rich with capital'!AS9="","",'SAM_2017_4HH_rich with capital'!AS9)</f>
        <v/>
      </c>
      <c r="AT9" s="223" t="str">
        <f>IF('SAM_2017_4HH_rich with capital'!AT9="","",'SAM_2017_4HH_rich with capital'!AT9)</f>
        <v/>
      </c>
      <c r="AU9" s="223" t="str">
        <f>IF('SAM_2017_4HH_rich with capital'!AU9="","",'SAM_2017_4HH_rich with capital'!AU9)</f>
        <v/>
      </c>
      <c r="AV9" s="223" t="str">
        <f>IF('SAM_2017_4HH_rich with capital'!AV9="","",'SAM_2017_4HH_rich with capital'!AV9)</f>
        <v/>
      </c>
      <c r="AW9" s="223" t="str">
        <f>IF('SAM_2017_4HH_rich with capital'!AW9="","",'SAM_2017_4HH_rich with capital'!AW9)</f>
        <v/>
      </c>
      <c r="AX9" s="223" t="str">
        <f>IF('SAM_2017_4HH_rich with capital'!AX9="","",'SAM_2017_4HH_rich with capital'!AX9)</f>
        <v/>
      </c>
      <c r="AY9" s="223" t="str">
        <f>IF('SAM_2017_4HH_rich with capital'!AY9="","",'SAM_2017_4HH_rich with capital'!AY9)</f>
        <v/>
      </c>
      <c r="AZ9" s="223" t="str">
        <f>IF('SAM_2017_4HH_rich with capital'!AZ9="","",'SAM_2017_4HH_rich with capital'!AZ9)</f>
        <v/>
      </c>
      <c r="BA9" s="223" t="str">
        <f>IF('SAM_2017_4HH_rich with capital'!BA9="","",'SAM_2017_4HH_rich with capital'!BA9)</f>
        <v/>
      </c>
      <c r="BB9" s="223" t="str">
        <f>IF('SAM_2017_4HH_rich with capital'!BB9="","",'SAM_2017_4HH_rich with capital'!BB9)</f>
        <v/>
      </c>
      <c r="BC9" s="223" t="str">
        <f>IF('SAM_2017_4HH_rich with capital'!BC9="","",'SAM_2017_4HH_rich with capital'!BC9)</f>
        <v/>
      </c>
      <c r="BD9" s="223" t="str">
        <f>IF('SAM_2017_4HH_rich with capital'!BD9="","",'SAM_2017_4HH_rich with capital'!BD9)</f>
        <v/>
      </c>
      <c r="BE9" s="223" t="str">
        <f>IF('SAM_2017_4HH_rich with capital'!BE9="","",'SAM_2017_4HH_rich with capital'!BE9)</f>
        <v/>
      </c>
      <c r="BF9" s="223" t="str">
        <f>IF('SAM_2017_4HH_rich with capital'!BF9="","",'SAM_2017_4HH_rich with capital'!BF9)</f>
        <v/>
      </c>
      <c r="BG9" s="223" t="str">
        <f>IF('SAM_2017_4HH_rich with capital'!BG9="","",'SAM_2017_4HH_rich with capital'!BG9)</f>
        <v/>
      </c>
      <c r="BH9" s="223" t="str">
        <f>IF('SAM_2017_4HH_rich with capital'!BH9="","",'SAM_2017_4HH_rich with capital'!BH9)</f>
        <v/>
      </c>
      <c r="BI9" s="223" t="str">
        <f>IF('SAM_2017_4HH_rich with capital'!BI9="","",'SAM_2017_4HH_rich with capital'!BI9)</f>
        <v/>
      </c>
      <c r="BJ9" s="223" t="str">
        <f>IF('SAM_2017_4HH_rich with capital'!BJ9="","",'SAM_2017_4HH_rich with capital'!BJ9)</f>
        <v/>
      </c>
      <c r="BK9" s="223" t="str">
        <f>IF('SAM_2017_4HH_rich with capital'!BK9="","",'SAM_2017_4HH_rich with capital'!BK9)</f>
        <v/>
      </c>
      <c r="BL9" s="223" t="str">
        <f>IF('SAM_2017_4HH_rich with capital'!BL9="","",'SAM_2017_4HH_rich with capital'!BL9)</f>
        <v/>
      </c>
      <c r="BM9" s="223" t="str">
        <f>IF('SAM_2017_4HH_rich with capital'!BM9="","",'SAM_2017_4HH_rich with capital'!BM9)</f>
        <v/>
      </c>
      <c r="BN9" s="223" t="str">
        <f>IF('SAM_2017_4HH_rich with capital'!BN9="","",'SAM_2017_4HH_rich with capital'!BN9)</f>
        <v/>
      </c>
      <c r="BO9" s="223" t="str">
        <f>IF('SAM_2017_4HH_rich with capital'!BO9="","",'SAM_2017_4HH_rich with capital'!BO9)</f>
        <v/>
      </c>
      <c r="BP9" s="223" t="str">
        <f>IF('SAM_2017_4HH_rich with capital'!BP9="","",'SAM_2017_4HH_rich with capital'!BP9)</f>
        <v/>
      </c>
      <c r="BQ9" s="223" t="str">
        <f>IF('SAM_2017_4HH_rich with capital'!BQ9="","",'SAM_2017_4HH_rich with capital'!BQ9)</f>
        <v/>
      </c>
      <c r="BR9" s="223" t="str">
        <f>IF('SAM_2017_4HH_rich with capital'!BR9="","",'SAM_2017_4HH_rich with capital'!BR9)</f>
        <v/>
      </c>
      <c r="BS9" s="223" t="str">
        <f>IF('SAM_2017_4HH_rich with capital'!BS9="","",'SAM_2017_4HH_rich with capital'!BS9)</f>
        <v/>
      </c>
      <c r="BT9" s="223" t="str">
        <f>IF('SAM_2017_4HH_rich with capital'!BT9="","",'SAM_2017_4HH_rich with capital'!BT9)</f>
        <v/>
      </c>
      <c r="BU9" s="223" t="str">
        <f>IF('SAM_2017_4HH_rich with capital'!BU9="","",'SAM_2017_4HH_rich with capital'!BU9)</f>
        <v/>
      </c>
      <c r="BV9" s="223" t="str">
        <f>IF('SAM_2017_4HH_rich with capital'!BV9="","",'SAM_2017_4HH_rich with capital'!BV9)</f>
        <v/>
      </c>
      <c r="BW9" s="223" t="str">
        <f>IF('SAM_2017_4HH_rich with capital'!BW9="","",'SAM_2017_4HH_rich with capital'!BW9)</f>
        <v/>
      </c>
      <c r="BX9" s="223" t="str">
        <f>IF('SAM_2017_4HH_rich with capital'!BX9="","",'SAM_2017_4HH_rich with capital'!BX9)</f>
        <v/>
      </c>
      <c r="BY9" s="223" t="str">
        <f>IF('SAM_2017_4HH_rich with capital'!BY9="","",'SAM_2017_4HH_rich with capital'!BY9)</f>
        <v/>
      </c>
      <c r="BZ9" s="223" t="str">
        <f>IF('SAM_2017_4HH_rich with capital'!BZ9="","",'SAM_2017_4HH_rich with capital'!BZ9)</f>
        <v/>
      </c>
      <c r="CA9" s="223" t="str">
        <f>IF('SAM_2017_4HH_rich with capital'!CA9="","",'SAM_2017_4HH_rich with capital'!CA9)</f>
        <v/>
      </c>
      <c r="CB9" s="223" t="str">
        <f>IF('SAM_2017_4HH_rich with capital'!CB9="","",'SAM_2017_4HH_rich with capital'!CB9)</f>
        <v/>
      </c>
      <c r="CC9" s="223" t="str">
        <f>IF('SAM_2017_4HH_rich with capital'!CC9="","",'SAM_2017_4HH_rich with capital'!CC9)</f>
        <v/>
      </c>
      <c r="CD9" s="223" t="str">
        <f>IF('SAM_2017_4HH_rich with capital'!CD9="","",'SAM_2017_4HH_rich with capital'!CD9)</f>
        <v/>
      </c>
      <c r="CE9" s="223" t="str">
        <f>IF('SAM_2017_4HH_rich with capital'!CE9="","",'SAM_2017_4HH_rich with capital'!CE9)</f>
        <v/>
      </c>
      <c r="CF9" s="83">
        <f>IF('SAM_2017_4HH_rich with capital'!CF9="","",'SAM_2017_4HH_rich with capital'!CF9)</f>
        <v>62189.461374623701</v>
      </c>
      <c r="CG9" s="107">
        <f t="shared" si="0"/>
        <v>970594.93699423305</v>
      </c>
      <c r="CH9" s="221"/>
      <c r="CI9" s="221"/>
      <c r="CJ9" s="221"/>
      <c r="CK9" s="221"/>
    </row>
    <row r="10" spans="1:89" x14ac:dyDescent="0.25">
      <c r="A10" s="227"/>
      <c r="B10" s="225">
        <v>8</v>
      </c>
      <c r="C10" s="244" t="str">
        <f>IF('SAM_2017_4HH_rich with capital'!C10="","",'SAM_2017_4HH_rich with capital'!C10)</f>
        <v/>
      </c>
      <c r="D10" s="223" t="str">
        <f>IF('SAM_2017_4HH_rich with capital'!D10="","",'SAM_2017_4HH_rich with capital'!D10)</f>
        <v/>
      </c>
      <c r="E10" s="223" t="str">
        <f>IF('SAM_2017_4HH_rich with capital'!E10="","",'SAM_2017_4HH_rich with capital'!E10)</f>
        <v/>
      </c>
      <c r="F10" s="223" t="str">
        <f>IF('SAM_2017_4HH_rich with capital'!F10="","",'SAM_2017_4HH_rich with capital'!F10)</f>
        <v/>
      </c>
      <c r="G10" s="223" t="str">
        <f>IF('SAM_2017_4HH_rich with capital'!G10="","",'SAM_2017_4HH_rich with capital'!G10)</f>
        <v/>
      </c>
      <c r="H10" s="223" t="str">
        <f>IF('SAM_2017_4HH_rich with capital'!H10="","",'SAM_2017_4HH_rich with capital'!H10)</f>
        <v/>
      </c>
      <c r="I10" s="223" t="str">
        <f>IF('SAM_2017_4HH_rich with capital'!I10="","",'SAM_2017_4HH_rich with capital'!I10)</f>
        <v/>
      </c>
      <c r="J10" s="223" t="str">
        <f>IF('SAM_2017_4HH_rich with capital'!J10="","",'SAM_2017_4HH_rich with capital'!J10)</f>
        <v/>
      </c>
      <c r="K10" s="223" t="str">
        <f>IF('SAM_2017_4HH_rich with capital'!K10="","",'SAM_2017_4HH_rich with capital'!K10)</f>
        <v/>
      </c>
      <c r="L10" s="223" t="str">
        <f>IF('SAM_2017_4HH_rich with capital'!L10="","",'SAM_2017_4HH_rich with capital'!L10)</f>
        <v/>
      </c>
      <c r="M10" s="223" t="str">
        <f>IF('SAM_2017_4HH_rich with capital'!M10="","",'SAM_2017_4HH_rich with capital'!M10)</f>
        <v/>
      </c>
      <c r="N10" s="223" t="str">
        <f>IF('SAM_2017_4HH_rich with capital'!N10="","",'SAM_2017_4HH_rich with capital'!N10)</f>
        <v/>
      </c>
      <c r="O10" s="223" t="str">
        <f>IF('SAM_2017_4HH_rich with capital'!O10="","",'SAM_2017_4HH_rich with capital'!O10)</f>
        <v/>
      </c>
      <c r="P10" s="223" t="str">
        <f>IF('SAM_2017_4HH_rich with capital'!P10="","",'SAM_2017_4HH_rich with capital'!P10)</f>
        <v/>
      </c>
      <c r="Q10" s="223" t="str">
        <f>IF('SAM_2017_4HH_rich with capital'!Q10="","",'SAM_2017_4HH_rich with capital'!Q10)</f>
        <v/>
      </c>
      <c r="R10" s="223" t="str">
        <f>IF('SAM_2017_4HH_rich with capital'!R10="","",'SAM_2017_4HH_rich with capital'!R10)</f>
        <v/>
      </c>
      <c r="S10" s="223" t="str">
        <f>IF('SAM_2017_4HH_rich with capital'!S10="","",'SAM_2017_4HH_rich with capital'!S10)</f>
        <v/>
      </c>
      <c r="T10" s="223" t="str">
        <f>IF('SAM_2017_4HH_rich with capital'!T10="","",'SAM_2017_4HH_rich with capital'!T10)</f>
        <v/>
      </c>
      <c r="U10" s="223" t="str">
        <f>IF('SAM_2017_4HH_rich with capital'!U10="","",'SAM_2017_4HH_rich with capital'!U10)</f>
        <v/>
      </c>
      <c r="V10" s="223" t="str">
        <f>IF('SAM_2017_4HH_rich with capital'!V10="","",'SAM_2017_4HH_rich with capital'!V10)</f>
        <v/>
      </c>
      <c r="W10" s="223" t="str">
        <f>IF('SAM_2017_4HH_rich with capital'!W10="","",'SAM_2017_4HH_rich with capital'!W10)</f>
        <v/>
      </c>
      <c r="X10" s="223" t="str">
        <f>IF('SAM_2017_4HH_rich with capital'!X10="","",'SAM_2017_4HH_rich with capital'!X10)</f>
        <v/>
      </c>
      <c r="Y10" s="223" t="str">
        <f>IF('SAM_2017_4HH_rich with capital'!Y10="","",'SAM_2017_4HH_rich with capital'!Y10)</f>
        <v/>
      </c>
      <c r="Z10" s="223" t="str">
        <f>IF('SAM_2017_4HH_rich with capital'!Z10="","",'SAM_2017_4HH_rich with capital'!Z10)</f>
        <v/>
      </c>
      <c r="AA10" s="223" t="str">
        <f>IF('SAM_2017_4HH_rich with capital'!AA10="","",'SAM_2017_4HH_rich with capital'!AA10)</f>
        <v/>
      </c>
      <c r="AB10" s="223" t="str">
        <f>IF('SAM_2017_4HH_rich with capital'!AB10="","",'SAM_2017_4HH_rich with capital'!AB10)</f>
        <v/>
      </c>
      <c r="AC10" s="223" t="str">
        <f>IF('SAM_2017_4HH_rich with capital'!AC10="","",'SAM_2017_4HH_rich with capital'!AC10)</f>
        <v/>
      </c>
      <c r="AD10" s="223" t="str">
        <f>IF('SAM_2017_4HH_rich with capital'!AD10="","",'SAM_2017_4HH_rich with capital'!AD10)</f>
        <v/>
      </c>
      <c r="AE10" s="223" t="str">
        <f>IF('SAM_2017_4HH_rich with capital'!AE10="","",'SAM_2017_4HH_rich with capital'!AE10)</f>
        <v/>
      </c>
      <c r="AF10" s="223" t="str">
        <f>IF('SAM_2017_4HH_rich with capital'!AF10="","",'SAM_2017_4HH_rich with capital'!AF10)</f>
        <v/>
      </c>
      <c r="AG10" s="223" t="str">
        <f>IF('SAM_2017_4HH_rich with capital'!AG10="","",'SAM_2017_4HH_rich with capital'!AG10)</f>
        <v/>
      </c>
      <c r="AH10" s="223" t="str">
        <f>IF('SAM_2017_4HH_rich with capital'!AH10="","",'SAM_2017_4HH_rich with capital'!AH10)</f>
        <v/>
      </c>
      <c r="AI10" s="223" t="str">
        <f>IF('SAM_2017_4HH_rich with capital'!AI10="","",'SAM_2017_4HH_rich with capital'!AI10)</f>
        <v/>
      </c>
      <c r="AJ10" s="223" t="str">
        <f>IF('SAM_2017_4HH_rich with capital'!AJ10="","",'SAM_2017_4HH_rich with capital'!AJ10)</f>
        <v/>
      </c>
      <c r="AK10" s="223" t="str">
        <f>IF('SAM_2017_4HH_rich with capital'!AK10="","",'SAM_2017_4HH_rich with capital'!AK10)</f>
        <v/>
      </c>
      <c r="AL10" s="223" t="str">
        <f>IF('SAM_2017_4HH_rich with capital'!AL10="","",'SAM_2017_4HH_rich with capital'!AL10)</f>
        <v/>
      </c>
      <c r="AM10" s="223" t="str">
        <f>IF('SAM_2017_4HH_rich with capital'!AM10="","",'SAM_2017_4HH_rich with capital'!AM10)</f>
        <v/>
      </c>
      <c r="AN10" s="223" t="str">
        <f>IF('SAM_2017_4HH_rich with capital'!AN10="","",'SAM_2017_4HH_rich with capital'!AN10)</f>
        <v/>
      </c>
      <c r="AO10" s="223" t="str">
        <f>IF('SAM_2017_4HH_rich with capital'!AO10="","",'SAM_2017_4HH_rich with capital'!AO10)</f>
        <v/>
      </c>
      <c r="AP10" s="223" t="str">
        <f>IF('SAM_2017_4HH_rich with capital'!AP10="","",'SAM_2017_4HH_rich with capital'!AP10)</f>
        <v/>
      </c>
      <c r="AQ10" s="223" t="str">
        <f>IF('SAM_2017_4HH_rich with capital'!AQ10="","",'SAM_2017_4HH_rich with capital'!AQ10)</f>
        <v/>
      </c>
      <c r="AR10" s="223">
        <f>IF('SAM_2017_4HH_rich with capital'!AR10="","",'SAM_2017_4HH_rich with capital'!AR10)</f>
        <v>2486263.6955767092</v>
      </c>
      <c r="AS10" s="223" t="str">
        <f>IF('SAM_2017_4HH_rich with capital'!AS10="","",'SAM_2017_4HH_rich with capital'!AS10)</f>
        <v/>
      </c>
      <c r="AT10" s="223" t="str">
        <f>IF('SAM_2017_4HH_rich with capital'!AT10="","",'SAM_2017_4HH_rich with capital'!AT10)</f>
        <v/>
      </c>
      <c r="AU10" s="223" t="str">
        <f>IF('SAM_2017_4HH_rich with capital'!AU10="","",'SAM_2017_4HH_rich with capital'!AU10)</f>
        <v/>
      </c>
      <c r="AV10" s="223" t="str">
        <f>IF('SAM_2017_4HH_rich with capital'!AV10="","",'SAM_2017_4HH_rich with capital'!AV10)</f>
        <v/>
      </c>
      <c r="AW10" s="223" t="str">
        <f>IF('SAM_2017_4HH_rich with capital'!AW10="","",'SAM_2017_4HH_rich with capital'!AW10)</f>
        <v/>
      </c>
      <c r="AX10" s="223" t="str">
        <f>IF('SAM_2017_4HH_rich with capital'!AX10="","",'SAM_2017_4HH_rich with capital'!AX10)</f>
        <v/>
      </c>
      <c r="AY10" s="223" t="str">
        <f>IF('SAM_2017_4HH_rich with capital'!AY10="","",'SAM_2017_4HH_rich with capital'!AY10)</f>
        <v/>
      </c>
      <c r="AZ10" s="223" t="str">
        <f>IF('SAM_2017_4HH_rich with capital'!AZ10="","",'SAM_2017_4HH_rich with capital'!AZ10)</f>
        <v/>
      </c>
      <c r="BA10" s="223" t="str">
        <f>IF('SAM_2017_4HH_rich with capital'!BA10="","",'SAM_2017_4HH_rich with capital'!BA10)</f>
        <v/>
      </c>
      <c r="BB10" s="223" t="str">
        <f>IF('SAM_2017_4HH_rich with capital'!BB10="","",'SAM_2017_4HH_rich with capital'!BB10)</f>
        <v/>
      </c>
      <c r="BC10" s="223" t="str">
        <f>IF('SAM_2017_4HH_rich with capital'!BC10="","",'SAM_2017_4HH_rich with capital'!BC10)</f>
        <v/>
      </c>
      <c r="BD10" s="223" t="str">
        <f>IF('SAM_2017_4HH_rich with capital'!BD10="","",'SAM_2017_4HH_rich with capital'!BD10)</f>
        <v/>
      </c>
      <c r="BE10" s="223" t="str">
        <f>IF('SAM_2017_4HH_rich with capital'!BE10="","",'SAM_2017_4HH_rich with capital'!BE10)</f>
        <v/>
      </c>
      <c r="BF10" s="223" t="str">
        <f>IF('SAM_2017_4HH_rich with capital'!BF10="","",'SAM_2017_4HH_rich with capital'!BF10)</f>
        <v/>
      </c>
      <c r="BG10" s="223" t="str">
        <f>IF('SAM_2017_4HH_rich with capital'!BG10="","",'SAM_2017_4HH_rich with capital'!BG10)</f>
        <v/>
      </c>
      <c r="BH10" s="223" t="str">
        <f>IF('SAM_2017_4HH_rich with capital'!BH10="","",'SAM_2017_4HH_rich with capital'!BH10)</f>
        <v/>
      </c>
      <c r="BI10" s="223" t="str">
        <f>IF('SAM_2017_4HH_rich with capital'!BI10="","",'SAM_2017_4HH_rich with capital'!BI10)</f>
        <v/>
      </c>
      <c r="BJ10" s="223" t="str">
        <f>IF('SAM_2017_4HH_rich with capital'!BJ10="","",'SAM_2017_4HH_rich with capital'!BJ10)</f>
        <v/>
      </c>
      <c r="BK10" s="223" t="str">
        <f>IF('SAM_2017_4HH_rich with capital'!BK10="","",'SAM_2017_4HH_rich with capital'!BK10)</f>
        <v/>
      </c>
      <c r="BL10" s="223" t="str">
        <f>IF('SAM_2017_4HH_rich with capital'!BL10="","",'SAM_2017_4HH_rich with capital'!BL10)</f>
        <v/>
      </c>
      <c r="BM10" s="223" t="str">
        <f>IF('SAM_2017_4HH_rich with capital'!BM10="","",'SAM_2017_4HH_rich with capital'!BM10)</f>
        <v/>
      </c>
      <c r="BN10" s="223" t="str">
        <f>IF('SAM_2017_4HH_rich with capital'!BN10="","",'SAM_2017_4HH_rich with capital'!BN10)</f>
        <v/>
      </c>
      <c r="BO10" s="223" t="str">
        <f>IF('SAM_2017_4HH_rich with capital'!BO10="","",'SAM_2017_4HH_rich with capital'!BO10)</f>
        <v/>
      </c>
      <c r="BP10" s="223" t="str">
        <f>IF('SAM_2017_4HH_rich with capital'!BP10="","",'SAM_2017_4HH_rich with capital'!BP10)</f>
        <v/>
      </c>
      <c r="BQ10" s="223" t="str">
        <f>IF('SAM_2017_4HH_rich with capital'!BQ10="","",'SAM_2017_4HH_rich with capital'!BQ10)</f>
        <v/>
      </c>
      <c r="BR10" s="223" t="str">
        <f>IF('SAM_2017_4HH_rich with capital'!BR10="","",'SAM_2017_4HH_rich with capital'!BR10)</f>
        <v/>
      </c>
      <c r="BS10" s="223" t="str">
        <f>IF('SAM_2017_4HH_rich with capital'!BS10="","",'SAM_2017_4HH_rich with capital'!BS10)</f>
        <v/>
      </c>
      <c r="BT10" s="223" t="str">
        <f>IF('SAM_2017_4HH_rich with capital'!BT10="","",'SAM_2017_4HH_rich with capital'!BT10)</f>
        <v/>
      </c>
      <c r="BU10" s="223" t="str">
        <f>IF('SAM_2017_4HH_rich with capital'!BU10="","",'SAM_2017_4HH_rich with capital'!BU10)</f>
        <v/>
      </c>
      <c r="BV10" s="223" t="str">
        <f>IF('SAM_2017_4HH_rich with capital'!BV10="","",'SAM_2017_4HH_rich with capital'!BV10)</f>
        <v/>
      </c>
      <c r="BW10" s="223" t="str">
        <f>IF('SAM_2017_4HH_rich with capital'!BW10="","",'SAM_2017_4HH_rich with capital'!BW10)</f>
        <v/>
      </c>
      <c r="BX10" s="223" t="str">
        <f>IF('SAM_2017_4HH_rich with capital'!BX10="","",'SAM_2017_4HH_rich with capital'!BX10)</f>
        <v/>
      </c>
      <c r="BY10" s="223" t="str">
        <f>IF('SAM_2017_4HH_rich with capital'!BY10="","",'SAM_2017_4HH_rich with capital'!BY10)</f>
        <v/>
      </c>
      <c r="BZ10" s="223" t="str">
        <f>IF('SAM_2017_4HH_rich with capital'!BZ10="","",'SAM_2017_4HH_rich with capital'!BZ10)</f>
        <v/>
      </c>
      <c r="CA10" s="223" t="str">
        <f>IF('SAM_2017_4HH_rich with capital'!CA10="","",'SAM_2017_4HH_rich with capital'!CA10)</f>
        <v/>
      </c>
      <c r="CB10" s="223" t="str">
        <f>IF('SAM_2017_4HH_rich with capital'!CB10="","",'SAM_2017_4HH_rich with capital'!CB10)</f>
        <v/>
      </c>
      <c r="CC10" s="223" t="str">
        <f>IF('SAM_2017_4HH_rich with capital'!CC10="","",'SAM_2017_4HH_rich with capital'!CC10)</f>
        <v/>
      </c>
      <c r="CD10" s="223" t="str">
        <f>IF('SAM_2017_4HH_rich with capital'!CD10="","",'SAM_2017_4HH_rich with capital'!CD10)</f>
        <v/>
      </c>
      <c r="CE10" s="223" t="str">
        <f>IF('SAM_2017_4HH_rich with capital'!CE10="","",'SAM_2017_4HH_rich with capital'!CE10)</f>
        <v/>
      </c>
      <c r="CF10" s="83">
        <f>IF('SAM_2017_4HH_rich with capital'!CF10="","",'SAM_2017_4HH_rich with capital'!CF10)</f>
        <v>319319.86714855919</v>
      </c>
      <c r="CG10" s="107">
        <f t="shared" si="0"/>
        <v>2805583.5627252683</v>
      </c>
      <c r="CH10" s="221"/>
      <c r="CI10" s="221"/>
      <c r="CJ10" s="221"/>
      <c r="CK10" s="221"/>
    </row>
    <row r="11" spans="1:89" x14ac:dyDescent="0.25">
      <c r="A11" s="227"/>
      <c r="B11" s="225">
        <v>9</v>
      </c>
      <c r="C11" s="244" t="str">
        <f>IF('SAM_2017_4HH_rich with capital'!C11="","",'SAM_2017_4HH_rich with capital'!C11)</f>
        <v/>
      </c>
      <c r="D11" s="223" t="str">
        <f>IF('SAM_2017_4HH_rich with capital'!D11="","",'SAM_2017_4HH_rich with capital'!D11)</f>
        <v/>
      </c>
      <c r="E11" s="223" t="str">
        <f>IF('SAM_2017_4HH_rich with capital'!E11="","",'SAM_2017_4HH_rich with capital'!E11)</f>
        <v/>
      </c>
      <c r="F11" s="223" t="str">
        <f>IF('SAM_2017_4HH_rich with capital'!F11="","",'SAM_2017_4HH_rich with capital'!F11)</f>
        <v/>
      </c>
      <c r="G11" s="223" t="str">
        <f>IF('SAM_2017_4HH_rich with capital'!G11="","",'SAM_2017_4HH_rich with capital'!G11)</f>
        <v/>
      </c>
      <c r="H11" s="223" t="str">
        <f>IF('SAM_2017_4HH_rich with capital'!H11="","",'SAM_2017_4HH_rich with capital'!H11)</f>
        <v/>
      </c>
      <c r="I11" s="223" t="str">
        <f>IF('SAM_2017_4HH_rich with capital'!I11="","",'SAM_2017_4HH_rich with capital'!I11)</f>
        <v/>
      </c>
      <c r="J11" s="223" t="str">
        <f>IF('SAM_2017_4HH_rich with capital'!J11="","",'SAM_2017_4HH_rich with capital'!J11)</f>
        <v/>
      </c>
      <c r="K11" s="223" t="str">
        <f>IF('SAM_2017_4HH_rich with capital'!K11="","",'SAM_2017_4HH_rich with capital'!K11)</f>
        <v/>
      </c>
      <c r="L11" s="223" t="str">
        <f>IF('SAM_2017_4HH_rich with capital'!L11="","",'SAM_2017_4HH_rich with capital'!L11)</f>
        <v/>
      </c>
      <c r="M11" s="223" t="str">
        <f>IF('SAM_2017_4HH_rich with capital'!M11="","",'SAM_2017_4HH_rich with capital'!M11)</f>
        <v/>
      </c>
      <c r="N11" s="223" t="str">
        <f>IF('SAM_2017_4HH_rich with capital'!N11="","",'SAM_2017_4HH_rich with capital'!N11)</f>
        <v/>
      </c>
      <c r="O11" s="223" t="str">
        <f>IF('SAM_2017_4HH_rich with capital'!O11="","",'SAM_2017_4HH_rich with capital'!O11)</f>
        <v/>
      </c>
      <c r="P11" s="223" t="str">
        <f>IF('SAM_2017_4HH_rich with capital'!P11="","",'SAM_2017_4HH_rich with capital'!P11)</f>
        <v/>
      </c>
      <c r="Q11" s="223" t="str">
        <f>IF('SAM_2017_4HH_rich with capital'!Q11="","",'SAM_2017_4HH_rich with capital'!Q11)</f>
        <v/>
      </c>
      <c r="R11" s="223" t="str">
        <f>IF('SAM_2017_4HH_rich with capital'!R11="","",'SAM_2017_4HH_rich with capital'!R11)</f>
        <v/>
      </c>
      <c r="S11" s="223" t="str">
        <f>IF('SAM_2017_4HH_rich with capital'!S11="","",'SAM_2017_4HH_rich with capital'!S11)</f>
        <v/>
      </c>
      <c r="T11" s="223" t="str">
        <f>IF('SAM_2017_4HH_rich with capital'!T11="","",'SAM_2017_4HH_rich with capital'!T11)</f>
        <v/>
      </c>
      <c r="U11" s="223" t="str">
        <f>IF('SAM_2017_4HH_rich with capital'!U11="","",'SAM_2017_4HH_rich with capital'!U11)</f>
        <v/>
      </c>
      <c r="V11" s="223" t="str">
        <f>IF('SAM_2017_4HH_rich with capital'!V11="","",'SAM_2017_4HH_rich with capital'!V11)</f>
        <v/>
      </c>
      <c r="W11" s="223" t="str">
        <f>IF('SAM_2017_4HH_rich with capital'!W11="","",'SAM_2017_4HH_rich with capital'!W11)</f>
        <v/>
      </c>
      <c r="X11" s="223" t="str">
        <f>IF('SAM_2017_4HH_rich with capital'!X11="","",'SAM_2017_4HH_rich with capital'!X11)</f>
        <v/>
      </c>
      <c r="Y11" s="223" t="str">
        <f>IF('SAM_2017_4HH_rich with capital'!Y11="","",'SAM_2017_4HH_rich with capital'!Y11)</f>
        <v/>
      </c>
      <c r="Z11" s="223" t="str">
        <f>IF('SAM_2017_4HH_rich with capital'!Z11="","",'SAM_2017_4HH_rich with capital'!Z11)</f>
        <v/>
      </c>
      <c r="AA11" s="223" t="str">
        <f>IF('SAM_2017_4HH_rich with capital'!AA11="","",'SAM_2017_4HH_rich with capital'!AA11)</f>
        <v/>
      </c>
      <c r="AB11" s="223" t="str">
        <f>IF('SAM_2017_4HH_rich with capital'!AB11="","",'SAM_2017_4HH_rich with capital'!AB11)</f>
        <v/>
      </c>
      <c r="AC11" s="223" t="str">
        <f>IF('SAM_2017_4HH_rich with capital'!AC11="","",'SAM_2017_4HH_rich with capital'!AC11)</f>
        <v/>
      </c>
      <c r="AD11" s="223" t="str">
        <f>IF('SAM_2017_4HH_rich with capital'!AD11="","",'SAM_2017_4HH_rich with capital'!AD11)</f>
        <v/>
      </c>
      <c r="AE11" s="223" t="str">
        <f>IF('SAM_2017_4HH_rich with capital'!AE11="","",'SAM_2017_4HH_rich with capital'!AE11)</f>
        <v/>
      </c>
      <c r="AF11" s="223" t="str">
        <f>IF('SAM_2017_4HH_rich with capital'!AF11="","",'SAM_2017_4HH_rich with capital'!AF11)</f>
        <v/>
      </c>
      <c r="AG11" s="223" t="str">
        <f>IF('SAM_2017_4HH_rich with capital'!AG11="","",'SAM_2017_4HH_rich with capital'!AG11)</f>
        <v/>
      </c>
      <c r="AH11" s="223" t="str">
        <f>IF('SAM_2017_4HH_rich with capital'!AH11="","",'SAM_2017_4HH_rich with capital'!AH11)</f>
        <v/>
      </c>
      <c r="AI11" s="223" t="str">
        <f>IF('SAM_2017_4HH_rich with capital'!AI11="","",'SAM_2017_4HH_rich with capital'!AI11)</f>
        <v/>
      </c>
      <c r="AJ11" s="223" t="str">
        <f>IF('SAM_2017_4HH_rich with capital'!AJ11="","",'SAM_2017_4HH_rich with capital'!AJ11)</f>
        <v/>
      </c>
      <c r="AK11" s="223" t="str">
        <f>IF('SAM_2017_4HH_rich with capital'!AK11="","",'SAM_2017_4HH_rich with capital'!AK11)</f>
        <v/>
      </c>
      <c r="AL11" s="223" t="str">
        <f>IF('SAM_2017_4HH_rich with capital'!AL11="","",'SAM_2017_4HH_rich with capital'!AL11)</f>
        <v/>
      </c>
      <c r="AM11" s="223" t="str">
        <f>IF('SAM_2017_4HH_rich with capital'!AM11="","",'SAM_2017_4HH_rich with capital'!AM11)</f>
        <v/>
      </c>
      <c r="AN11" s="223" t="str">
        <f>IF('SAM_2017_4HH_rich with capital'!AN11="","",'SAM_2017_4HH_rich with capital'!AN11)</f>
        <v/>
      </c>
      <c r="AO11" s="223" t="str">
        <f>IF('SAM_2017_4HH_rich with capital'!AO11="","",'SAM_2017_4HH_rich with capital'!AO11)</f>
        <v/>
      </c>
      <c r="AP11" s="223" t="str">
        <f>IF('SAM_2017_4HH_rich with capital'!AP11="","",'SAM_2017_4HH_rich with capital'!AP11)</f>
        <v/>
      </c>
      <c r="AQ11" s="223" t="str">
        <f>IF('SAM_2017_4HH_rich with capital'!AQ11="","",'SAM_2017_4HH_rich with capital'!AQ11)</f>
        <v/>
      </c>
      <c r="AR11" s="223" t="str">
        <f>IF('SAM_2017_4HH_rich with capital'!AR11="","",'SAM_2017_4HH_rich with capital'!AR11)</f>
        <v/>
      </c>
      <c r="AS11" s="223">
        <f>IF('SAM_2017_4HH_rich with capital'!AS11="","",'SAM_2017_4HH_rich with capital'!AS11)</f>
        <v>127748.63228066688</v>
      </c>
      <c r="AT11" s="223" t="str">
        <f>IF('SAM_2017_4HH_rich with capital'!AT11="","",'SAM_2017_4HH_rich with capital'!AT11)</f>
        <v/>
      </c>
      <c r="AU11" s="223" t="str">
        <f>IF('SAM_2017_4HH_rich with capital'!AU11="","",'SAM_2017_4HH_rich with capital'!AU11)</f>
        <v/>
      </c>
      <c r="AV11" s="223" t="str">
        <f>IF('SAM_2017_4HH_rich with capital'!AV11="","",'SAM_2017_4HH_rich with capital'!AV11)</f>
        <v/>
      </c>
      <c r="AW11" s="223" t="str">
        <f>IF('SAM_2017_4HH_rich with capital'!AW11="","",'SAM_2017_4HH_rich with capital'!AW11)</f>
        <v/>
      </c>
      <c r="AX11" s="223" t="str">
        <f>IF('SAM_2017_4HH_rich with capital'!AX11="","",'SAM_2017_4HH_rich with capital'!AX11)</f>
        <v/>
      </c>
      <c r="AY11" s="223" t="str">
        <f>IF('SAM_2017_4HH_rich with capital'!AY11="","",'SAM_2017_4HH_rich with capital'!AY11)</f>
        <v/>
      </c>
      <c r="AZ11" s="223" t="str">
        <f>IF('SAM_2017_4HH_rich with capital'!AZ11="","",'SAM_2017_4HH_rich with capital'!AZ11)</f>
        <v/>
      </c>
      <c r="BA11" s="223" t="str">
        <f>IF('SAM_2017_4HH_rich with capital'!BA11="","",'SAM_2017_4HH_rich with capital'!BA11)</f>
        <v/>
      </c>
      <c r="BB11" s="223" t="str">
        <f>IF('SAM_2017_4HH_rich with capital'!BB11="","",'SAM_2017_4HH_rich with capital'!BB11)</f>
        <v/>
      </c>
      <c r="BC11" s="223" t="str">
        <f>IF('SAM_2017_4HH_rich with capital'!BC11="","",'SAM_2017_4HH_rich with capital'!BC11)</f>
        <v/>
      </c>
      <c r="BD11" s="223" t="str">
        <f>IF('SAM_2017_4HH_rich with capital'!BD11="","",'SAM_2017_4HH_rich with capital'!BD11)</f>
        <v/>
      </c>
      <c r="BE11" s="223" t="str">
        <f>IF('SAM_2017_4HH_rich with capital'!BE11="","",'SAM_2017_4HH_rich with capital'!BE11)</f>
        <v/>
      </c>
      <c r="BF11" s="223" t="str">
        <f>IF('SAM_2017_4HH_rich with capital'!BF11="","",'SAM_2017_4HH_rich with capital'!BF11)</f>
        <v/>
      </c>
      <c r="BG11" s="223" t="str">
        <f>IF('SAM_2017_4HH_rich with capital'!BG11="","",'SAM_2017_4HH_rich with capital'!BG11)</f>
        <v/>
      </c>
      <c r="BH11" s="223" t="str">
        <f>IF('SAM_2017_4HH_rich with capital'!BH11="","",'SAM_2017_4HH_rich with capital'!BH11)</f>
        <v/>
      </c>
      <c r="BI11" s="223" t="str">
        <f>IF('SAM_2017_4HH_rich with capital'!BI11="","",'SAM_2017_4HH_rich with capital'!BI11)</f>
        <v/>
      </c>
      <c r="BJ11" s="223" t="str">
        <f>IF('SAM_2017_4HH_rich with capital'!BJ11="","",'SAM_2017_4HH_rich with capital'!BJ11)</f>
        <v/>
      </c>
      <c r="BK11" s="223" t="str">
        <f>IF('SAM_2017_4HH_rich with capital'!BK11="","",'SAM_2017_4HH_rich with capital'!BK11)</f>
        <v/>
      </c>
      <c r="BL11" s="223" t="str">
        <f>IF('SAM_2017_4HH_rich with capital'!BL11="","",'SAM_2017_4HH_rich with capital'!BL11)</f>
        <v/>
      </c>
      <c r="BM11" s="223" t="str">
        <f>IF('SAM_2017_4HH_rich with capital'!BM11="","",'SAM_2017_4HH_rich with capital'!BM11)</f>
        <v/>
      </c>
      <c r="BN11" s="223" t="str">
        <f>IF('SAM_2017_4HH_rich with capital'!BN11="","",'SAM_2017_4HH_rich with capital'!BN11)</f>
        <v/>
      </c>
      <c r="BO11" s="223" t="str">
        <f>IF('SAM_2017_4HH_rich with capital'!BO11="","",'SAM_2017_4HH_rich with capital'!BO11)</f>
        <v/>
      </c>
      <c r="BP11" s="223" t="str">
        <f>IF('SAM_2017_4HH_rich with capital'!BP11="","",'SAM_2017_4HH_rich with capital'!BP11)</f>
        <v/>
      </c>
      <c r="BQ11" s="223" t="str">
        <f>IF('SAM_2017_4HH_rich with capital'!BQ11="","",'SAM_2017_4HH_rich with capital'!BQ11)</f>
        <v/>
      </c>
      <c r="BR11" s="223" t="str">
        <f>IF('SAM_2017_4HH_rich with capital'!BR11="","",'SAM_2017_4HH_rich with capital'!BR11)</f>
        <v/>
      </c>
      <c r="BS11" s="223" t="str">
        <f>IF('SAM_2017_4HH_rich with capital'!BS11="","",'SAM_2017_4HH_rich with capital'!BS11)</f>
        <v/>
      </c>
      <c r="BT11" s="223" t="str">
        <f>IF('SAM_2017_4HH_rich with capital'!BT11="","",'SAM_2017_4HH_rich with capital'!BT11)</f>
        <v/>
      </c>
      <c r="BU11" s="223" t="str">
        <f>IF('SAM_2017_4HH_rich with capital'!BU11="","",'SAM_2017_4HH_rich with capital'!BU11)</f>
        <v/>
      </c>
      <c r="BV11" s="223" t="str">
        <f>IF('SAM_2017_4HH_rich with capital'!BV11="","",'SAM_2017_4HH_rich with capital'!BV11)</f>
        <v/>
      </c>
      <c r="BW11" s="223" t="str">
        <f>IF('SAM_2017_4HH_rich with capital'!BW11="","",'SAM_2017_4HH_rich with capital'!BW11)</f>
        <v/>
      </c>
      <c r="BX11" s="223" t="str">
        <f>IF('SAM_2017_4HH_rich with capital'!BX11="","",'SAM_2017_4HH_rich with capital'!BX11)</f>
        <v/>
      </c>
      <c r="BY11" s="223" t="str">
        <f>IF('SAM_2017_4HH_rich with capital'!BY11="","",'SAM_2017_4HH_rich with capital'!BY11)</f>
        <v/>
      </c>
      <c r="BZ11" s="223" t="str">
        <f>IF('SAM_2017_4HH_rich with capital'!BZ11="","",'SAM_2017_4HH_rich with capital'!BZ11)</f>
        <v/>
      </c>
      <c r="CA11" s="223" t="str">
        <f>IF('SAM_2017_4HH_rich with capital'!CA11="","",'SAM_2017_4HH_rich with capital'!CA11)</f>
        <v/>
      </c>
      <c r="CB11" s="223" t="str">
        <f>IF('SAM_2017_4HH_rich with capital'!CB11="","",'SAM_2017_4HH_rich with capital'!CB11)</f>
        <v/>
      </c>
      <c r="CC11" s="223" t="str">
        <f>IF('SAM_2017_4HH_rich with capital'!CC11="","",'SAM_2017_4HH_rich with capital'!CC11)</f>
        <v/>
      </c>
      <c r="CD11" s="223" t="str">
        <f>IF('SAM_2017_4HH_rich with capital'!CD11="","",'SAM_2017_4HH_rich with capital'!CD11)</f>
        <v/>
      </c>
      <c r="CE11" s="223" t="str">
        <f>IF('SAM_2017_4HH_rich with capital'!CE11="","",'SAM_2017_4HH_rich with capital'!CE11)</f>
        <v/>
      </c>
      <c r="CF11" s="83">
        <f>IF('SAM_2017_4HH_rich with capital'!CF11="","",'SAM_2017_4HH_rich with capital'!CF11)</f>
        <v>8169.3870790357123</v>
      </c>
      <c r="CG11" s="107">
        <f t="shared" si="0"/>
        <v>135918.01935970259</v>
      </c>
      <c r="CH11" s="221"/>
      <c r="CI11" s="221"/>
      <c r="CJ11" s="221"/>
      <c r="CK11" s="221"/>
    </row>
    <row r="12" spans="1:89" x14ac:dyDescent="0.25">
      <c r="A12" s="227"/>
      <c r="B12" s="225">
        <v>10</v>
      </c>
      <c r="C12" s="244" t="str">
        <f>IF('SAM_2017_4HH_rich with capital'!C12="","",'SAM_2017_4HH_rich with capital'!C12)</f>
        <v/>
      </c>
      <c r="D12" s="223" t="str">
        <f>IF('SAM_2017_4HH_rich with capital'!D12="","",'SAM_2017_4HH_rich with capital'!D12)</f>
        <v/>
      </c>
      <c r="E12" s="223" t="str">
        <f>IF('SAM_2017_4HH_rich with capital'!E12="","",'SAM_2017_4HH_rich with capital'!E12)</f>
        <v/>
      </c>
      <c r="F12" s="223" t="str">
        <f>IF('SAM_2017_4HH_rich with capital'!F12="","",'SAM_2017_4HH_rich with capital'!F12)</f>
        <v/>
      </c>
      <c r="G12" s="223" t="str">
        <f>IF('SAM_2017_4HH_rich with capital'!G12="","",'SAM_2017_4HH_rich with capital'!G12)</f>
        <v/>
      </c>
      <c r="H12" s="223" t="str">
        <f>IF('SAM_2017_4HH_rich with capital'!H12="","",'SAM_2017_4HH_rich with capital'!H12)</f>
        <v/>
      </c>
      <c r="I12" s="223" t="str">
        <f>IF('SAM_2017_4HH_rich with capital'!I12="","",'SAM_2017_4HH_rich with capital'!I12)</f>
        <v/>
      </c>
      <c r="J12" s="223" t="str">
        <f>IF('SAM_2017_4HH_rich with capital'!J12="","",'SAM_2017_4HH_rich with capital'!J12)</f>
        <v/>
      </c>
      <c r="K12" s="223" t="str">
        <f>IF('SAM_2017_4HH_rich with capital'!K12="","",'SAM_2017_4HH_rich with capital'!K12)</f>
        <v/>
      </c>
      <c r="L12" s="223" t="str">
        <f>IF('SAM_2017_4HH_rich with capital'!L12="","",'SAM_2017_4HH_rich with capital'!L12)</f>
        <v/>
      </c>
      <c r="M12" s="223" t="str">
        <f>IF('SAM_2017_4HH_rich with capital'!M12="","",'SAM_2017_4HH_rich with capital'!M12)</f>
        <v/>
      </c>
      <c r="N12" s="223" t="str">
        <f>IF('SAM_2017_4HH_rich with capital'!N12="","",'SAM_2017_4HH_rich with capital'!N12)</f>
        <v/>
      </c>
      <c r="O12" s="223" t="str">
        <f>IF('SAM_2017_4HH_rich with capital'!O12="","",'SAM_2017_4HH_rich with capital'!O12)</f>
        <v/>
      </c>
      <c r="P12" s="223" t="str">
        <f>IF('SAM_2017_4HH_rich with capital'!P12="","",'SAM_2017_4HH_rich with capital'!P12)</f>
        <v/>
      </c>
      <c r="Q12" s="223" t="str">
        <f>IF('SAM_2017_4HH_rich with capital'!Q12="","",'SAM_2017_4HH_rich with capital'!Q12)</f>
        <v/>
      </c>
      <c r="R12" s="223" t="str">
        <f>IF('SAM_2017_4HH_rich with capital'!R12="","",'SAM_2017_4HH_rich with capital'!R12)</f>
        <v/>
      </c>
      <c r="S12" s="223" t="str">
        <f>IF('SAM_2017_4HH_rich with capital'!S12="","",'SAM_2017_4HH_rich with capital'!S12)</f>
        <v/>
      </c>
      <c r="T12" s="223" t="str">
        <f>IF('SAM_2017_4HH_rich with capital'!T12="","",'SAM_2017_4HH_rich with capital'!T12)</f>
        <v/>
      </c>
      <c r="U12" s="223" t="str">
        <f>IF('SAM_2017_4HH_rich with capital'!U12="","",'SAM_2017_4HH_rich with capital'!U12)</f>
        <v/>
      </c>
      <c r="V12" s="223" t="str">
        <f>IF('SAM_2017_4HH_rich with capital'!V12="","",'SAM_2017_4HH_rich with capital'!V12)</f>
        <v/>
      </c>
      <c r="W12" s="223" t="str">
        <f>IF('SAM_2017_4HH_rich with capital'!W12="","",'SAM_2017_4HH_rich with capital'!W12)</f>
        <v/>
      </c>
      <c r="X12" s="223" t="str">
        <f>IF('SAM_2017_4HH_rich with capital'!X12="","",'SAM_2017_4HH_rich with capital'!X12)</f>
        <v/>
      </c>
      <c r="Y12" s="223" t="str">
        <f>IF('SAM_2017_4HH_rich with capital'!Y12="","",'SAM_2017_4HH_rich with capital'!Y12)</f>
        <v/>
      </c>
      <c r="Z12" s="223" t="str">
        <f>IF('SAM_2017_4HH_rich with capital'!Z12="","",'SAM_2017_4HH_rich with capital'!Z12)</f>
        <v/>
      </c>
      <c r="AA12" s="223" t="str">
        <f>IF('SAM_2017_4HH_rich with capital'!AA12="","",'SAM_2017_4HH_rich with capital'!AA12)</f>
        <v/>
      </c>
      <c r="AB12" s="223" t="str">
        <f>IF('SAM_2017_4HH_rich with capital'!AB12="","",'SAM_2017_4HH_rich with capital'!AB12)</f>
        <v/>
      </c>
      <c r="AC12" s="223" t="str">
        <f>IF('SAM_2017_4HH_rich with capital'!AC12="","",'SAM_2017_4HH_rich with capital'!AC12)</f>
        <v/>
      </c>
      <c r="AD12" s="223" t="str">
        <f>IF('SAM_2017_4HH_rich with capital'!AD12="","",'SAM_2017_4HH_rich with capital'!AD12)</f>
        <v/>
      </c>
      <c r="AE12" s="223" t="str">
        <f>IF('SAM_2017_4HH_rich with capital'!AE12="","",'SAM_2017_4HH_rich with capital'!AE12)</f>
        <v/>
      </c>
      <c r="AF12" s="223" t="str">
        <f>IF('SAM_2017_4HH_rich with capital'!AF12="","",'SAM_2017_4HH_rich with capital'!AF12)</f>
        <v/>
      </c>
      <c r="AG12" s="223" t="str">
        <f>IF('SAM_2017_4HH_rich with capital'!AG12="","",'SAM_2017_4HH_rich with capital'!AG12)</f>
        <v/>
      </c>
      <c r="AH12" s="223" t="str">
        <f>IF('SAM_2017_4HH_rich with capital'!AH12="","",'SAM_2017_4HH_rich with capital'!AH12)</f>
        <v/>
      </c>
      <c r="AI12" s="223" t="str">
        <f>IF('SAM_2017_4HH_rich with capital'!AI12="","",'SAM_2017_4HH_rich with capital'!AI12)</f>
        <v/>
      </c>
      <c r="AJ12" s="223" t="str">
        <f>IF('SAM_2017_4HH_rich with capital'!AJ12="","",'SAM_2017_4HH_rich with capital'!AJ12)</f>
        <v/>
      </c>
      <c r="AK12" s="223" t="str">
        <f>IF('SAM_2017_4HH_rich with capital'!AK12="","",'SAM_2017_4HH_rich with capital'!AK12)</f>
        <v/>
      </c>
      <c r="AL12" s="223" t="str">
        <f>IF('SAM_2017_4HH_rich with capital'!AL12="","",'SAM_2017_4HH_rich with capital'!AL12)</f>
        <v/>
      </c>
      <c r="AM12" s="223" t="str">
        <f>IF('SAM_2017_4HH_rich with capital'!AM12="","",'SAM_2017_4HH_rich with capital'!AM12)</f>
        <v/>
      </c>
      <c r="AN12" s="223" t="str">
        <f>IF('SAM_2017_4HH_rich with capital'!AN12="","",'SAM_2017_4HH_rich with capital'!AN12)</f>
        <v/>
      </c>
      <c r="AO12" s="223" t="str">
        <f>IF('SAM_2017_4HH_rich with capital'!AO12="","",'SAM_2017_4HH_rich with capital'!AO12)</f>
        <v/>
      </c>
      <c r="AP12" s="223" t="str">
        <f>IF('SAM_2017_4HH_rich with capital'!AP12="","",'SAM_2017_4HH_rich with capital'!AP12)</f>
        <v/>
      </c>
      <c r="AQ12" s="223" t="str">
        <f>IF('SAM_2017_4HH_rich with capital'!AQ12="","",'SAM_2017_4HH_rich with capital'!AQ12)</f>
        <v/>
      </c>
      <c r="AR12" s="223" t="str">
        <f>IF('SAM_2017_4HH_rich with capital'!AR12="","",'SAM_2017_4HH_rich with capital'!AR12)</f>
        <v/>
      </c>
      <c r="AS12" s="223" t="str">
        <f>IF('SAM_2017_4HH_rich with capital'!AS12="","",'SAM_2017_4HH_rich with capital'!AS12)</f>
        <v/>
      </c>
      <c r="AT12" s="223">
        <f>IF('SAM_2017_4HH_rich with capital'!AT12="","",'SAM_2017_4HH_rich with capital'!AT12)</f>
        <v>392014.85208062199</v>
      </c>
      <c r="AU12" s="223" t="str">
        <f>IF('SAM_2017_4HH_rich with capital'!AU12="","",'SAM_2017_4HH_rich with capital'!AU12)</f>
        <v/>
      </c>
      <c r="AV12" s="223" t="str">
        <f>IF('SAM_2017_4HH_rich with capital'!AV12="","",'SAM_2017_4HH_rich with capital'!AV12)</f>
        <v/>
      </c>
      <c r="AW12" s="223" t="str">
        <f>IF('SAM_2017_4HH_rich with capital'!AW12="","",'SAM_2017_4HH_rich with capital'!AW12)</f>
        <v/>
      </c>
      <c r="AX12" s="223" t="str">
        <f>IF('SAM_2017_4HH_rich with capital'!AX12="","",'SAM_2017_4HH_rich with capital'!AX12)</f>
        <v/>
      </c>
      <c r="AY12" s="223" t="str">
        <f>IF('SAM_2017_4HH_rich with capital'!AY12="","",'SAM_2017_4HH_rich with capital'!AY12)</f>
        <v/>
      </c>
      <c r="AZ12" s="223" t="str">
        <f>IF('SAM_2017_4HH_rich with capital'!AZ12="","",'SAM_2017_4HH_rich with capital'!AZ12)</f>
        <v/>
      </c>
      <c r="BA12" s="223" t="str">
        <f>IF('SAM_2017_4HH_rich with capital'!BA12="","",'SAM_2017_4HH_rich with capital'!BA12)</f>
        <v/>
      </c>
      <c r="BB12" s="223" t="str">
        <f>IF('SAM_2017_4HH_rich with capital'!BB12="","",'SAM_2017_4HH_rich with capital'!BB12)</f>
        <v/>
      </c>
      <c r="BC12" s="223" t="str">
        <f>IF('SAM_2017_4HH_rich with capital'!BC12="","",'SAM_2017_4HH_rich with capital'!BC12)</f>
        <v/>
      </c>
      <c r="BD12" s="223" t="str">
        <f>IF('SAM_2017_4HH_rich with capital'!BD12="","",'SAM_2017_4HH_rich with capital'!BD12)</f>
        <v/>
      </c>
      <c r="BE12" s="223" t="str">
        <f>IF('SAM_2017_4HH_rich with capital'!BE12="","",'SAM_2017_4HH_rich with capital'!BE12)</f>
        <v/>
      </c>
      <c r="BF12" s="223" t="str">
        <f>IF('SAM_2017_4HH_rich with capital'!BF12="","",'SAM_2017_4HH_rich with capital'!BF12)</f>
        <v/>
      </c>
      <c r="BG12" s="223" t="str">
        <f>IF('SAM_2017_4HH_rich with capital'!BG12="","",'SAM_2017_4HH_rich with capital'!BG12)</f>
        <v/>
      </c>
      <c r="BH12" s="223" t="str">
        <f>IF('SAM_2017_4HH_rich with capital'!BH12="","",'SAM_2017_4HH_rich with capital'!BH12)</f>
        <v/>
      </c>
      <c r="BI12" s="223" t="str">
        <f>IF('SAM_2017_4HH_rich with capital'!BI12="","",'SAM_2017_4HH_rich with capital'!BI12)</f>
        <v/>
      </c>
      <c r="BJ12" s="223" t="str">
        <f>IF('SAM_2017_4HH_rich with capital'!BJ12="","",'SAM_2017_4HH_rich with capital'!BJ12)</f>
        <v/>
      </c>
      <c r="BK12" s="223" t="str">
        <f>IF('SAM_2017_4HH_rich with capital'!BK12="","",'SAM_2017_4HH_rich with capital'!BK12)</f>
        <v/>
      </c>
      <c r="BL12" s="223" t="str">
        <f>IF('SAM_2017_4HH_rich with capital'!BL12="","",'SAM_2017_4HH_rich with capital'!BL12)</f>
        <v/>
      </c>
      <c r="BM12" s="223" t="str">
        <f>IF('SAM_2017_4HH_rich with capital'!BM12="","",'SAM_2017_4HH_rich with capital'!BM12)</f>
        <v/>
      </c>
      <c r="BN12" s="223" t="str">
        <f>IF('SAM_2017_4HH_rich with capital'!BN12="","",'SAM_2017_4HH_rich with capital'!BN12)</f>
        <v/>
      </c>
      <c r="BO12" s="223" t="str">
        <f>IF('SAM_2017_4HH_rich with capital'!BO12="","",'SAM_2017_4HH_rich with capital'!BO12)</f>
        <v/>
      </c>
      <c r="BP12" s="223" t="str">
        <f>IF('SAM_2017_4HH_rich with capital'!BP12="","",'SAM_2017_4HH_rich with capital'!BP12)</f>
        <v/>
      </c>
      <c r="BQ12" s="223" t="str">
        <f>IF('SAM_2017_4HH_rich with capital'!BQ12="","",'SAM_2017_4HH_rich with capital'!BQ12)</f>
        <v/>
      </c>
      <c r="BR12" s="223" t="str">
        <f>IF('SAM_2017_4HH_rich with capital'!BR12="","",'SAM_2017_4HH_rich with capital'!BR12)</f>
        <v/>
      </c>
      <c r="BS12" s="223" t="str">
        <f>IF('SAM_2017_4HH_rich with capital'!BS12="","",'SAM_2017_4HH_rich with capital'!BS12)</f>
        <v/>
      </c>
      <c r="BT12" s="223" t="str">
        <f>IF('SAM_2017_4HH_rich with capital'!BT12="","",'SAM_2017_4HH_rich with capital'!BT12)</f>
        <v/>
      </c>
      <c r="BU12" s="223" t="str">
        <f>IF('SAM_2017_4HH_rich with capital'!BU12="","",'SAM_2017_4HH_rich with capital'!BU12)</f>
        <v/>
      </c>
      <c r="BV12" s="223" t="str">
        <f>IF('SAM_2017_4HH_rich with capital'!BV12="","",'SAM_2017_4HH_rich with capital'!BV12)</f>
        <v/>
      </c>
      <c r="BW12" s="223" t="str">
        <f>IF('SAM_2017_4HH_rich with capital'!BW12="","",'SAM_2017_4HH_rich with capital'!BW12)</f>
        <v/>
      </c>
      <c r="BX12" s="223" t="str">
        <f>IF('SAM_2017_4HH_rich with capital'!BX12="","",'SAM_2017_4HH_rich with capital'!BX12)</f>
        <v/>
      </c>
      <c r="BY12" s="223" t="str">
        <f>IF('SAM_2017_4HH_rich with capital'!BY12="","",'SAM_2017_4HH_rich with capital'!BY12)</f>
        <v/>
      </c>
      <c r="BZ12" s="223" t="str">
        <f>IF('SAM_2017_4HH_rich with capital'!BZ12="","",'SAM_2017_4HH_rich with capital'!BZ12)</f>
        <v/>
      </c>
      <c r="CA12" s="223" t="str">
        <f>IF('SAM_2017_4HH_rich with capital'!CA12="","",'SAM_2017_4HH_rich with capital'!CA12)</f>
        <v/>
      </c>
      <c r="CB12" s="223" t="str">
        <f>IF('SAM_2017_4HH_rich with capital'!CB12="","",'SAM_2017_4HH_rich with capital'!CB12)</f>
        <v/>
      </c>
      <c r="CC12" s="223" t="str">
        <f>IF('SAM_2017_4HH_rich with capital'!CC12="","",'SAM_2017_4HH_rich with capital'!CC12)</f>
        <v/>
      </c>
      <c r="CD12" s="223" t="str">
        <f>IF('SAM_2017_4HH_rich with capital'!CD12="","",'SAM_2017_4HH_rich with capital'!CD12)</f>
        <v/>
      </c>
      <c r="CE12" s="223" t="str">
        <f>IF('SAM_2017_4HH_rich with capital'!CE12="","",'SAM_2017_4HH_rich with capital'!CE12)</f>
        <v/>
      </c>
      <c r="CF12" s="83">
        <f>IF('SAM_2017_4HH_rich with capital'!CF12="","",'SAM_2017_4HH_rich with capital'!CF12)</f>
        <v>62052.359358558118</v>
      </c>
      <c r="CG12" s="107">
        <f t="shared" si="0"/>
        <v>454067.21143918013</v>
      </c>
      <c r="CH12" s="221"/>
      <c r="CI12" s="221"/>
      <c r="CJ12" s="221"/>
      <c r="CK12" s="221"/>
    </row>
    <row r="13" spans="1:89" x14ac:dyDescent="0.25">
      <c r="A13" s="227"/>
      <c r="B13" s="225">
        <v>11</v>
      </c>
      <c r="C13" s="244" t="str">
        <f>IF('SAM_2017_4HH_rich with capital'!C13="","",'SAM_2017_4HH_rich with capital'!C13)</f>
        <v/>
      </c>
      <c r="D13" s="223" t="str">
        <f>IF('SAM_2017_4HH_rich with capital'!D13="","",'SAM_2017_4HH_rich with capital'!D13)</f>
        <v/>
      </c>
      <c r="E13" s="223" t="str">
        <f>IF('SAM_2017_4HH_rich with capital'!E13="","",'SAM_2017_4HH_rich with capital'!E13)</f>
        <v/>
      </c>
      <c r="F13" s="223" t="str">
        <f>IF('SAM_2017_4HH_rich with capital'!F13="","",'SAM_2017_4HH_rich with capital'!F13)</f>
        <v/>
      </c>
      <c r="G13" s="223" t="str">
        <f>IF('SAM_2017_4HH_rich with capital'!G13="","",'SAM_2017_4HH_rich with capital'!G13)</f>
        <v/>
      </c>
      <c r="H13" s="223" t="str">
        <f>IF('SAM_2017_4HH_rich with capital'!H13="","",'SAM_2017_4HH_rich with capital'!H13)</f>
        <v/>
      </c>
      <c r="I13" s="223" t="str">
        <f>IF('SAM_2017_4HH_rich with capital'!I13="","",'SAM_2017_4HH_rich with capital'!I13)</f>
        <v/>
      </c>
      <c r="J13" s="223" t="str">
        <f>IF('SAM_2017_4HH_rich with capital'!J13="","",'SAM_2017_4HH_rich with capital'!J13)</f>
        <v/>
      </c>
      <c r="K13" s="223" t="str">
        <f>IF('SAM_2017_4HH_rich with capital'!K13="","",'SAM_2017_4HH_rich with capital'!K13)</f>
        <v/>
      </c>
      <c r="L13" s="223" t="str">
        <f>IF('SAM_2017_4HH_rich with capital'!L13="","",'SAM_2017_4HH_rich with capital'!L13)</f>
        <v/>
      </c>
      <c r="M13" s="223" t="str">
        <f>IF('SAM_2017_4HH_rich with capital'!M13="","",'SAM_2017_4HH_rich with capital'!M13)</f>
        <v/>
      </c>
      <c r="N13" s="223" t="str">
        <f>IF('SAM_2017_4HH_rich with capital'!N13="","",'SAM_2017_4HH_rich with capital'!N13)</f>
        <v/>
      </c>
      <c r="O13" s="223" t="str">
        <f>IF('SAM_2017_4HH_rich with capital'!O13="","",'SAM_2017_4HH_rich with capital'!O13)</f>
        <v/>
      </c>
      <c r="P13" s="223" t="str">
        <f>IF('SAM_2017_4HH_rich with capital'!P13="","",'SAM_2017_4HH_rich with capital'!P13)</f>
        <v/>
      </c>
      <c r="Q13" s="223" t="str">
        <f>IF('SAM_2017_4HH_rich with capital'!Q13="","",'SAM_2017_4HH_rich with capital'!Q13)</f>
        <v/>
      </c>
      <c r="R13" s="223" t="str">
        <f>IF('SAM_2017_4HH_rich with capital'!R13="","",'SAM_2017_4HH_rich with capital'!R13)</f>
        <v/>
      </c>
      <c r="S13" s="223" t="str">
        <f>IF('SAM_2017_4HH_rich with capital'!S13="","",'SAM_2017_4HH_rich with capital'!S13)</f>
        <v/>
      </c>
      <c r="T13" s="223" t="str">
        <f>IF('SAM_2017_4HH_rich with capital'!T13="","",'SAM_2017_4HH_rich with capital'!T13)</f>
        <v/>
      </c>
      <c r="U13" s="223" t="str">
        <f>IF('SAM_2017_4HH_rich with capital'!U13="","",'SAM_2017_4HH_rich with capital'!U13)</f>
        <v/>
      </c>
      <c r="V13" s="223" t="str">
        <f>IF('SAM_2017_4HH_rich with capital'!V13="","",'SAM_2017_4HH_rich with capital'!V13)</f>
        <v/>
      </c>
      <c r="W13" s="223" t="str">
        <f>IF('SAM_2017_4HH_rich with capital'!W13="","",'SAM_2017_4HH_rich with capital'!W13)</f>
        <v/>
      </c>
      <c r="X13" s="223" t="str">
        <f>IF('SAM_2017_4HH_rich with capital'!X13="","",'SAM_2017_4HH_rich with capital'!X13)</f>
        <v/>
      </c>
      <c r="Y13" s="223" t="str">
        <f>IF('SAM_2017_4HH_rich with capital'!Y13="","",'SAM_2017_4HH_rich with capital'!Y13)</f>
        <v/>
      </c>
      <c r="Z13" s="223" t="str">
        <f>IF('SAM_2017_4HH_rich with capital'!Z13="","",'SAM_2017_4HH_rich with capital'!Z13)</f>
        <v/>
      </c>
      <c r="AA13" s="223" t="str">
        <f>IF('SAM_2017_4HH_rich with capital'!AA13="","",'SAM_2017_4HH_rich with capital'!AA13)</f>
        <v/>
      </c>
      <c r="AB13" s="223" t="str">
        <f>IF('SAM_2017_4HH_rich with capital'!AB13="","",'SAM_2017_4HH_rich with capital'!AB13)</f>
        <v/>
      </c>
      <c r="AC13" s="223" t="str">
        <f>IF('SAM_2017_4HH_rich with capital'!AC13="","",'SAM_2017_4HH_rich with capital'!AC13)</f>
        <v/>
      </c>
      <c r="AD13" s="223" t="str">
        <f>IF('SAM_2017_4HH_rich with capital'!AD13="","",'SAM_2017_4HH_rich with capital'!AD13)</f>
        <v/>
      </c>
      <c r="AE13" s="223" t="str">
        <f>IF('SAM_2017_4HH_rich with capital'!AE13="","",'SAM_2017_4HH_rich with capital'!AE13)</f>
        <v/>
      </c>
      <c r="AF13" s="223" t="str">
        <f>IF('SAM_2017_4HH_rich with capital'!AF13="","",'SAM_2017_4HH_rich with capital'!AF13)</f>
        <v/>
      </c>
      <c r="AG13" s="223" t="str">
        <f>IF('SAM_2017_4HH_rich with capital'!AG13="","",'SAM_2017_4HH_rich with capital'!AG13)</f>
        <v/>
      </c>
      <c r="AH13" s="223" t="str">
        <f>IF('SAM_2017_4HH_rich with capital'!AH13="","",'SAM_2017_4HH_rich with capital'!AH13)</f>
        <v/>
      </c>
      <c r="AI13" s="223" t="str">
        <f>IF('SAM_2017_4HH_rich with capital'!AI13="","",'SAM_2017_4HH_rich with capital'!AI13)</f>
        <v/>
      </c>
      <c r="AJ13" s="223" t="str">
        <f>IF('SAM_2017_4HH_rich with capital'!AJ13="","",'SAM_2017_4HH_rich with capital'!AJ13)</f>
        <v/>
      </c>
      <c r="AK13" s="223" t="str">
        <f>IF('SAM_2017_4HH_rich with capital'!AK13="","",'SAM_2017_4HH_rich with capital'!AK13)</f>
        <v/>
      </c>
      <c r="AL13" s="223" t="str">
        <f>IF('SAM_2017_4HH_rich with capital'!AL13="","",'SAM_2017_4HH_rich with capital'!AL13)</f>
        <v/>
      </c>
      <c r="AM13" s="223" t="str">
        <f>IF('SAM_2017_4HH_rich with capital'!AM13="","",'SAM_2017_4HH_rich with capital'!AM13)</f>
        <v/>
      </c>
      <c r="AN13" s="223" t="str">
        <f>IF('SAM_2017_4HH_rich with capital'!AN13="","",'SAM_2017_4HH_rich with capital'!AN13)</f>
        <v/>
      </c>
      <c r="AO13" s="223" t="str">
        <f>IF('SAM_2017_4HH_rich with capital'!AO13="","",'SAM_2017_4HH_rich with capital'!AO13)</f>
        <v/>
      </c>
      <c r="AP13" s="223" t="str">
        <f>IF('SAM_2017_4HH_rich with capital'!AP13="","",'SAM_2017_4HH_rich with capital'!AP13)</f>
        <v/>
      </c>
      <c r="AQ13" s="223" t="str">
        <f>IF('SAM_2017_4HH_rich with capital'!AQ13="","",'SAM_2017_4HH_rich with capital'!AQ13)</f>
        <v/>
      </c>
      <c r="AR13" s="223" t="str">
        <f>IF('SAM_2017_4HH_rich with capital'!AR13="","",'SAM_2017_4HH_rich with capital'!AR13)</f>
        <v/>
      </c>
      <c r="AS13" s="223" t="str">
        <f>IF('SAM_2017_4HH_rich with capital'!AS13="","",'SAM_2017_4HH_rich with capital'!AS13)</f>
        <v/>
      </c>
      <c r="AT13" s="223" t="str">
        <f>IF('SAM_2017_4HH_rich with capital'!AT13="","",'SAM_2017_4HH_rich with capital'!AT13)</f>
        <v/>
      </c>
      <c r="AU13" s="223">
        <f>IF('SAM_2017_4HH_rich with capital'!AU13="","",'SAM_2017_4HH_rich with capital'!AU13)</f>
        <v>1421851.396186806</v>
      </c>
      <c r="AV13" s="223" t="str">
        <f>IF('SAM_2017_4HH_rich with capital'!AV13="","",'SAM_2017_4HH_rich with capital'!AV13)</f>
        <v/>
      </c>
      <c r="AW13" s="223" t="str">
        <f>IF('SAM_2017_4HH_rich with capital'!AW13="","",'SAM_2017_4HH_rich with capital'!AW13)</f>
        <v/>
      </c>
      <c r="AX13" s="223" t="str">
        <f>IF('SAM_2017_4HH_rich with capital'!AX13="","",'SAM_2017_4HH_rich with capital'!AX13)</f>
        <v/>
      </c>
      <c r="AY13" s="223" t="str">
        <f>IF('SAM_2017_4HH_rich with capital'!AY13="","",'SAM_2017_4HH_rich with capital'!AY13)</f>
        <v/>
      </c>
      <c r="AZ13" s="223" t="str">
        <f>IF('SAM_2017_4HH_rich with capital'!AZ13="","",'SAM_2017_4HH_rich with capital'!AZ13)</f>
        <v/>
      </c>
      <c r="BA13" s="223" t="str">
        <f>IF('SAM_2017_4HH_rich with capital'!BA13="","",'SAM_2017_4HH_rich with capital'!BA13)</f>
        <v/>
      </c>
      <c r="BB13" s="223" t="str">
        <f>IF('SAM_2017_4HH_rich with capital'!BB13="","",'SAM_2017_4HH_rich with capital'!BB13)</f>
        <v/>
      </c>
      <c r="BC13" s="223" t="str">
        <f>IF('SAM_2017_4HH_rich with capital'!BC13="","",'SAM_2017_4HH_rich with capital'!BC13)</f>
        <v/>
      </c>
      <c r="BD13" s="223" t="str">
        <f>IF('SAM_2017_4HH_rich with capital'!BD13="","",'SAM_2017_4HH_rich with capital'!BD13)</f>
        <v/>
      </c>
      <c r="BE13" s="223" t="str">
        <f>IF('SAM_2017_4HH_rich with capital'!BE13="","",'SAM_2017_4HH_rich with capital'!BE13)</f>
        <v/>
      </c>
      <c r="BF13" s="223" t="str">
        <f>IF('SAM_2017_4HH_rich with capital'!BF13="","",'SAM_2017_4HH_rich with capital'!BF13)</f>
        <v/>
      </c>
      <c r="BG13" s="223" t="str">
        <f>IF('SAM_2017_4HH_rich with capital'!BG13="","",'SAM_2017_4HH_rich with capital'!BG13)</f>
        <v/>
      </c>
      <c r="BH13" s="223" t="str">
        <f>IF('SAM_2017_4HH_rich with capital'!BH13="","",'SAM_2017_4HH_rich with capital'!BH13)</f>
        <v/>
      </c>
      <c r="BI13" s="223" t="str">
        <f>IF('SAM_2017_4HH_rich with capital'!BI13="","",'SAM_2017_4HH_rich with capital'!BI13)</f>
        <v/>
      </c>
      <c r="BJ13" s="223" t="str">
        <f>IF('SAM_2017_4HH_rich with capital'!BJ13="","",'SAM_2017_4HH_rich with capital'!BJ13)</f>
        <v/>
      </c>
      <c r="BK13" s="223" t="str">
        <f>IF('SAM_2017_4HH_rich with capital'!BK13="","",'SAM_2017_4HH_rich with capital'!BK13)</f>
        <v/>
      </c>
      <c r="BL13" s="223" t="str">
        <f>IF('SAM_2017_4HH_rich with capital'!BL13="","",'SAM_2017_4HH_rich with capital'!BL13)</f>
        <v/>
      </c>
      <c r="BM13" s="223" t="str">
        <f>IF('SAM_2017_4HH_rich with capital'!BM13="","",'SAM_2017_4HH_rich with capital'!BM13)</f>
        <v/>
      </c>
      <c r="BN13" s="223" t="str">
        <f>IF('SAM_2017_4HH_rich with capital'!BN13="","",'SAM_2017_4HH_rich with capital'!BN13)</f>
        <v/>
      </c>
      <c r="BO13" s="223" t="str">
        <f>IF('SAM_2017_4HH_rich with capital'!BO13="","",'SAM_2017_4HH_rich with capital'!BO13)</f>
        <v/>
      </c>
      <c r="BP13" s="223" t="str">
        <f>IF('SAM_2017_4HH_rich with capital'!BP13="","",'SAM_2017_4HH_rich with capital'!BP13)</f>
        <v/>
      </c>
      <c r="BQ13" s="223" t="str">
        <f>IF('SAM_2017_4HH_rich with capital'!BQ13="","",'SAM_2017_4HH_rich with capital'!BQ13)</f>
        <v/>
      </c>
      <c r="BR13" s="223" t="str">
        <f>IF('SAM_2017_4HH_rich with capital'!BR13="","",'SAM_2017_4HH_rich with capital'!BR13)</f>
        <v/>
      </c>
      <c r="BS13" s="223" t="str">
        <f>IF('SAM_2017_4HH_rich with capital'!BS13="","",'SAM_2017_4HH_rich with capital'!BS13)</f>
        <v/>
      </c>
      <c r="BT13" s="223" t="str">
        <f>IF('SAM_2017_4HH_rich with capital'!BT13="","",'SAM_2017_4HH_rich with capital'!BT13)</f>
        <v/>
      </c>
      <c r="BU13" s="223" t="str">
        <f>IF('SAM_2017_4HH_rich with capital'!BU13="","",'SAM_2017_4HH_rich with capital'!BU13)</f>
        <v/>
      </c>
      <c r="BV13" s="223" t="str">
        <f>IF('SAM_2017_4HH_rich with capital'!BV13="","",'SAM_2017_4HH_rich with capital'!BV13)</f>
        <v/>
      </c>
      <c r="BW13" s="223" t="str">
        <f>IF('SAM_2017_4HH_rich with capital'!BW13="","",'SAM_2017_4HH_rich with capital'!BW13)</f>
        <v/>
      </c>
      <c r="BX13" s="223" t="str">
        <f>IF('SAM_2017_4HH_rich with capital'!BX13="","",'SAM_2017_4HH_rich with capital'!BX13)</f>
        <v/>
      </c>
      <c r="BY13" s="223" t="str">
        <f>IF('SAM_2017_4HH_rich with capital'!BY13="","",'SAM_2017_4HH_rich with capital'!BY13)</f>
        <v/>
      </c>
      <c r="BZ13" s="223" t="str">
        <f>IF('SAM_2017_4HH_rich with capital'!BZ13="","",'SAM_2017_4HH_rich with capital'!BZ13)</f>
        <v/>
      </c>
      <c r="CA13" s="223" t="str">
        <f>IF('SAM_2017_4HH_rich with capital'!CA13="","",'SAM_2017_4HH_rich with capital'!CA13)</f>
        <v/>
      </c>
      <c r="CB13" s="223" t="str">
        <f>IF('SAM_2017_4HH_rich with capital'!CB13="","",'SAM_2017_4HH_rich with capital'!CB13)</f>
        <v/>
      </c>
      <c r="CC13" s="223" t="str">
        <f>IF('SAM_2017_4HH_rich with capital'!CC13="","",'SAM_2017_4HH_rich with capital'!CC13)</f>
        <v/>
      </c>
      <c r="CD13" s="223" t="str">
        <f>IF('SAM_2017_4HH_rich with capital'!CD13="","",'SAM_2017_4HH_rich with capital'!CD13)</f>
        <v/>
      </c>
      <c r="CE13" s="223" t="str">
        <f>IF('SAM_2017_4HH_rich with capital'!CE13="","",'SAM_2017_4HH_rich with capital'!CE13)</f>
        <v/>
      </c>
      <c r="CF13" s="83">
        <f>IF('SAM_2017_4HH_rich with capital'!CF13="","",'SAM_2017_4HH_rich with capital'!CF13)</f>
        <v>1107262.1961451182</v>
      </c>
      <c r="CG13" s="107">
        <f t="shared" si="0"/>
        <v>2529113.5923319245</v>
      </c>
      <c r="CH13" s="221"/>
      <c r="CI13" s="221"/>
      <c r="CJ13" s="221"/>
      <c r="CK13" s="221"/>
    </row>
    <row r="14" spans="1:89" x14ac:dyDescent="0.25">
      <c r="A14" s="227"/>
      <c r="B14" s="225">
        <v>12</v>
      </c>
      <c r="C14" s="244" t="str">
        <f>IF('SAM_2017_4HH_rich with capital'!C14="","",'SAM_2017_4HH_rich with capital'!C14)</f>
        <v/>
      </c>
      <c r="D14" s="223" t="str">
        <f>IF('SAM_2017_4HH_rich with capital'!D14="","",'SAM_2017_4HH_rich with capital'!D14)</f>
        <v/>
      </c>
      <c r="E14" s="223" t="str">
        <f>IF('SAM_2017_4HH_rich with capital'!E14="","",'SAM_2017_4HH_rich with capital'!E14)</f>
        <v/>
      </c>
      <c r="F14" s="223" t="str">
        <f>IF('SAM_2017_4HH_rich with capital'!F14="","",'SAM_2017_4HH_rich with capital'!F14)</f>
        <v/>
      </c>
      <c r="G14" s="223" t="str">
        <f>IF('SAM_2017_4HH_rich with capital'!G14="","",'SAM_2017_4HH_rich with capital'!G14)</f>
        <v/>
      </c>
      <c r="H14" s="223" t="str">
        <f>IF('SAM_2017_4HH_rich with capital'!H14="","",'SAM_2017_4HH_rich with capital'!H14)</f>
        <v/>
      </c>
      <c r="I14" s="223" t="str">
        <f>IF('SAM_2017_4HH_rich with capital'!I14="","",'SAM_2017_4HH_rich with capital'!I14)</f>
        <v/>
      </c>
      <c r="J14" s="223" t="str">
        <f>IF('SAM_2017_4HH_rich with capital'!J14="","",'SAM_2017_4HH_rich with capital'!J14)</f>
        <v/>
      </c>
      <c r="K14" s="223" t="str">
        <f>IF('SAM_2017_4HH_rich with capital'!K14="","",'SAM_2017_4HH_rich with capital'!K14)</f>
        <v/>
      </c>
      <c r="L14" s="223" t="str">
        <f>IF('SAM_2017_4HH_rich with capital'!L14="","",'SAM_2017_4HH_rich with capital'!L14)</f>
        <v/>
      </c>
      <c r="M14" s="223" t="str">
        <f>IF('SAM_2017_4HH_rich with capital'!M14="","",'SAM_2017_4HH_rich with capital'!M14)</f>
        <v/>
      </c>
      <c r="N14" s="223" t="str">
        <f>IF('SAM_2017_4HH_rich with capital'!N14="","",'SAM_2017_4HH_rich with capital'!N14)</f>
        <v/>
      </c>
      <c r="O14" s="223" t="str">
        <f>IF('SAM_2017_4HH_rich with capital'!O14="","",'SAM_2017_4HH_rich with capital'!O14)</f>
        <v/>
      </c>
      <c r="P14" s="223" t="str">
        <f>IF('SAM_2017_4HH_rich with capital'!P14="","",'SAM_2017_4HH_rich with capital'!P14)</f>
        <v/>
      </c>
      <c r="Q14" s="223" t="str">
        <f>IF('SAM_2017_4HH_rich with capital'!Q14="","",'SAM_2017_4HH_rich with capital'!Q14)</f>
        <v/>
      </c>
      <c r="R14" s="223" t="str">
        <f>IF('SAM_2017_4HH_rich with capital'!R14="","",'SAM_2017_4HH_rich with capital'!R14)</f>
        <v/>
      </c>
      <c r="S14" s="223" t="str">
        <f>IF('SAM_2017_4HH_rich with capital'!S14="","",'SAM_2017_4HH_rich with capital'!S14)</f>
        <v/>
      </c>
      <c r="T14" s="223" t="str">
        <f>IF('SAM_2017_4HH_rich with capital'!T14="","",'SAM_2017_4HH_rich with capital'!T14)</f>
        <v/>
      </c>
      <c r="U14" s="223" t="str">
        <f>IF('SAM_2017_4HH_rich with capital'!U14="","",'SAM_2017_4HH_rich with capital'!U14)</f>
        <v/>
      </c>
      <c r="V14" s="223" t="str">
        <f>IF('SAM_2017_4HH_rich with capital'!V14="","",'SAM_2017_4HH_rich with capital'!V14)</f>
        <v/>
      </c>
      <c r="W14" s="223" t="str">
        <f>IF('SAM_2017_4HH_rich with capital'!W14="","",'SAM_2017_4HH_rich with capital'!W14)</f>
        <v/>
      </c>
      <c r="X14" s="223" t="str">
        <f>IF('SAM_2017_4HH_rich with capital'!X14="","",'SAM_2017_4HH_rich with capital'!X14)</f>
        <v/>
      </c>
      <c r="Y14" s="223" t="str">
        <f>IF('SAM_2017_4HH_rich with capital'!Y14="","",'SAM_2017_4HH_rich with capital'!Y14)</f>
        <v/>
      </c>
      <c r="Z14" s="223" t="str">
        <f>IF('SAM_2017_4HH_rich with capital'!Z14="","",'SAM_2017_4HH_rich with capital'!Z14)</f>
        <v/>
      </c>
      <c r="AA14" s="223" t="str">
        <f>IF('SAM_2017_4HH_rich with capital'!AA14="","",'SAM_2017_4HH_rich with capital'!AA14)</f>
        <v/>
      </c>
      <c r="AB14" s="223" t="str">
        <f>IF('SAM_2017_4HH_rich with capital'!AB14="","",'SAM_2017_4HH_rich with capital'!AB14)</f>
        <v/>
      </c>
      <c r="AC14" s="223" t="str">
        <f>IF('SAM_2017_4HH_rich with capital'!AC14="","",'SAM_2017_4HH_rich with capital'!AC14)</f>
        <v/>
      </c>
      <c r="AD14" s="223" t="str">
        <f>IF('SAM_2017_4HH_rich with capital'!AD14="","",'SAM_2017_4HH_rich with capital'!AD14)</f>
        <v/>
      </c>
      <c r="AE14" s="223" t="str">
        <f>IF('SAM_2017_4HH_rich with capital'!AE14="","",'SAM_2017_4HH_rich with capital'!AE14)</f>
        <v/>
      </c>
      <c r="AF14" s="223" t="str">
        <f>IF('SAM_2017_4HH_rich with capital'!AF14="","",'SAM_2017_4HH_rich with capital'!AF14)</f>
        <v/>
      </c>
      <c r="AG14" s="223" t="str">
        <f>IF('SAM_2017_4HH_rich with capital'!AG14="","",'SAM_2017_4HH_rich with capital'!AG14)</f>
        <v/>
      </c>
      <c r="AH14" s="223" t="str">
        <f>IF('SAM_2017_4HH_rich with capital'!AH14="","",'SAM_2017_4HH_rich with capital'!AH14)</f>
        <v/>
      </c>
      <c r="AI14" s="223" t="str">
        <f>IF('SAM_2017_4HH_rich with capital'!AI14="","",'SAM_2017_4HH_rich with capital'!AI14)</f>
        <v/>
      </c>
      <c r="AJ14" s="223" t="str">
        <f>IF('SAM_2017_4HH_rich with capital'!AJ14="","",'SAM_2017_4HH_rich with capital'!AJ14)</f>
        <v/>
      </c>
      <c r="AK14" s="223" t="str">
        <f>IF('SAM_2017_4HH_rich with capital'!AK14="","",'SAM_2017_4HH_rich with capital'!AK14)</f>
        <v/>
      </c>
      <c r="AL14" s="223" t="str">
        <f>IF('SAM_2017_4HH_rich with capital'!AL14="","",'SAM_2017_4HH_rich with capital'!AL14)</f>
        <v/>
      </c>
      <c r="AM14" s="223" t="str">
        <f>IF('SAM_2017_4HH_rich with capital'!AM14="","",'SAM_2017_4HH_rich with capital'!AM14)</f>
        <v/>
      </c>
      <c r="AN14" s="223" t="str">
        <f>IF('SAM_2017_4HH_rich with capital'!AN14="","",'SAM_2017_4HH_rich with capital'!AN14)</f>
        <v/>
      </c>
      <c r="AO14" s="223" t="str">
        <f>IF('SAM_2017_4HH_rich with capital'!AO14="","",'SAM_2017_4HH_rich with capital'!AO14)</f>
        <v/>
      </c>
      <c r="AP14" s="223" t="str">
        <f>IF('SAM_2017_4HH_rich with capital'!AP14="","",'SAM_2017_4HH_rich with capital'!AP14)</f>
        <v/>
      </c>
      <c r="AQ14" s="223" t="str">
        <f>IF('SAM_2017_4HH_rich with capital'!AQ14="","",'SAM_2017_4HH_rich with capital'!AQ14)</f>
        <v/>
      </c>
      <c r="AR14" s="223" t="str">
        <f>IF('SAM_2017_4HH_rich with capital'!AR14="","",'SAM_2017_4HH_rich with capital'!AR14)</f>
        <v/>
      </c>
      <c r="AS14" s="223" t="str">
        <f>IF('SAM_2017_4HH_rich with capital'!AS14="","",'SAM_2017_4HH_rich with capital'!AS14)</f>
        <v/>
      </c>
      <c r="AT14" s="223" t="str">
        <f>IF('SAM_2017_4HH_rich with capital'!AT14="","",'SAM_2017_4HH_rich with capital'!AT14)</f>
        <v/>
      </c>
      <c r="AU14" s="223" t="str">
        <f>IF('SAM_2017_4HH_rich with capital'!AU14="","",'SAM_2017_4HH_rich with capital'!AU14)</f>
        <v/>
      </c>
      <c r="AV14" s="223">
        <f>IF('SAM_2017_4HH_rich with capital'!AV14="","",'SAM_2017_4HH_rich with capital'!AV14)</f>
        <v>1862253.4070004821</v>
      </c>
      <c r="AW14" s="223" t="str">
        <f>IF('SAM_2017_4HH_rich with capital'!AW14="","",'SAM_2017_4HH_rich with capital'!AW14)</f>
        <v/>
      </c>
      <c r="AX14" s="223" t="str">
        <f>IF('SAM_2017_4HH_rich with capital'!AX14="","",'SAM_2017_4HH_rich with capital'!AX14)</f>
        <v/>
      </c>
      <c r="AY14" s="223" t="str">
        <f>IF('SAM_2017_4HH_rich with capital'!AY14="","",'SAM_2017_4HH_rich with capital'!AY14)</f>
        <v/>
      </c>
      <c r="AZ14" s="223" t="str">
        <f>IF('SAM_2017_4HH_rich with capital'!AZ14="","",'SAM_2017_4HH_rich with capital'!AZ14)</f>
        <v/>
      </c>
      <c r="BA14" s="223" t="str">
        <f>IF('SAM_2017_4HH_rich with capital'!BA14="","",'SAM_2017_4HH_rich with capital'!BA14)</f>
        <v/>
      </c>
      <c r="BB14" s="223" t="str">
        <f>IF('SAM_2017_4HH_rich with capital'!BB14="","",'SAM_2017_4HH_rich with capital'!BB14)</f>
        <v/>
      </c>
      <c r="BC14" s="223" t="str">
        <f>IF('SAM_2017_4HH_rich with capital'!BC14="","",'SAM_2017_4HH_rich with capital'!BC14)</f>
        <v/>
      </c>
      <c r="BD14" s="223" t="str">
        <f>IF('SAM_2017_4HH_rich with capital'!BD14="","",'SAM_2017_4HH_rich with capital'!BD14)</f>
        <v/>
      </c>
      <c r="BE14" s="223" t="str">
        <f>IF('SAM_2017_4HH_rich with capital'!BE14="","",'SAM_2017_4HH_rich with capital'!BE14)</f>
        <v/>
      </c>
      <c r="BF14" s="223" t="str">
        <f>IF('SAM_2017_4HH_rich with capital'!BF14="","",'SAM_2017_4HH_rich with capital'!BF14)</f>
        <v/>
      </c>
      <c r="BG14" s="223" t="str">
        <f>IF('SAM_2017_4HH_rich with capital'!BG14="","",'SAM_2017_4HH_rich with capital'!BG14)</f>
        <v/>
      </c>
      <c r="BH14" s="223" t="str">
        <f>IF('SAM_2017_4HH_rich with capital'!BH14="","",'SAM_2017_4HH_rich with capital'!BH14)</f>
        <v/>
      </c>
      <c r="BI14" s="223" t="str">
        <f>IF('SAM_2017_4HH_rich with capital'!BI14="","",'SAM_2017_4HH_rich with capital'!BI14)</f>
        <v/>
      </c>
      <c r="BJ14" s="223" t="str">
        <f>IF('SAM_2017_4HH_rich with capital'!BJ14="","",'SAM_2017_4HH_rich with capital'!BJ14)</f>
        <v/>
      </c>
      <c r="BK14" s="223" t="str">
        <f>IF('SAM_2017_4HH_rich with capital'!BK14="","",'SAM_2017_4HH_rich with capital'!BK14)</f>
        <v/>
      </c>
      <c r="BL14" s="223" t="str">
        <f>IF('SAM_2017_4HH_rich with capital'!BL14="","",'SAM_2017_4HH_rich with capital'!BL14)</f>
        <v/>
      </c>
      <c r="BM14" s="223" t="str">
        <f>IF('SAM_2017_4HH_rich with capital'!BM14="","",'SAM_2017_4HH_rich with capital'!BM14)</f>
        <v/>
      </c>
      <c r="BN14" s="223" t="str">
        <f>IF('SAM_2017_4HH_rich with capital'!BN14="","",'SAM_2017_4HH_rich with capital'!BN14)</f>
        <v/>
      </c>
      <c r="BO14" s="223" t="str">
        <f>IF('SAM_2017_4HH_rich with capital'!BO14="","",'SAM_2017_4HH_rich with capital'!BO14)</f>
        <v/>
      </c>
      <c r="BP14" s="223" t="str">
        <f>IF('SAM_2017_4HH_rich with capital'!BP14="","",'SAM_2017_4HH_rich with capital'!BP14)</f>
        <v/>
      </c>
      <c r="BQ14" s="223" t="str">
        <f>IF('SAM_2017_4HH_rich with capital'!BQ14="","",'SAM_2017_4HH_rich with capital'!BQ14)</f>
        <v/>
      </c>
      <c r="BR14" s="223" t="str">
        <f>IF('SAM_2017_4HH_rich with capital'!BR14="","",'SAM_2017_4HH_rich with capital'!BR14)</f>
        <v/>
      </c>
      <c r="BS14" s="223" t="str">
        <f>IF('SAM_2017_4HH_rich with capital'!BS14="","",'SAM_2017_4HH_rich with capital'!BS14)</f>
        <v/>
      </c>
      <c r="BT14" s="223" t="str">
        <f>IF('SAM_2017_4HH_rich with capital'!BT14="","",'SAM_2017_4HH_rich with capital'!BT14)</f>
        <v/>
      </c>
      <c r="BU14" s="223" t="str">
        <f>IF('SAM_2017_4HH_rich with capital'!BU14="","",'SAM_2017_4HH_rich with capital'!BU14)</f>
        <v/>
      </c>
      <c r="BV14" s="223" t="str">
        <f>IF('SAM_2017_4HH_rich with capital'!BV14="","",'SAM_2017_4HH_rich with capital'!BV14)</f>
        <v/>
      </c>
      <c r="BW14" s="223" t="str">
        <f>IF('SAM_2017_4HH_rich with capital'!BW14="","",'SAM_2017_4HH_rich with capital'!BW14)</f>
        <v/>
      </c>
      <c r="BX14" s="223" t="str">
        <f>IF('SAM_2017_4HH_rich with capital'!BX14="","",'SAM_2017_4HH_rich with capital'!BX14)</f>
        <v/>
      </c>
      <c r="BY14" s="223" t="str">
        <f>IF('SAM_2017_4HH_rich with capital'!BY14="","",'SAM_2017_4HH_rich with capital'!BY14)</f>
        <v/>
      </c>
      <c r="BZ14" s="223" t="str">
        <f>IF('SAM_2017_4HH_rich with capital'!BZ14="","",'SAM_2017_4HH_rich with capital'!BZ14)</f>
        <v/>
      </c>
      <c r="CA14" s="223" t="str">
        <f>IF('SAM_2017_4HH_rich with capital'!CA14="","",'SAM_2017_4HH_rich with capital'!CA14)</f>
        <v/>
      </c>
      <c r="CB14" s="223" t="str">
        <f>IF('SAM_2017_4HH_rich with capital'!CB14="","",'SAM_2017_4HH_rich with capital'!CB14)</f>
        <v/>
      </c>
      <c r="CC14" s="223" t="str">
        <f>IF('SAM_2017_4HH_rich with capital'!CC14="","",'SAM_2017_4HH_rich with capital'!CC14)</f>
        <v/>
      </c>
      <c r="CD14" s="223" t="str">
        <f>IF('SAM_2017_4HH_rich with capital'!CD14="","",'SAM_2017_4HH_rich with capital'!CD14)</f>
        <v/>
      </c>
      <c r="CE14" s="223" t="str">
        <f>IF('SAM_2017_4HH_rich with capital'!CE14="","",'SAM_2017_4HH_rich with capital'!CE14)</f>
        <v/>
      </c>
      <c r="CF14" s="83">
        <f>IF('SAM_2017_4HH_rich with capital'!CF14="","",'SAM_2017_4HH_rich with capital'!CF14)</f>
        <v>1368681.2418519307</v>
      </c>
      <c r="CG14" s="107">
        <f t="shared" si="0"/>
        <v>3230934.6488524126</v>
      </c>
      <c r="CH14" s="221"/>
      <c r="CI14" s="221"/>
      <c r="CJ14" s="221"/>
      <c r="CK14" s="221"/>
    </row>
    <row r="15" spans="1:89" x14ac:dyDescent="0.25">
      <c r="A15" s="227"/>
      <c r="B15" s="225">
        <v>13</v>
      </c>
      <c r="C15" s="244" t="str">
        <f>IF('SAM_2017_4HH_rich with capital'!C15="","",'SAM_2017_4HH_rich with capital'!C15)</f>
        <v/>
      </c>
      <c r="D15" s="223" t="str">
        <f>IF('SAM_2017_4HH_rich with capital'!D15="","",'SAM_2017_4HH_rich with capital'!D15)</f>
        <v/>
      </c>
      <c r="E15" s="223" t="str">
        <f>IF('SAM_2017_4HH_rich with capital'!E15="","",'SAM_2017_4HH_rich with capital'!E15)</f>
        <v/>
      </c>
      <c r="F15" s="223" t="str">
        <f>IF('SAM_2017_4HH_rich with capital'!F15="","",'SAM_2017_4HH_rich with capital'!F15)</f>
        <v/>
      </c>
      <c r="G15" s="223" t="str">
        <f>IF('SAM_2017_4HH_rich with capital'!G15="","",'SAM_2017_4HH_rich with capital'!G15)</f>
        <v/>
      </c>
      <c r="H15" s="223" t="str">
        <f>IF('SAM_2017_4HH_rich with capital'!H15="","",'SAM_2017_4HH_rich with capital'!H15)</f>
        <v/>
      </c>
      <c r="I15" s="223" t="str">
        <f>IF('SAM_2017_4HH_rich with capital'!I15="","",'SAM_2017_4HH_rich with capital'!I15)</f>
        <v/>
      </c>
      <c r="J15" s="223" t="str">
        <f>IF('SAM_2017_4HH_rich with capital'!J15="","",'SAM_2017_4HH_rich with capital'!J15)</f>
        <v/>
      </c>
      <c r="K15" s="223" t="str">
        <f>IF('SAM_2017_4HH_rich with capital'!K15="","",'SAM_2017_4HH_rich with capital'!K15)</f>
        <v/>
      </c>
      <c r="L15" s="223" t="str">
        <f>IF('SAM_2017_4HH_rich with capital'!L15="","",'SAM_2017_4HH_rich with capital'!L15)</f>
        <v/>
      </c>
      <c r="M15" s="223" t="str">
        <f>IF('SAM_2017_4HH_rich with capital'!M15="","",'SAM_2017_4HH_rich with capital'!M15)</f>
        <v/>
      </c>
      <c r="N15" s="223" t="str">
        <f>IF('SAM_2017_4HH_rich with capital'!N15="","",'SAM_2017_4HH_rich with capital'!N15)</f>
        <v/>
      </c>
      <c r="O15" s="223" t="str">
        <f>IF('SAM_2017_4HH_rich with capital'!O15="","",'SAM_2017_4HH_rich with capital'!O15)</f>
        <v/>
      </c>
      <c r="P15" s="223" t="str">
        <f>IF('SAM_2017_4HH_rich with capital'!P15="","",'SAM_2017_4HH_rich with capital'!P15)</f>
        <v/>
      </c>
      <c r="Q15" s="223" t="str">
        <f>IF('SAM_2017_4HH_rich with capital'!Q15="","",'SAM_2017_4HH_rich with capital'!Q15)</f>
        <v/>
      </c>
      <c r="R15" s="223" t="str">
        <f>IF('SAM_2017_4HH_rich with capital'!R15="","",'SAM_2017_4HH_rich with capital'!R15)</f>
        <v/>
      </c>
      <c r="S15" s="223" t="str">
        <f>IF('SAM_2017_4HH_rich with capital'!S15="","",'SAM_2017_4HH_rich with capital'!S15)</f>
        <v/>
      </c>
      <c r="T15" s="223" t="str">
        <f>IF('SAM_2017_4HH_rich with capital'!T15="","",'SAM_2017_4HH_rich with capital'!T15)</f>
        <v/>
      </c>
      <c r="U15" s="223" t="str">
        <f>IF('SAM_2017_4HH_rich with capital'!U15="","",'SAM_2017_4HH_rich with capital'!U15)</f>
        <v/>
      </c>
      <c r="V15" s="223" t="str">
        <f>IF('SAM_2017_4HH_rich with capital'!V15="","",'SAM_2017_4HH_rich with capital'!V15)</f>
        <v/>
      </c>
      <c r="W15" s="223" t="str">
        <f>IF('SAM_2017_4HH_rich with capital'!W15="","",'SAM_2017_4HH_rich with capital'!W15)</f>
        <v/>
      </c>
      <c r="X15" s="223" t="str">
        <f>IF('SAM_2017_4HH_rich with capital'!X15="","",'SAM_2017_4HH_rich with capital'!X15)</f>
        <v/>
      </c>
      <c r="Y15" s="223" t="str">
        <f>IF('SAM_2017_4HH_rich with capital'!Y15="","",'SAM_2017_4HH_rich with capital'!Y15)</f>
        <v/>
      </c>
      <c r="Z15" s="223" t="str">
        <f>IF('SAM_2017_4HH_rich with capital'!Z15="","",'SAM_2017_4HH_rich with capital'!Z15)</f>
        <v/>
      </c>
      <c r="AA15" s="223" t="str">
        <f>IF('SAM_2017_4HH_rich with capital'!AA15="","",'SAM_2017_4HH_rich with capital'!AA15)</f>
        <v/>
      </c>
      <c r="AB15" s="223" t="str">
        <f>IF('SAM_2017_4HH_rich with capital'!AB15="","",'SAM_2017_4HH_rich with capital'!AB15)</f>
        <v/>
      </c>
      <c r="AC15" s="223" t="str">
        <f>IF('SAM_2017_4HH_rich with capital'!AC15="","",'SAM_2017_4HH_rich with capital'!AC15)</f>
        <v/>
      </c>
      <c r="AD15" s="223" t="str">
        <f>IF('SAM_2017_4HH_rich with capital'!AD15="","",'SAM_2017_4HH_rich with capital'!AD15)</f>
        <v/>
      </c>
      <c r="AE15" s="223" t="str">
        <f>IF('SAM_2017_4HH_rich with capital'!AE15="","",'SAM_2017_4HH_rich with capital'!AE15)</f>
        <v/>
      </c>
      <c r="AF15" s="223" t="str">
        <f>IF('SAM_2017_4HH_rich with capital'!AF15="","",'SAM_2017_4HH_rich with capital'!AF15)</f>
        <v/>
      </c>
      <c r="AG15" s="223" t="str">
        <f>IF('SAM_2017_4HH_rich with capital'!AG15="","",'SAM_2017_4HH_rich with capital'!AG15)</f>
        <v/>
      </c>
      <c r="AH15" s="223" t="str">
        <f>IF('SAM_2017_4HH_rich with capital'!AH15="","",'SAM_2017_4HH_rich with capital'!AH15)</f>
        <v/>
      </c>
      <c r="AI15" s="223" t="str">
        <f>IF('SAM_2017_4HH_rich with capital'!AI15="","",'SAM_2017_4HH_rich with capital'!AI15)</f>
        <v/>
      </c>
      <c r="AJ15" s="223" t="str">
        <f>IF('SAM_2017_4HH_rich with capital'!AJ15="","",'SAM_2017_4HH_rich with capital'!AJ15)</f>
        <v/>
      </c>
      <c r="AK15" s="223" t="str">
        <f>IF('SAM_2017_4HH_rich with capital'!AK15="","",'SAM_2017_4HH_rich with capital'!AK15)</f>
        <v/>
      </c>
      <c r="AL15" s="223" t="str">
        <f>IF('SAM_2017_4HH_rich with capital'!AL15="","",'SAM_2017_4HH_rich with capital'!AL15)</f>
        <v/>
      </c>
      <c r="AM15" s="223" t="str">
        <f>IF('SAM_2017_4HH_rich with capital'!AM15="","",'SAM_2017_4HH_rich with capital'!AM15)</f>
        <v/>
      </c>
      <c r="AN15" s="223" t="str">
        <f>IF('SAM_2017_4HH_rich with capital'!AN15="","",'SAM_2017_4HH_rich with capital'!AN15)</f>
        <v/>
      </c>
      <c r="AO15" s="223" t="str">
        <f>IF('SAM_2017_4HH_rich with capital'!AO15="","",'SAM_2017_4HH_rich with capital'!AO15)</f>
        <v/>
      </c>
      <c r="AP15" s="223" t="str">
        <f>IF('SAM_2017_4HH_rich with capital'!AP15="","",'SAM_2017_4HH_rich with capital'!AP15)</f>
        <v/>
      </c>
      <c r="AQ15" s="223" t="str">
        <f>IF('SAM_2017_4HH_rich with capital'!AQ15="","",'SAM_2017_4HH_rich with capital'!AQ15)</f>
        <v/>
      </c>
      <c r="AR15" s="223" t="str">
        <f>IF('SAM_2017_4HH_rich with capital'!AR15="","",'SAM_2017_4HH_rich with capital'!AR15)</f>
        <v/>
      </c>
      <c r="AS15" s="223" t="str">
        <f>IF('SAM_2017_4HH_rich with capital'!AS15="","",'SAM_2017_4HH_rich with capital'!AS15)</f>
        <v/>
      </c>
      <c r="AT15" s="223" t="str">
        <f>IF('SAM_2017_4HH_rich with capital'!AT15="","",'SAM_2017_4HH_rich with capital'!AT15)</f>
        <v/>
      </c>
      <c r="AU15" s="223" t="str">
        <f>IF('SAM_2017_4HH_rich with capital'!AU15="","",'SAM_2017_4HH_rich with capital'!AU15)</f>
        <v/>
      </c>
      <c r="AV15" s="223" t="str">
        <f>IF('SAM_2017_4HH_rich with capital'!AV15="","",'SAM_2017_4HH_rich with capital'!AV15)</f>
        <v/>
      </c>
      <c r="AW15" s="223">
        <f>IF('SAM_2017_4HH_rich with capital'!AW15="","",'SAM_2017_4HH_rich with capital'!AW15)</f>
        <v>268186.86292172974</v>
      </c>
      <c r="AX15" s="223" t="str">
        <f>IF('SAM_2017_4HH_rich with capital'!AX15="","",'SAM_2017_4HH_rich with capital'!AX15)</f>
        <v/>
      </c>
      <c r="AY15" s="223" t="str">
        <f>IF('SAM_2017_4HH_rich with capital'!AY15="","",'SAM_2017_4HH_rich with capital'!AY15)</f>
        <v/>
      </c>
      <c r="AZ15" s="223" t="str">
        <f>IF('SAM_2017_4HH_rich with capital'!AZ15="","",'SAM_2017_4HH_rich with capital'!AZ15)</f>
        <v/>
      </c>
      <c r="BA15" s="223" t="str">
        <f>IF('SAM_2017_4HH_rich with capital'!BA15="","",'SAM_2017_4HH_rich with capital'!BA15)</f>
        <v/>
      </c>
      <c r="BB15" s="223" t="str">
        <f>IF('SAM_2017_4HH_rich with capital'!BB15="","",'SAM_2017_4HH_rich with capital'!BB15)</f>
        <v/>
      </c>
      <c r="BC15" s="223" t="str">
        <f>IF('SAM_2017_4HH_rich with capital'!BC15="","",'SAM_2017_4HH_rich with capital'!BC15)</f>
        <v/>
      </c>
      <c r="BD15" s="223" t="str">
        <f>IF('SAM_2017_4HH_rich with capital'!BD15="","",'SAM_2017_4HH_rich with capital'!BD15)</f>
        <v/>
      </c>
      <c r="BE15" s="223" t="str">
        <f>IF('SAM_2017_4HH_rich with capital'!BE15="","",'SAM_2017_4HH_rich with capital'!BE15)</f>
        <v/>
      </c>
      <c r="BF15" s="223" t="str">
        <f>IF('SAM_2017_4HH_rich with capital'!BF15="","",'SAM_2017_4HH_rich with capital'!BF15)</f>
        <v/>
      </c>
      <c r="BG15" s="223" t="str">
        <f>IF('SAM_2017_4HH_rich with capital'!BG15="","",'SAM_2017_4HH_rich with capital'!BG15)</f>
        <v/>
      </c>
      <c r="BH15" s="223" t="str">
        <f>IF('SAM_2017_4HH_rich with capital'!BH15="","",'SAM_2017_4HH_rich with capital'!BH15)</f>
        <v/>
      </c>
      <c r="BI15" s="223" t="str">
        <f>IF('SAM_2017_4HH_rich with capital'!BI15="","",'SAM_2017_4HH_rich with capital'!BI15)</f>
        <v/>
      </c>
      <c r="BJ15" s="223" t="str">
        <f>IF('SAM_2017_4HH_rich with capital'!BJ15="","",'SAM_2017_4HH_rich with capital'!BJ15)</f>
        <v/>
      </c>
      <c r="BK15" s="223" t="str">
        <f>IF('SAM_2017_4HH_rich with capital'!BK15="","",'SAM_2017_4HH_rich with capital'!BK15)</f>
        <v/>
      </c>
      <c r="BL15" s="223" t="str">
        <f>IF('SAM_2017_4HH_rich with capital'!BL15="","",'SAM_2017_4HH_rich with capital'!BL15)</f>
        <v/>
      </c>
      <c r="BM15" s="223" t="str">
        <f>IF('SAM_2017_4HH_rich with capital'!BM15="","",'SAM_2017_4HH_rich with capital'!BM15)</f>
        <v/>
      </c>
      <c r="BN15" s="223" t="str">
        <f>IF('SAM_2017_4HH_rich with capital'!BN15="","",'SAM_2017_4HH_rich with capital'!BN15)</f>
        <v/>
      </c>
      <c r="BO15" s="223" t="str">
        <f>IF('SAM_2017_4HH_rich with capital'!BO15="","",'SAM_2017_4HH_rich with capital'!BO15)</f>
        <v/>
      </c>
      <c r="BP15" s="223" t="str">
        <f>IF('SAM_2017_4HH_rich with capital'!BP15="","",'SAM_2017_4HH_rich with capital'!BP15)</f>
        <v/>
      </c>
      <c r="BQ15" s="223" t="str">
        <f>IF('SAM_2017_4HH_rich with capital'!BQ15="","",'SAM_2017_4HH_rich with capital'!BQ15)</f>
        <v/>
      </c>
      <c r="BR15" s="223" t="str">
        <f>IF('SAM_2017_4HH_rich with capital'!BR15="","",'SAM_2017_4HH_rich with capital'!BR15)</f>
        <v/>
      </c>
      <c r="BS15" s="223" t="str">
        <f>IF('SAM_2017_4HH_rich with capital'!BS15="","",'SAM_2017_4HH_rich with capital'!BS15)</f>
        <v/>
      </c>
      <c r="BT15" s="223" t="str">
        <f>IF('SAM_2017_4HH_rich with capital'!BT15="","",'SAM_2017_4HH_rich with capital'!BT15)</f>
        <v/>
      </c>
      <c r="BU15" s="223" t="str">
        <f>IF('SAM_2017_4HH_rich with capital'!BU15="","",'SAM_2017_4HH_rich with capital'!BU15)</f>
        <v/>
      </c>
      <c r="BV15" s="223" t="str">
        <f>IF('SAM_2017_4HH_rich with capital'!BV15="","",'SAM_2017_4HH_rich with capital'!BV15)</f>
        <v/>
      </c>
      <c r="BW15" s="223" t="str">
        <f>IF('SAM_2017_4HH_rich with capital'!BW15="","",'SAM_2017_4HH_rich with capital'!BW15)</f>
        <v/>
      </c>
      <c r="BX15" s="223" t="str">
        <f>IF('SAM_2017_4HH_rich with capital'!BX15="","",'SAM_2017_4HH_rich with capital'!BX15)</f>
        <v/>
      </c>
      <c r="BY15" s="223" t="str">
        <f>IF('SAM_2017_4HH_rich with capital'!BY15="","",'SAM_2017_4HH_rich with capital'!BY15)</f>
        <v/>
      </c>
      <c r="BZ15" s="223" t="str">
        <f>IF('SAM_2017_4HH_rich with capital'!BZ15="","",'SAM_2017_4HH_rich with capital'!BZ15)</f>
        <v/>
      </c>
      <c r="CA15" s="223" t="str">
        <f>IF('SAM_2017_4HH_rich with capital'!CA15="","",'SAM_2017_4HH_rich with capital'!CA15)</f>
        <v/>
      </c>
      <c r="CB15" s="223" t="str">
        <f>IF('SAM_2017_4HH_rich with capital'!CB15="","",'SAM_2017_4HH_rich with capital'!CB15)</f>
        <v/>
      </c>
      <c r="CC15" s="223" t="str">
        <f>IF('SAM_2017_4HH_rich with capital'!CC15="","",'SAM_2017_4HH_rich with capital'!CC15)</f>
        <v/>
      </c>
      <c r="CD15" s="223" t="str">
        <f>IF('SAM_2017_4HH_rich with capital'!CD15="","",'SAM_2017_4HH_rich with capital'!CD15)</f>
        <v/>
      </c>
      <c r="CE15" s="223" t="str">
        <f>IF('SAM_2017_4HH_rich with capital'!CE15="","",'SAM_2017_4HH_rich with capital'!CE15)</f>
        <v/>
      </c>
      <c r="CF15" s="83">
        <f>IF('SAM_2017_4HH_rich with capital'!CF15="","",'SAM_2017_4HH_rich with capital'!CF15)</f>
        <v>19475.548631433812</v>
      </c>
      <c r="CG15" s="107">
        <f t="shared" si="0"/>
        <v>287662.41155316355</v>
      </c>
      <c r="CH15" s="221"/>
      <c r="CI15" s="221"/>
      <c r="CJ15" s="221"/>
      <c r="CK15" s="221"/>
    </row>
    <row r="16" spans="1:89" x14ac:dyDescent="0.25">
      <c r="A16" s="227"/>
      <c r="B16" s="225">
        <v>14</v>
      </c>
      <c r="C16" s="244" t="str">
        <f>IF('SAM_2017_4HH_rich with capital'!C16="","",'SAM_2017_4HH_rich with capital'!C16)</f>
        <v/>
      </c>
      <c r="D16" s="223" t="str">
        <f>IF('SAM_2017_4HH_rich with capital'!D16="","",'SAM_2017_4HH_rich with capital'!D16)</f>
        <v/>
      </c>
      <c r="E16" s="223" t="str">
        <f>IF('SAM_2017_4HH_rich with capital'!E16="","",'SAM_2017_4HH_rich with capital'!E16)</f>
        <v/>
      </c>
      <c r="F16" s="223" t="str">
        <f>IF('SAM_2017_4HH_rich with capital'!F16="","",'SAM_2017_4HH_rich with capital'!F16)</f>
        <v/>
      </c>
      <c r="G16" s="223" t="str">
        <f>IF('SAM_2017_4HH_rich with capital'!G16="","",'SAM_2017_4HH_rich with capital'!G16)</f>
        <v/>
      </c>
      <c r="H16" s="223" t="str">
        <f>IF('SAM_2017_4HH_rich with capital'!H16="","",'SAM_2017_4HH_rich with capital'!H16)</f>
        <v/>
      </c>
      <c r="I16" s="223" t="str">
        <f>IF('SAM_2017_4HH_rich with capital'!I16="","",'SAM_2017_4HH_rich with capital'!I16)</f>
        <v/>
      </c>
      <c r="J16" s="223" t="str">
        <f>IF('SAM_2017_4HH_rich with capital'!J16="","",'SAM_2017_4HH_rich with capital'!J16)</f>
        <v/>
      </c>
      <c r="K16" s="223" t="str">
        <f>IF('SAM_2017_4HH_rich with capital'!K16="","",'SAM_2017_4HH_rich with capital'!K16)</f>
        <v/>
      </c>
      <c r="L16" s="223" t="str">
        <f>IF('SAM_2017_4HH_rich with capital'!L16="","",'SAM_2017_4HH_rich with capital'!L16)</f>
        <v/>
      </c>
      <c r="M16" s="223" t="str">
        <f>IF('SAM_2017_4HH_rich with capital'!M16="","",'SAM_2017_4HH_rich with capital'!M16)</f>
        <v/>
      </c>
      <c r="N16" s="223" t="str">
        <f>IF('SAM_2017_4HH_rich with capital'!N16="","",'SAM_2017_4HH_rich with capital'!N16)</f>
        <v/>
      </c>
      <c r="O16" s="223" t="str">
        <f>IF('SAM_2017_4HH_rich with capital'!O16="","",'SAM_2017_4HH_rich with capital'!O16)</f>
        <v/>
      </c>
      <c r="P16" s="223" t="str">
        <f>IF('SAM_2017_4HH_rich with capital'!P16="","",'SAM_2017_4HH_rich with capital'!P16)</f>
        <v/>
      </c>
      <c r="Q16" s="223" t="str">
        <f>IF('SAM_2017_4HH_rich with capital'!Q16="","",'SAM_2017_4HH_rich with capital'!Q16)</f>
        <v/>
      </c>
      <c r="R16" s="223" t="str">
        <f>IF('SAM_2017_4HH_rich with capital'!R16="","",'SAM_2017_4HH_rich with capital'!R16)</f>
        <v/>
      </c>
      <c r="S16" s="223" t="str">
        <f>IF('SAM_2017_4HH_rich with capital'!S16="","",'SAM_2017_4HH_rich with capital'!S16)</f>
        <v/>
      </c>
      <c r="T16" s="223" t="str">
        <f>IF('SAM_2017_4HH_rich with capital'!T16="","",'SAM_2017_4HH_rich with capital'!T16)</f>
        <v/>
      </c>
      <c r="U16" s="223" t="str">
        <f>IF('SAM_2017_4HH_rich with capital'!U16="","",'SAM_2017_4HH_rich with capital'!U16)</f>
        <v/>
      </c>
      <c r="V16" s="223" t="str">
        <f>IF('SAM_2017_4HH_rich with capital'!V16="","",'SAM_2017_4HH_rich with capital'!V16)</f>
        <v/>
      </c>
      <c r="W16" s="223" t="str">
        <f>IF('SAM_2017_4HH_rich with capital'!W16="","",'SAM_2017_4HH_rich with capital'!W16)</f>
        <v/>
      </c>
      <c r="X16" s="223" t="str">
        <f>IF('SAM_2017_4HH_rich with capital'!X16="","",'SAM_2017_4HH_rich with capital'!X16)</f>
        <v/>
      </c>
      <c r="Y16" s="223" t="str">
        <f>IF('SAM_2017_4HH_rich with capital'!Y16="","",'SAM_2017_4HH_rich with capital'!Y16)</f>
        <v/>
      </c>
      <c r="Z16" s="223" t="str">
        <f>IF('SAM_2017_4HH_rich with capital'!Z16="","",'SAM_2017_4HH_rich with capital'!Z16)</f>
        <v/>
      </c>
      <c r="AA16" s="223" t="str">
        <f>IF('SAM_2017_4HH_rich with capital'!AA16="","",'SAM_2017_4HH_rich with capital'!AA16)</f>
        <v/>
      </c>
      <c r="AB16" s="223" t="str">
        <f>IF('SAM_2017_4HH_rich with capital'!AB16="","",'SAM_2017_4HH_rich with capital'!AB16)</f>
        <v/>
      </c>
      <c r="AC16" s="223" t="str">
        <f>IF('SAM_2017_4HH_rich with capital'!AC16="","",'SAM_2017_4HH_rich with capital'!AC16)</f>
        <v/>
      </c>
      <c r="AD16" s="223" t="str">
        <f>IF('SAM_2017_4HH_rich with capital'!AD16="","",'SAM_2017_4HH_rich with capital'!AD16)</f>
        <v/>
      </c>
      <c r="AE16" s="223" t="str">
        <f>IF('SAM_2017_4HH_rich with capital'!AE16="","",'SAM_2017_4HH_rich with capital'!AE16)</f>
        <v/>
      </c>
      <c r="AF16" s="223" t="str">
        <f>IF('SAM_2017_4HH_rich with capital'!AF16="","",'SAM_2017_4HH_rich with capital'!AF16)</f>
        <v/>
      </c>
      <c r="AG16" s="223" t="str">
        <f>IF('SAM_2017_4HH_rich with capital'!AG16="","",'SAM_2017_4HH_rich with capital'!AG16)</f>
        <v/>
      </c>
      <c r="AH16" s="223" t="str">
        <f>IF('SAM_2017_4HH_rich with capital'!AH16="","",'SAM_2017_4HH_rich with capital'!AH16)</f>
        <v/>
      </c>
      <c r="AI16" s="223" t="str">
        <f>IF('SAM_2017_4HH_rich with capital'!AI16="","",'SAM_2017_4HH_rich with capital'!AI16)</f>
        <v/>
      </c>
      <c r="AJ16" s="223" t="str">
        <f>IF('SAM_2017_4HH_rich with capital'!AJ16="","",'SAM_2017_4HH_rich with capital'!AJ16)</f>
        <v/>
      </c>
      <c r="AK16" s="223" t="str">
        <f>IF('SAM_2017_4HH_rich with capital'!AK16="","",'SAM_2017_4HH_rich with capital'!AK16)</f>
        <v/>
      </c>
      <c r="AL16" s="223" t="str">
        <f>IF('SAM_2017_4HH_rich with capital'!AL16="","",'SAM_2017_4HH_rich with capital'!AL16)</f>
        <v/>
      </c>
      <c r="AM16" s="223" t="str">
        <f>IF('SAM_2017_4HH_rich with capital'!AM16="","",'SAM_2017_4HH_rich with capital'!AM16)</f>
        <v/>
      </c>
      <c r="AN16" s="223" t="str">
        <f>IF('SAM_2017_4HH_rich with capital'!AN16="","",'SAM_2017_4HH_rich with capital'!AN16)</f>
        <v/>
      </c>
      <c r="AO16" s="223" t="str">
        <f>IF('SAM_2017_4HH_rich with capital'!AO16="","",'SAM_2017_4HH_rich with capital'!AO16)</f>
        <v/>
      </c>
      <c r="AP16" s="223" t="str">
        <f>IF('SAM_2017_4HH_rich with capital'!AP16="","",'SAM_2017_4HH_rich with capital'!AP16)</f>
        <v/>
      </c>
      <c r="AQ16" s="223" t="str">
        <f>IF('SAM_2017_4HH_rich with capital'!AQ16="","",'SAM_2017_4HH_rich with capital'!AQ16)</f>
        <v/>
      </c>
      <c r="AR16" s="223" t="str">
        <f>IF('SAM_2017_4HH_rich with capital'!AR16="","",'SAM_2017_4HH_rich with capital'!AR16)</f>
        <v/>
      </c>
      <c r="AS16" s="223" t="str">
        <f>IF('SAM_2017_4HH_rich with capital'!AS16="","",'SAM_2017_4HH_rich with capital'!AS16)</f>
        <v/>
      </c>
      <c r="AT16" s="223" t="str">
        <f>IF('SAM_2017_4HH_rich with capital'!AT16="","",'SAM_2017_4HH_rich with capital'!AT16)</f>
        <v/>
      </c>
      <c r="AU16" s="223" t="str">
        <f>IF('SAM_2017_4HH_rich with capital'!AU16="","",'SAM_2017_4HH_rich with capital'!AU16)</f>
        <v/>
      </c>
      <c r="AV16" s="223" t="str">
        <f>IF('SAM_2017_4HH_rich with capital'!AV16="","",'SAM_2017_4HH_rich with capital'!AV16)</f>
        <v/>
      </c>
      <c r="AW16" s="223" t="str">
        <f>IF('SAM_2017_4HH_rich with capital'!AW16="","",'SAM_2017_4HH_rich with capital'!AW16)</f>
        <v/>
      </c>
      <c r="AX16" s="223">
        <f>IF('SAM_2017_4HH_rich with capital'!AX16="","",'SAM_2017_4HH_rich with capital'!AX16)</f>
        <v>1212809.5750220597</v>
      </c>
      <c r="AY16" s="223" t="str">
        <f>IF('SAM_2017_4HH_rich with capital'!AY16="","",'SAM_2017_4HH_rich with capital'!AY16)</f>
        <v/>
      </c>
      <c r="AZ16" s="223" t="str">
        <f>IF('SAM_2017_4HH_rich with capital'!AZ16="","",'SAM_2017_4HH_rich with capital'!AZ16)</f>
        <v/>
      </c>
      <c r="BA16" s="223" t="str">
        <f>IF('SAM_2017_4HH_rich with capital'!BA16="","",'SAM_2017_4HH_rich with capital'!BA16)</f>
        <v/>
      </c>
      <c r="BB16" s="223" t="str">
        <f>IF('SAM_2017_4HH_rich with capital'!BB16="","",'SAM_2017_4HH_rich with capital'!BB16)</f>
        <v/>
      </c>
      <c r="BC16" s="223" t="str">
        <f>IF('SAM_2017_4HH_rich with capital'!BC16="","",'SAM_2017_4HH_rich with capital'!BC16)</f>
        <v/>
      </c>
      <c r="BD16" s="223" t="str">
        <f>IF('SAM_2017_4HH_rich with capital'!BD16="","",'SAM_2017_4HH_rich with capital'!BD16)</f>
        <v/>
      </c>
      <c r="BE16" s="223" t="str">
        <f>IF('SAM_2017_4HH_rich with capital'!BE16="","",'SAM_2017_4HH_rich with capital'!BE16)</f>
        <v/>
      </c>
      <c r="BF16" s="223" t="str">
        <f>IF('SAM_2017_4HH_rich with capital'!BF16="","",'SAM_2017_4HH_rich with capital'!BF16)</f>
        <v/>
      </c>
      <c r="BG16" s="223" t="str">
        <f>IF('SAM_2017_4HH_rich with capital'!BG16="","",'SAM_2017_4HH_rich with capital'!BG16)</f>
        <v/>
      </c>
      <c r="BH16" s="223" t="str">
        <f>IF('SAM_2017_4HH_rich with capital'!BH16="","",'SAM_2017_4HH_rich with capital'!BH16)</f>
        <v/>
      </c>
      <c r="BI16" s="223" t="str">
        <f>IF('SAM_2017_4HH_rich with capital'!BI16="","",'SAM_2017_4HH_rich with capital'!BI16)</f>
        <v/>
      </c>
      <c r="BJ16" s="223" t="str">
        <f>IF('SAM_2017_4HH_rich with capital'!BJ16="","",'SAM_2017_4HH_rich with capital'!BJ16)</f>
        <v/>
      </c>
      <c r="BK16" s="223" t="str">
        <f>IF('SAM_2017_4HH_rich with capital'!BK16="","",'SAM_2017_4HH_rich with capital'!BK16)</f>
        <v/>
      </c>
      <c r="BL16" s="223" t="str">
        <f>IF('SAM_2017_4HH_rich with capital'!BL16="","",'SAM_2017_4HH_rich with capital'!BL16)</f>
        <v/>
      </c>
      <c r="BM16" s="223" t="str">
        <f>IF('SAM_2017_4HH_rich with capital'!BM16="","",'SAM_2017_4HH_rich with capital'!BM16)</f>
        <v/>
      </c>
      <c r="BN16" s="223" t="str">
        <f>IF('SAM_2017_4HH_rich with capital'!BN16="","",'SAM_2017_4HH_rich with capital'!BN16)</f>
        <v/>
      </c>
      <c r="BO16" s="223" t="str">
        <f>IF('SAM_2017_4HH_rich with capital'!BO16="","",'SAM_2017_4HH_rich with capital'!BO16)</f>
        <v/>
      </c>
      <c r="BP16" s="223" t="str">
        <f>IF('SAM_2017_4HH_rich with capital'!BP16="","",'SAM_2017_4HH_rich with capital'!BP16)</f>
        <v/>
      </c>
      <c r="BQ16" s="223" t="str">
        <f>IF('SAM_2017_4HH_rich with capital'!BQ16="","",'SAM_2017_4HH_rich with capital'!BQ16)</f>
        <v/>
      </c>
      <c r="BR16" s="223" t="str">
        <f>IF('SAM_2017_4HH_rich with capital'!BR16="","",'SAM_2017_4HH_rich with capital'!BR16)</f>
        <v/>
      </c>
      <c r="BS16" s="223" t="str">
        <f>IF('SAM_2017_4HH_rich with capital'!BS16="","",'SAM_2017_4HH_rich with capital'!BS16)</f>
        <v/>
      </c>
      <c r="BT16" s="223" t="str">
        <f>IF('SAM_2017_4HH_rich with capital'!BT16="","",'SAM_2017_4HH_rich with capital'!BT16)</f>
        <v/>
      </c>
      <c r="BU16" s="223" t="str">
        <f>IF('SAM_2017_4HH_rich with capital'!BU16="","",'SAM_2017_4HH_rich with capital'!BU16)</f>
        <v/>
      </c>
      <c r="BV16" s="223" t="str">
        <f>IF('SAM_2017_4HH_rich with capital'!BV16="","",'SAM_2017_4HH_rich with capital'!BV16)</f>
        <v/>
      </c>
      <c r="BW16" s="223" t="str">
        <f>IF('SAM_2017_4HH_rich with capital'!BW16="","",'SAM_2017_4HH_rich with capital'!BW16)</f>
        <v/>
      </c>
      <c r="BX16" s="223" t="str">
        <f>IF('SAM_2017_4HH_rich with capital'!BX16="","",'SAM_2017_4HH_rich with capital'!BX16)</f>
        <v/>
      </c>
      <c r="BY16" s="223" t="str">
        <f>IF('SAM_2017_4HH_rich with capital'!BY16="","",'SAM_2017_4HH_rich with capital'!BY16)</f>
        <v/>
      </c>
      <c r="BZ16" s="223" t="str">
        <f>IF('SAM_2017_4HH_rich with capital'!BZ16="","",'SAM_2017_4HH_rich with capital'!BZ16)</f>
        <v/>
      </c>
      <c r="CA16" s="223" t="str">
        <f>IF('SAM_2017_4HH_rich with capital'!CA16="","",'SAM_2017_4HH_rich with capital'!CA16)</f>
        <v/>
      </c>
      <c r="CB16" s="223" t="str">
        <f>IF('SAM_2017_4HH_rich with capital'!CB16="","",'SAM_2017_4HH_rich with capital'!CB16)</f>
        <v/>
      </c>
      <c r="CC16" s="223" t="str">
        <f>IF('SAM_2017_4HH_rich with capital'!CC16="","",'SAM_2017_4HH_rich with capital'!CC16)</f>
        <v/>
      </c>
      <c r="CD16" s="223" t="str">
        <f>IF('SAM_2017_4HH_rich with capital'!CD16="","",'SAM_2017_4HH_rich with capital'!CD16)</f>
        <v/>
      </c>
      <c r="CE16" s="223" t="str">
        <f>IF('SAM_2017_4HH_rich with capital'!CE16="","",'SAM_2017_4HH_rich with capital'!CE16)</f>
        <v/>
      </c>
      <c r="CF16" s="83">
        <f>IF('SAM_2017_4HH_rich with capital'!CF16="","",'SAM_2017_4HH_rich with capital'!CF16)</f>
        <v>392185.34727427992</v>
      </c>
      <c r="CG16" s="107">
        <f t="shared" si="0"/>
        <v>1604994.9222963396</v>
      </c>
      <c r="CH16" s="221"/>
      <c r="CI16" s="221"/>
      <c r="CJ16" s="221"/>
      <c r="CK16" s="221"/>
    </row>
    <row r="17" spans="1:89" x14ac:dyDescent="0.25">
      <c r="A17" s="227"/>
      <c r="B17" s="225">
        <v>15</v>
      </c>
      <c r="C17" s="244" t="str">
        <f>IF('SAM_2017_4HH_rich with capital'!C17="","",'SAM_2017_4HH_rich with capital'!C17)</f>
        <v/>
      </c>
      <c r="D17" s="223" t="str">
        <f>IF('SAM_2017_4HH_rich with capital'!D17="","",'SAM_2017_4HH_rich with capital'!D17)</f>
        <v/>
      </c>
      <c r="E17" s="223" t="str">
        <f>IF('SAM_2017_4HH_rich with capital'!E17="","",'SAM_2017_4HH_rich with capital'!E17)</f>
        <v/>
      </c>
      <c r="F17" s="223" t="str">
        <f>IF('SAM_2017_4HH_rich with capital'!F17="","",'SAM_2017_4HH_rich with capital'!F17)</f>
        <v/>
      </c>
      <c r="G17" s="223" t="str">
        <f>IF('SAM_2017_4HH_rich with capital'!G17="","",'SAM_2017_4HH_rich with capital'!G17)</f>
        <v/>
      </c>
      <c r="H17" s="223" t="str">
        <f>IF('SAM_2017_4HH_rich with capital'!H17="","",'SAM_2017_4HH_rich with capital'!H17)</f>
        <v/>
      </c>
      <c r="I17" s="223" t="str">
        <f>IF('SAM_2017_4HH_rich with capital'!I17="","",'SAM_2017_4HH_rich with capital'!I17)</f>
        <v/>
      </c>
      <c r="J17" s="223" t="str">
        <f>IF('SAM_2017_4HH_rich with capital'!J17="","",'SAM_2017_4HH_rich with capital'!J17)</f>
        <v/>
      </c>
      <c r="K17" s="223" t="str">
        <f>IF('SAM_2017_4HH_rich with capital'!K17="","",'SAM_2017_4HH_rich with capital'!K17)</f>
        <v/>
      </c>
      <c r="L17" s="223" t="str">
        <f>IF('SAM_2017_4HH_rich with capital'!L17="","",'SAM_2017_4HH_rich with capital'!L17)</f>
        <v/>
      </c>
      <c r="M17" s="223" t="str">
        <f>IF('SAM_2017_4HH_rich with capital'!M17="","",'SAM_2017_4HH_rich with capital'!M17)</f>
        <v/>
      </c>
      <c r="N17" s="223" t="str">
        <f>IF('SAM_2017_4HH_rich with capital'!N17="","",'SAM_2017_4HH_rich with capital'!N17)</f>
        <v/>
      </c>
      <c r="O17" s="223" t="str">
        <f>IF('SAM_2017_4HH_rich with capital'!O17="","",'SAM_2017_4HH_rich with capital'!O17)</f>
        <v/>
      </c>
      <c r="P17" s="223" t="str">
        <f>IF('SAM_2017_4HH_rich with capital'!P17="","",'SAM_2017_4HH_rich with capital'!P17)</f>
        <v/>
      </c>
      <c r="Q17" s="223" t="str">
        <f>IF('SAM_2017_4HH_rich with capital'!Q17="","",'SAM_2017_4HH_rich with capital'!Q17)</f>
        <v/>
      </c>
      <c r="R17" s="223" t="str">
        <f>IF('SAM_2017_4HH_rich with capital'!R17="","",'SAM_2017_4HH_rich with capital'!R17)</f>
        <v/>
      </c>
      <c r="S17" s="223" t="str">
        <f>IF('SAM_2017_4HH_rich with capital'!S17="","",'SAM_2017_4HH_rich with capital'!S17)</f>
        <v/>
      </c>
      <c r="T17" s="223" t="str">
        <f>IF('SAM_2017_4HH_rich with capital'!T17="","",'SAM_2017_4HH_rich with capital'!T17)</f>
        <v/>
      </c>
      <c r="U17" s="223" t="str">
        <f>IF('SAM_2017_4HH_rich with capital'!U17="","",'SAM_2017_4HH_rich with capital'!U17)</f>
        <v/>
      </c>
      <c r="V17" s="223" t="str">
        <f>IF('SAM_2017_4HH_rich with capital'!V17="","",'SAM_2017_4HH_rich with capital'!V17)</f>
        <v/>
      </c>
      <c r="W17" s="223" t="str">
        <f>IF('SAM_2017_4HH_rich with capital'!W17="","",'SAM_2017_4HH_rich with capital'!W17)</f>
        <v/>
      </c>
      <c r="X17" s="223" t="str">
        <f>IF('SAM_2017_4HH_rich with capital'!X17="","",'SAM_2017_4HH_rich with capital'!X17)</f>
        <v/>
      </c>
      <c r="Y17" s="223" t="str">
        <f>IF('SAM_2017_4HH_rich with capital'!Y17="","",'SAM_2017_4HH_rich with capital'!Y17)</f>
        <v/>
      </c>
      <c r="Z17" s="223" t="str">
        <f>IF('SAM_2017_4HH_rich with capital'!Z17="","",'SAM_2017_4HH_rich with capital'!Z17)</f>
        <v/>
      </c>
      <c r="AA17" s="223" t="str">
        <f>IF('SAM_2017_4HH_rich with capital'!AA17="","",'SAM_2017_4HH_rich with capital'!AA17)</f>
        <v/>
      </c>
      <c r="AB17" s="223" t="str">
        <f>IF('SAM_2017_4HH_rich with capital'!AB17="","",'SAM_2017_4HH_rich with capital'!AB17)</f>
        <v/>
      </c>
      <c r="AC17" s="223" t="str">
        <f>IF('SAM_2017_4HH_rich with capital'!AC17="","",'SAM_2017_4HH_rich with capital'!AC17)</f>
        <v/>
      </c>
      <c r="AD17" s="223" t="str">
        <f>IF('SAM_2017_4HH_rich with capital'!AD17="","",'SAM_2017_4HH_rich with capital'!AD17)</f>
        <v/>
      </c>
      <c r="AE17" s="223" t="str">
        <f>IF('SAM_2017_4HH_rich with capital'!AE17="","",'SAM_2017_4HH_rich with capital'!AE17)</f>
        <v/>
      </c>
      <c r="AF17" s="223" t="str">
        <f>IF('SAM_2017_4HH_rich with capital'!AF17="","",'SAM_2017_4HH_rich with capital'!AF17)</f>
        <v/>
      </c>
      <c r="AG17" s="223" t="str">
        <f>IF('SAM_2017_4HH_rich with capital'!AG17="","",'SAM_2017_4HH_rich with capital'!AG17)</f>
        <v/>
      </c>
      <c r="AH17" s="223" t="str">
        <f>IF('SAM_2017_4HH_rich with capital'!AH17="","",'SAM_2017_4HH_rich with capital'!AH17)</f>
        <v/>
      </c>
      <c r="AI17" s="223" t="str">
        <f>IF('SAM_2017_4HH_rich with capital'!AI17="","",'SAM_2017_4HH_rich with capital'!AI17)</f>
        <v/>
      </c>
      <c r="AJ17" s="223" t="str">
        <f>IF('SAM_2017_4HH_rich with capital'!AJ17="","",'SAM_2017_4HH_rich with capital'!AJ17)</f>
        <v/>
      </c>
      <c r="AK17" s="223" t="str">
        <f>IF('SAM_2017_4HH_rich with capital'!AK17="","",'SAM_2017_4HH_rich with capital'!AK17)</f>
        <v/>
      </c>
      <c r="AL17" s="223" t="str">
        <f>IF('SAM_2017_4HH_rich with capital'!AL17="","",'SAM_2017_4HH_rich with capital'!AL17)</f>
        <v/>
      </c>
      <c r="AM17" s="223" t="str">
        <f>IF('SAM_2017_4HH_rich with capital'!AM17="","",'SAM_2017_4HH_rich with capital'!AM17)</f>
        <v/>
      </c>
      <c r="AN17" s="223" t="str">
        <f>IF('SAM_2017_4HH_rich with capital'!AN17="","",'SAM_2017_4HH_rich with capital'!AN17)</f>
        <v/>
      </c>
      <c r="AO17" s="223" t="str">
        <f>IF('SAM_2017_4HH_rich with capital'!AO17="","",'SAM_2017_4HH_rich with capital'!AO17)</f>
        <v/>
      </c>
      <c r="AP17" s="223" t="str">
        <f>IF('SAM_2017_4HH_rich with capital'!AP17="","",'SAM_2017_4HH_rich with capital'!AP17)</f>
        <v/>
      </c>
      <c r="AQ17" s="223" t="str">
        <f>IF('SAM_2017_4HH_rich with capital'!AQ17="","",'SAM_2017_4HH_rich with capital'!AQ17)</f>
        <v/>
      </c>
      <c r="AR17" s="223" t="str">
        <f>IF('SAM_2017_4HH_rich with capital'!AR17="","",'SAM_2017_4HH_rich with capital'!AR17)</f>
        <v/>
      </c>
      <c r="AS17" s="223" t="str">
        <f>IF('SAM_2017_4HH_rich with capital'!AS17="","",'SAM_2017_4HH_rich with capital'!AS17)</f>
        <v/>
      </c>
      <c r="AT17" s="223" t="str">
        <f>IF('SAM_2017_4HH_rich with capital'!AT17="","",'SAM_2017_4HH_rich with capital'!AT17)</f>
        <v/>
      </c>
      <c r="AU17" s="223" t="str">
        <f>IF('SAM_2017_4HH_rich with capital'!AU17="","",'SAM_2017_4HH_rich with capital'!AU17)</f>
        <v/>
      </c>
      <c r="AV17" s="223" t="str">
        <f>IF('SAM_2017_4HH_rich with capital'!AV17="","",'SAM_2017_4HH_rich with capital'!AV17)</f>
        <v/>
      </c>
      <c r="AW17" s="223" t="str">
        <f>IF('SAM_2017_4HH_rich with capital'!AW17="","",'SAM_2017_4HH_rich with capital'!AW17)</f>
        <v/>
      </c>
      <c r="AX17" s="223" t="str">
        <f>IF('SAM_2017_4HH_rich with capital'!AX17="","",'SAM_2017_4HH_rich with capital'!AX17)</f>
        <v/>
      </c>
      <c r="AY17" s="223">
        <f>IF('SAM_2017_4HH_rich with capital'!AY17="","",'SAM_2017_4HH_rich with capital'!AY17)</f>
        <v>431601.48204978602</v>
      </c>
      <c r="AZ17" s="223" t="str">
        <f>IF('SAM_2017_4HH_rich with capital'!AZ17="","",'SAM_2017_4HH_rich with capital'!AZ17)</f>
        <v/>
      </c>
      <c r="BA17" s="223" t="str">
        <f>IF('SAM_2017_4HH_rich with capital'!BA17="","",'SAM_2017_4HH_rich with capital'!BA17)</f>
        <v/>
      </c>
      <c r="BB17" s="223" t="str">
        <f>IF('SAM_2017_4HH_rich with capital'!BB17="","",'SAM_2017_4HH_rich with capital'!BB17)</f>
        <v/>
      </c>
      <c r="BC17" s="223" t="str">
        <f>IF('SAM_2017_4HH_rich with capital'!BC17="","",'SAM_2017_4HH_rich with capital'!BC17)</f>
        <v/>
      </c>
      <c r="BD17" s="223" t="str">
        <f>IF('SAM_2017_4HH_rich with capital'!BD17="","",'SAM_2017_4HH_rich with capital'!BD17)</f>
        <v/>
      </c>
      <c r="BE17" s="223" t="str">
        <f>IF('SAM_2017_4HH_rich with capital'!BE17="","",'SAM_2017_4HH_rich with capital'!BE17)</f>
        <v/>
      </c>
      <c r="BF17" s="223" t="str">
        <f>IF('SAM_2017_4HH_rich with capital'!BF17="","",'SAM_2017_4HH_rich with capital'!BF17)</f>
        <v/>
      </c>
      <c r="BG17" s="223" t="str">
        <f>IF('SAM_2017_4HH_rich with capital'!BG17="","",'SAM_2017_4HH_rich with capital'!BG17)</f>
        <v/>
      </c>
      <c r="BH17" s="223" t="str">
        <f>IF('SAM_2017_4HH_rich with capital'!BH17="","",'SAM_2017_4HH_rich with capital'!BH17)</f>
        <v/>
      </c>
      <c r="BI17" s="223" t="str">
        <f>IF('SAM_2017_4HH_rich with capital'!BI17="","",'SAM_2017_4HH_rich with capital'!BI17)</f>
        <v/>
      </c>
      <c r="BJ17" s="223" t="str">
        <f>IF('SAM_2017_4HH_rich with capital'!BJ17="","",'SAM_2017_4HH_rich with capital'!BJ17)</f>
        <v/>
      </c>
      <c r="BK17" s="223" t="str">
        <f>IF('SAM_2017_4HH_rich with capital'!BK17="","",'SAM_2017_4HH_rich with capital'!BK17)</f>
        <v/>
      </c>
      <c r="BL17" s="223" t="str">
        <f>IF('SAM_2017_4HH_rich with capital'!BL17="","",'SAM_2017_4HH_rich with capital'!BL17)</f>
        <v/>
      </c>
      <c r="BM17" s="223" t="str">
        <f>IF('SAM_2017_4HH_rich with capital'!BM17="","",'SAM_2017_4HH_rich with capital'!BM17)</f>
        <v/>
      </c>
      <c r="BN17" s="223" t="str">
        <f>IF('SAM_2017_4HH_rich with capital'!BN17="","",'SAM_2017_4HH_rich with capital'!BN17)</f>
        <v/>
      </c>
      <c r="BO17" s="223" t="str">
        <f>IF('SAM_2017_4HH_rich with capital'!BO17="","",'SAM_2017_4HH_rich with capital'!BO17)</f>
        <v/>
      </c>
      <c r="BP17" s="223" t="str">
        <f>IF('SAM_2017_4HH_rich with capital'!BP17="","",'SAM_2017_4HH_rich with capital'!BP17)</f>
        <v/>
      </c>
      <c r="BQ17" s="223" t="str">
        <f>IF('SAM_2017_4HH_rich with capital'!BQ17="","",'SAM_2017_4HH_rich with capital'!BQ17)</f>
        <v/>
      </c>
      <c r="BR17" s="223" t="str">
        <f>IF('SAM_2017_4HH_rich with capital'!BR17="","",'SAM_2017_4HH_rich with capital'!BR17)</f>
        <v/>
      </c>
      <c r="BS17" s="223" t="str">
        <f>IF('SAM_2017_4HH_rich with capital'!BS17="","",'SAM_2017_4HH_rich with capital'!BS17)</f>
        <v/>
      </c>
      <c r="BT17" s="223" t="str">
        <f>IF('SAM_2017_4HH_rich with capital'!BT17="","",'SAM_2017_4HH_rich with capital'!BT17)</f>
        <v/>
      </c>
      <c r="BU17" s="223" t="str">
        <f>IF('SAM_2017_4HH_rich with capital'!BU17="","",'SAM_2017_4HH_rich with capital'!BU17)</f>
        <v/>
      </c>
      <c r="BV17" s="223" t="str">
        <f>IF('SAM_2017_4HH_rich with capital'!BV17="","",'SAM_2017_4HH_rich with capital'!BV17)</f>
        <v/>
      </c>
      <c r="BW17" s="223" t="str">
        <f>IF('SAM_2017_4HH_rich with capital'!BW17="","",'SAM_2017_4HH_rich with capital'!BW17)</f>
        <v/>
      </c>
      <c r="BX17" s="223" t="str">
        <f>IF('SAM_2017_4HH_rich with capital'!BX17="","",'SAM_2017_4HH_rich with capital'!BX17)</f>
        <v/>
      </c>
      <c r="BY17" s="223" t="str">
        <f>IF('SAM_2017_4HH_rich with capital'!BY17="","",'SAM_2017_4HH_rich with capital'!BY17)</f>
        <v/>
      </c>
      <c r="BZ17" s="223" t="str">
        <f>IF('SAM_2017_4HH_rich with capital'!BZ17="","",'SAM_2017_4HH_rich with capital'!BZ17)</f>
        <v/>
      </c>
      <c r="CA17" s="223" t="str">
        <f>IF('SAM_2017_4HH_rich with capital'!CA17="","",'SAM_2017_4HH_rich with capital'!CA17)</f>
        <v/>
      </c>
      <c r="CB17" s="223" t="str">
        <f>IF('SAM_2017_4HH_rich with capital'!CB17="","",'SAM_2017_4HH_rich with capital'!CB17)</f>
        <v/>
      </c>
      <c r="CC17" s="223" t="str">
        <f>IF('SAM_2017_4HH_rich with capital'!CC17="","",'SAM_2017_4HH_rich with capital'!CC17)</f>
        <v/>
      </c>
      <c r="CD17" s="223" t="str">
        <f>IF('SAM_2017_4HH_rich with capital'!CD17="","",'SAM_2017_4HH_rich with capital'!CD17)</f>
        <v/>
      </c>
      <c r="CE17" s="223" t="str">
        <f>IF('SAM_2017_4HH_rich with capital'!CE17="","",'SAM_2017_4HH_rich with capital'!CE17)</f>
        <v/>
      </c>
      <c r="CF17" s="83">
        <f>IF('SAM_2017_4HH_rich with capital'!CF17="","",'SAM_2017_4HH_rich with capital'!CF17)</f>
        <v>198820.308754987</v>
      </c>
      <c r="CG17" s="107">
        <f t="shared" si="0"/>
        <v>630421.79080477299</v>
      </c>
      <c r="CH17" s="221"/>
      <c r="CI17" s="221"/>
      <c r="CJ17" s="221"/>
      <c r="CK17" s="221"/>
    </row>
    <row r="18" spans="1:89" x14ac:dyDescent="0.25">
      <c r="A18" s="227"/>
      <c r="B18" s="225">
        <v>16</v>
      </c>
      <c r="C18" s="244" t="str">
        <f>IF('SAM_2017_4HH_rich with capital'!C18="","",'SAM_2017_4HH_rich with capital'!C18)</f>
        <v/>
      </c>
      <c r="D18" s="223" t="str">
        <f>IF('SAM_2017_4HH_rich with capital'!D18="","",'SAM_2017_4HH_rich with capital'!D18)</f>
        <v/>
      </c>
      <c r="E18" s="223" t="str">
        <f>IF('SAM_2017_4HH_rich with capital'!E18="","",'SAM_2017_4HH_rich with capital'!E18)</f>
        <v/>
      </c>
      <c r="F18" s="223" t="str">
        <f>IF('SAM_2017_4HH_rich with capital'!F18="","",'SAM_2017_4HH_rich with capital'!F18)</f>
        <v/>
      </c>
      <c r="G18" s="223" t="str">
        <f>IF('SAM_2017_4HH_rich with capital'!G18="","",'SAM_2017_4HH_rich with capital'!G18)</f>
        <v/>
      </c>
      <c r="H18" s="223" t="str">
        <f>IF('SAM_2017_4HH_rich with capital'!H18="","",'SAM_2017_4HH_rich with capital'!H18)</f>
        <v/>
      </c>
      <c r="I18" s="223" t="str">
        <f>IF('SAM_2017_4HH_rich with capital'!I18="","",'SAM_2017_4HH_rich with capital'!I18)</f>
        <v/>
      </c>
      <c r="J18" s="223" t="str">
        <f>IF('SAM_2017_4HH_rich with capital'!J18="","",'SAM_2017_4HH_rich with capital'!J18)</f>
        <v/>
      </c>
      <c r="K18" s="223" t="str">
        <f>IF('SAM_2017_4HH_rich with capital'!K18="","",'SAM_2017_4HH_rich with capital'!K18)</f>
        <v/>
      </c>
      <c r="L18" s="223" t="str">
        <f>IF('SAM_2017_4HH_rich with capital'!L18="","",'SAM_2017_4HH_rich with capital'!L18)</f>
        <v/>
      </c>
      <c r="M18" s="223" t="str">
        <f>IF('SAM_2017_4HH_rich with capital'!M18="","",'SAM_2017_4HH_rich with capital'!M18)</f>
        <v/>
      </c>
      <c r="N18" s="223" t="str">
        <f>IF('SAM_2017_4HH_rich with capital'!N18="","",'SAM_2017_4HH_rich with capital'!N18)</f>
        <v/>
      </c>
      <c r="O18" s="223" t="str">
        <f>IF('SAM_2017_4HH_rich with capital'!O18="","",'SAM_2017_4HH_rich with capital'!O18)</f>
        <v/>
      </c>
      <c r="P18" s="223" t="str">
        <f>IF('SAM_2017_4HH_rich with capital'!P18="","",'SAM_2017_4HH_rich with capital'!P18)</f>
        <v/>
      </c>
      <c r="Q18" s="223" t="str">
        <f>IF('SAM_2017_4HH_rich with capital'!Q18="","",'SAM_2017_4HH_rich with capital'!Q18)</f>
        <v/>
      </c>
      <c r="R18" s="223" t="str">
        <f>IF('SAM_2017_4HH_rich with capital'!R18="","",'SAM_2017_4HH_rich with capital'!R18)</f>
        <v/>
      </c>
      <c r="S18" s="223" t="str">
        <f>IF('SAM_2017_4HH_rich with capital'!S18="","",'SAM_2017_4HH_rich with capital'!S18)</f>
        <v/>
      </c>
      <c r="T18" s="223" t="str">
        <f>IF('SAM_2017_4HH_rich with capital'!T18="","",'SAM_2017_4HH_rich with capital'!T18)</f>
        <v/>
      </c>
      <c r="U18" s="223" t="str">
        <f>IF('SAM_2017_4HH_rich with capital'!U18="","",'SAM_2017_4HH_rich with capital'!U18)</f>
        <v/>
      </c>
      <c r="V18" s="223" t="str">
        <f>IF('SAM_2017_4HH_rich with capital'!V18="","",'SAM_2017_4HH_rich with capital'!V18)</f>
        <v/>
      </c>
      <c r="W18" s="223" t="str">
        <f>IF('SAM_2017_4HH_rich with capital'!W18="","",'SAM_2017_4HH_rich with capital'!W18)</f>
        <v/>
      </c>
      <c r="X18" s="223" t="str">
        <f>IF('SAM_2017_4HH_rich with capital'!X18="","",'SAM_2017_4HH_rich with capital'!X18)</f>
        <v/>
      </c>
      <c r="Y18" s="223" t="str">
        <f>IF('SAM_2017_4HH_rich with capital'!Y18="","",'SAM_2017_4HH_rich with capital'!Y18)</f>
        <v/>
      </c>
      <c r="Z18" s="223" t="str">
        <f>IF('SAM_2017_4HH_rich with capital'!Z18="","",'SAM_2017_4HH_rich with capital'!Z18)</f>
        <v/>
      </c>
      <c r="AA18" s="223" t="str">
        <f>IF('SAM_2017_4HH_rich with capital'!AA18="","",'SAM_2017_4HH_rich with capital'!AA18)</f>
        <v/>
      </c>
      <c r="AB18" s="223" t="str">
        <f>IF('SAM_2017_4HH_rich with capital'!AB18="","",'SAM_2017_4HH_rich with capital'!AB18)</f>
        <v/>
      </c>
      <c r="AC18" s="223" t="str">
        <f>IF('SAM_2017_4HH_rich with capital'!AC18="","",'SAM_2017_4HH_rich with capital'!AC18)</f>
        <v/>
      </c>
      <c r="AD18" s="223" t="str">
        <f>IF('SAM_2017_4HH_rich with capital'!AD18="","",'SAM_2017_4HH_rich with capital'!AD18)</f>
        <v/>
      </c>
      <c r="AE18" s="223" t="str">
        <f>IF('SAM_2017_4HH_rich with capital'!AE18="","",'SAM_2017_4HH_rich with capital'!AE18)</f>
        <v/>
      </c>
      <c r="AF18" s="223" t="str">
        <f>IF('SAM_2017_4HH_rich with capital'!AF18="","",'SAM_2017_4HH_rich with capital'!AF18)</f>
        <v/>
      </c>
      <c r="AG18" s="223" t="str">
        <f>IF('SAM_2017_4HH_rich with capital'!AG18="","",'SAM_2017_4HH_rich with capital'!AG18)</f>
        <v/>
      </c>
      <c r="AH18" s="223" t="str">
        <f>IF('SAM_2017_4HH_rich with capital'!AH18="","",'SAM_2017_4HH_rich with capital'!AH18)</f>
        <v/>
      </c>
      <c r="AI18" s="223" t="str">
        <f>IF('SAM_2017_4HH_rich with capital'!AI18="","",'SAM_2017_4HH_rich with capital'!AI18)</f>
        <v/>
      </c>
      <c r="AJ18" s="223" t="str">
        <f>IF('SAM_2017_4HH_rich with capital'!AJ18="","",'SAM_2017_4HH_rich with capital'!AJ18)</f>
        <v/>
      </c>
      <c r="AK18" s="223" t="str">
        <f>IF('SAM_2017_4HH_rich with capital'!AK18="","",'SAM_2017_4HH_rich with capital'!AK18)</f>
        <v/>
      </c>
      <c r="AL18" s="223" t="str">
        <f>IF('SAM_2017_4HH_rich with capital'!AL18="","",'SAM_2017_4HH_rich with capital'!AL18)</f>
        <v/>
      </c>
      <c r="AM18" s="223" t="str">
        <f>IF('SAM_2017_4HH_rich with capital'!AM18="","",'SAM_2017_4HH_rich with capital'!AM18)</f>
        <v/>
      </c>
      <c r="AN18" s="223" t="str">
        <f>IF('SAM_2017_4HH_rich with capital'!AN18="","",'SAM_2017_4HH_rich with capital'!AN18)</f>
        <v/>
      </c>
      <c r="AO18" s="223" t="str">
        <f>IF('SAM_2017_4HH_rich with capital'!AO18="","",'SAM_2017_4HH_rich with capital'!AO18)</f>
        <v/>
      </c>
      <c r="AP18" s="223" t="str">
        <f>IF('SAM_2017_4HH_rich with capital'!AP18="","",'SAM_2017_4HH_rich with capital'!AP18)</f>
        <v/>
      </c>
      <c r="AQ18" s="223" t="str">
        <f>IF('SAM_2017_4HH_rich with capital'!AQ18="","",'SAM_2017_4HH_rich with capital'!AQ18)</f>
        <v/>
      </c>
      <c r="AR18" s="223" t="str">
        <f>IF('SAM_2017_4HH_rich with capital'!AR18="","",'SAM_2017_4HH_rich with capital'!AR18)</f>
        <v/>
      </c>
      <c r="AS18" s="223" t="str">
        <f>IF('SAM_2017_4HH_rich with capital'!AS18="","",'SAM_2017_4HH_rich with capital'!AS18)</f>
        <v/>
      </c>
      <c r="AT18" s="223" t="str">
        <f>IF('SAM_2017_4HH_rich with capital'!AT18="","",'SAM_2017_4HH_rich with capital'!AT18)</f>
        <v/>
      </c>
      <c r="AU18" s="223" t="str">
        <f>IF('SAM_2017_4HH_rich with capital'!AU18="","",'SAM_2017_4HH_rich with capital'!AU18)</f>
        <v/>
      </c>
      <c r="AV18" s="223" t="str">
        <f>IF('SAM_2017_4HH_rich with capital'!AV18="","",'SAM_2017_4HH_rich with capital'!AV18)</f>
        <v/>
      </c>
      <c r="AW18" s="223" t="str">
        <f>IF('SAM_2017_4HH_rich with capital'!AW18="","",'SAM_2017_4HH_rich with capital'!AW18)</f>
        <v/>
      </c>
      <c r="AX18" s="223" t="str">
        <f>IF('SAM_2017_4HH_rich with capital'!AX18="","",'SAM_2017_4HH_rich with capital'!AX18)</f>
        <v/>
      </c>
      <c r="AY18" s="223" t="str">
        <f>IF('SAM_2017_4HH_rich with capital'!AY18="","",'SAM_2017_4HH_rich with capital'!AY18)</f>
        <v/>
      </c>
      <c r="AZ18" s="223">
        <f>IF('SAM_2017_4HH_rich with capital'!AZ18="","",'SAM_2017_4HH_rich with capital'!AZ18)</f>
        <v>620697.88127218594</v>
      </c>
      <c r="BA18" s="223" t="str">
        <f>IF('SAM_2017_4HH_rich with capital'!BA18="","",'SAM_2017_4HH_rich with capital'!BA18)</f>
        <v/>
      </c>
      <c r="BB18" s="223" t="str">
        <f>IF('SAM_2017_4HH_rich with capital'!BB18="","",'SAM_2017_4HH_rich with capital'!BB18)</f>
        <v/>
      </c>
      <c r="BC18" s="223" t="str">
        <f>IF('SAM_2017_4HH_rich with capital'!BC18="","",'SAM_2017_4HH_rich with capital'!BC18)</f>
        <v/>
      </c>
      <c r="BD18" s="223" t="str">
        <f>IF('SAM_2017_4HH_rich with capital'!BD18="","",'SAM_2017_4HH_rich with capital'!BD18)</f>
        <v/>
      </c>
      <c r="BE18" s="223" t="str">
        <f>IF('SAM_2017_4HH_rich with capital'!BE18="","",'SAM_2017_4HH_rich with capital'!BE18)</f>
        <v/>
      </c>
      <c r="BF18" s="223" t="str">
        <f>IF('SAM_2017_4HH_rich with capital'!BF18="","",'SAM_2017_4HH_rich with capital'!BF18)</f>
        <v/>
      </c>
      <c r="BG18" s="223" t="str">
        <f>IF('SAM_2017_4HH_rich with capital'!BG18="","",'SAM_2017_4HH_rich with capital'!BG18)</f>
        <v/>
      </c>
      <c r="BH18" s="223" t="str">
        <f>IF('SAM_2017_4HH_rich with capital'!BH18="","",'SAM_2017_4HH_rich with capital'!BH18)</f>
        <v/>
      </c>
      <c r="BI18" s="223" t="str">
        <f>IF('SAM_2017_4HH_rich with capital'!BI18="","",'SAM_2017_4HH_rich with capital'!BI18)</f>
        <v/>
      </c>
      <c r="BJ18" s="223" t="str">
        <f>IF('SAM_2017_4HH_rich with capital'!BJ18="","",'SAM_2017_4HH_rich with capital'!BJ18)</f>
        <v/>
      </c>
      <c r="BK18" s="223" t="str">
        <f>IF('SAM_2017_4HH_rich with capital'!BK18="","",'SAM_2017_4HH_rich with capital'!BK18)</f>
        <v/>
      </c>
      <c r="BL18" s="223" t="str">
        <f>IF('SAM_2017_4HH_rich with capital'!BL18="","",'SAM_2017_4HH_rich with capital'!BL18)</f>
        <v/>
      </c>
      <c r="BM18" s="223" t="str">
        <f>IF('SAM_2017_4HH_rich with capital'!BM18="","",'SAM_2017_4HH_rich with capital'!BM18)</f>
        <v/>
      </c>
      <c r="BN18" s="223" t="str">
        <f>IF('SAM_2017_4HH_rich with capital'!BN18="","",'SAM_2017_4HH_rich with capital'!BN18)</f>
        <v/>
      </c>
      <c r="BO18" s="223" t="str">
        <f>IF('SAM_2017_4HH_rich with capital'!BO18="","",'SAM_2017_4HH_rich with capital'!BO18)</f>
        <v/>
      </c>
      <c r="BP18" s="223" t="str">
        <f>IF('SAM_2017_4HH_rich with capital'!BP18="","",'SAM_2017_4HH_rich with capital'!BP18)</f>
        <v/>
      </c>
      <c r="BQ18" s="223" t="str">
        <f>IF('SAM_2017_4HH_rich with capital'!BQ18="","",'SAM_2017_4HH_rich with capital'!BQ18)</f>
        <v/>
      </c>
      <c r="BR18" s="223" t="str">
        <f>IF('SAM_2017_4HH_rich with capital'!BR18="","",'SAM_2017_4HH_rich with capital'!BR18)</f>
        <v/>
      </c>
      <c r="BS18" s="223" t="str">
        <f>IF('SAM_2017_4HH_rich with capital'!BS18="","",'SAM_2017_4HH_rich with capital'!BS18)</f>
        <v/>
      </c>
      <c r="BT18" s="223" t="str">
        <f>IF('SAM_2017_4HH_rich with capital'!BT18="","",'SAM_2017_4HH_rich with capital'!BT18)</f>
        <v/>
      </c>
      <c r="BU18" s="223" t="str">
        <f>IF('SAM_2017_4HH_rich with capital'!BU18="","",'SAM_2017_4HH_rich with capital'!BU18)</f>
        <v/>
      </c>
      <c r="BV18" s="223" t="str">
        <f>IF('SAM_2017_4HH_rich with capital'!BV18="","",'SAM_2017_4HH_rich with capital'!BV18)</f>
        <v/>
      </c>
      <c r="BW18" s="223" t="str">
        <f>IF('SAM_2017_4HH_rich with capital'!BW18="","",'SAM_2017_4HH_rich with capital'!BW18)</f>
        <v/>
      </c>
      <c r="BX18" s="223" t="str">
        <f>IF('SAM_2017_4HH_rich with capital'!BX18="","",'SAM_2017_4HH_rich with capital'!BX18)</f>
        <v/>
      </c>
      <c r="BY18" s="223" t="str">
        <f>IF('SAM_2017_4HH_rich with capital'!BY18="","",'SAM_2017_4HH_rich with capital'!BY18)</f>
        <v/>
      </c>
      <c r="BZ18" s="223" t="str">
        <f>IF('SAM_2017_4HH_rich with capital'!BZ18="","",'SAM_2017_4HH_rich with capital'!BZ18)</f>
        <v/>
      </c>
      <c r="CA18" s="223" t="str">
        <f>IF('SAM_2017_4HH_rich with capital'!CA18="","",'SAM_2017_4HH_rich with capital'!CA18)</f>
        <v/>
      </c>
      <c r="CB18" s="223" t="str">
        <f>IF('SAM_2017_4HH_rich with capital'!CB18="","",'SAM_2017_4HH_rich with capital'!CB18)</f>
        <v/>
      </c>
      <c r="CC18" s="223" t="str">
        <f>IF('SAM_2017_4HH_rich with capital'!CC18="","",'SAM_2017_4HH_rich with capital'!CC18)</f>
        <v/>
      </c>
      <c r="CD18" s="223" t="str">
        <f>IF('SAM_2017_4HH_rich with capital'!CD18="","",'SAM_2017_4HH_rich with capital'!CD18)</f>
        <v/>
      </c>
      <c r="CE18" s="223" t="str">
        <f>IF('SAM_2017_4HH_rich with capital'!CE18="","",'SAM_2017_4HH_rich with capital'!CE18)</f>
        <v/>
      </c>
      <c r="CF18" s="83">
        <f>IF('SAM_2017_4HH_rich with capital'!CF18="","",'SAM_2017_4HH_rich with capital'!CF18)</f>
        <v>21274.04428176954</v>
      </c>
      <c r="CG18" s="107">
        <f t="shared" si="0"/>
        <v>641971.92555395549</v>
      </c>
      <c r="CH18" s="221"/>
      <c r="CI18" s="221"/>
      <c r="CJ18" s="221"/>
      <c r="CK18" s="221"/>
    </row>
    <row r="19" spans="1:89" x14ac:dyDescent="0.25">
      <c r="A19" s="227"/>
      <c r="B19" s="225">
        <v>17</v>
      </c>
      <c r="C19" s="244" t="str">
        <f>IF('SAM_2017_4HH_rich with capital'!C19="","",'SAM_2017_4HH_rich with capital'!C19)</f>
        <v/>
      </c>
      <c r="D19" s="223" t="str">
        <f>IF('SAM_2017_4HH_rich with capital'!D19="","",'SAM_2017_4HH_rich with capital'!D19)</f>
        <v/>
      </c>
      <c r="E19" s="223" t="str">
        <f>IF('SAM_2017_4HH_rich with capital'!E19="","",'SAM_2017_4HH_rich with capital'!E19)</f>
        <v/>
      </c>
      <c r="F19" s="223" t="str">
        <f>IF('SAM_2017_4HH_rich with capital'!F19="","",'SAM_2017_4HH_rich with capital'!F19)</f>
        <v/>
      </c>
      <c r="G19" s="223" t="str">
        <f>IF('SAM_2017_4HH_rich with capital'!G19="","",'SAM_2017_4HH_rich with capital'!G19)</f>
        <v/>
      </c>
      <c r="H19" s="223" t="str">
        <f>IF('SAM_2017_4HH_rich with capital'!H19="","",'SAM_2017_4HH_rich with capital'!H19)</f>
        <v/>
      </c>
      <c r="I19" s="223" t="str">
        <f>IF('SAM_2017_4HH_rich with capital'!I19="","",'SAM_2017_4HH_rich with capital'!I19)</f>
        <v/>
      </c>
      <c r="J19" s="223" t="str">
        <f>IF('SAM_2017_4HH_rich with capital'!J19="","",'SAM_2017_4HH_rich with capital'!J19)</f>
        <v/>
      </c>
      <c r="K19" s="223" t="str">
        <f>IF('SAM_2017_4HH_rich with capital'!K19="","",'SAM_2017_4HH_rich with capital'!K19)</f>
        <v/>
      </c>
      <c r="L19" s="223" t="str">
        <f>IF('SAM_2017_4HH_rich with capital'!L19="","",'SAM_2017_4HH_rich with capital'!L19)</f>
        <v/>
      </c>
      <c r="M19" s="223" t="str">
        <f>IF('SAM_2017_4HH_rich with capital'!M19="","",'SAM_2017_4HH_rich with capital'!M19)</f>
        <v/>
      </c>
      <c r="N19" s="223" t="str">
        <f>IF('SAM_2017_4HH_rich with capital'!N19="","",'SAM_2017_4HH_rich with capital'!N19)</f>
        <v/>
      </c>
      <c r="O19" s="223" t="str">
        <f>IF('SAM_2017_4HH_rich with capital'!O19="","",'SAM_2017_4HH_rich with capital'!O19)</f>
        <v/>
      </c>
      <c r="P19" s="223" t="str">
        <f>IF('SAM_2017_4HH_rich with capital'!P19="","",'SAM_2017_4HH_rich with capital'!P19)</f>
        <v/>
      </c>
      <c r="Q19" s="223" t="str">
        <f>IF('SAM_2017_4HH_rich with capital'!Q19="","",'SAM_2017_4HH_rich with capital'!Q19)</f>
        <v/>
      </c>
      <c r="R19" s="223" t="str">
        <f>IF('SAM_2017_4HH_rich with capital'!R19="","",'SAM_2017_4HH_rich with capital'!R19)</f>
        <v/>
      </c>
      <c r="S19" s="223" t="str">
        <f>IF('SAM_2017_4HH_rich with capital'!S19="","",'SAM_2017_4HH_rich with capital'!S19)</f>
        <v/>
      </c>
      <c r="T19" s="223" t="str">
        <f>IF('SAM_2017_4HH_rich with capital'!T19="","",'SAM_2017_4HH_rich with capital'!T19)</f>
        <v/>
      </c>
      <c r="U19" s="223" t="str">
        <f>IF('SAM_2017_4HH_rich with capital'!U19="","",'SAM_2017_4HH_rich with capital'!U19)</f>
        <v/>
      </c>
      <c r="V19" s="223" t="str">
        <f>IF('SAM_2017_4HH_rich with capital'!V19="","",'SAM_2017_4HH_rich with capital'!V19)</f>
        <v/>
      </c>
      <c r="W19" s="223" t="str">
        <f>IF('SAM_2017_4HH_rich with capital'!W19="","",'SAM_2017_4HH_rich with capital'!W19)</f>
        <v/>
      </c>
      <c r="X19" s="223" t="str">
        <f>IF('SAM_2017_4HH_rich with capital'!X19="","",'SAM_2017_4HH_rich with capital'!X19)</f>
        <v/>
      </c>
      <c r="Y19" s="223" t="str">
        <f>IF('SAM_2017_4HH_rich with capital'!Y19="","",'SAM_2017_4HH_rich with capital'!Y19)</f>
        <v/>
      </c>
      <c r="Z19" s="223" t="str">
        <f>IF('SAM_2017_4HH_rich with capital'!Z19="","",'SAM_2017_4HH_rich with capital'!Z19)</f>
        <v/>
      </c>
      <c r="AA19" s="223" t="str">
        <f>IF('SAM_2017_4HH_rich with capital'!AA19="","",'SAM_2017_4HH_rich with capital'!AA19)</f>
        <v/>
      </c>
      <c r="AB19" s="223" t="str">
        <f>IF('SAM_2017_4HH_rich with capital'!AB19="","",'SAM_2017_4HH_rich with capital'!AB19)</f>
        <v/>
      </c>
      <c r="AC19" s="223" t="str">
        <f>IF('SAM_2017_4HH_rich with capital'!AC19="","",'SAM_2017_4HH_rich with capital'!AC19)</f>
        <v/>
      </c>
      <c r="AD19" s="223" t="str">
        <f>IF('SAM_2017_4HH_rich with capital'!AD19="","",'SAM_2017_4HH_rich with capital'!AD19)</f>
        <v/>
      </c>
      <c r="AE19" s="223" t="str">
        <f>IF('SAM_2017_4HH_rich with capital'!AE19="","",'SAM_2017_4HH_rich with capital'!AE19)</f>
        <v/>
      </c>
      <c r="AF19" s="223" t="str">
        <f>IF('SAM_2017_4HH_rich with capital'!AF19="","",'SAM_2017_4HH_rich with capital'!AF19)</f>
        <v/>
      </c>
      <c r="AG19" s="223" t="str">
        <f>IF('SAM_2017_4HH_rich with capital'!AG19="","",'SAM_2017_4HH_rich with capital'!AG19)</f>
        <v/>
      </c>
      <c r="AH19" s="223" t="str">
        <f>IF('SAM_2017_4HH_rich with capital'!AH19="","",'SAM_2017_4HH_rich with capital'!AH19)</f>
        <v/>
      </c>
      <c r="AI19" s="223" t="str">
        <f>IF('SAM_2017_4HH_rich with capital'!AI19="","",'SAM_2017_4HH_rich with capital'!AI19)</f>
        <v/>
      </c>
      <c r="AJ19" s="223" t="str">
        <f>IF('SAM_2017_4HH_rich with capital'!AJ19="","",'SAM_2017_4HH_rich with capital'!AJ19)</f>
        <v/>
      </c>
      <c r="AK19" s="223" t="str">
        <f>IF('SAM_2017_4HH_rich with capital'!AK19="","",'SAM_2017_4HH_rich with capital'!AK19)</f>
        <v/>
      </c>
      <c r="AL19" s="223" t="str">
        <f>IF('SAM_2017_4HH_rich with capital'!AL19="","",'SAM_2017_4HH_rich with capital'!AL19)</f>
        <v/>
      </c>
      <c r="AM19" s="223" t="str">
        <f>IF('SAM_2017_4HH_rich with capital'!AM19="","",'SAM_2017_4HH_rich with capital'!AM19)</f>
        <v/>
      </c>
      <c r="AN19" s="223" t="str">
        <f>IF('SAM_2017_4HH_rich with capital'!AN19="","",'SAM_2017_4HH_rich with capital'!AN19)</f>
        <v/>
      </c>
      <c r="AO19" s="223" t="str">
        <f>IF('SAM_2017_4HH_rich with capital'!AO19="","",'SAM_2017_4HH_rich with capital'!AO19)</f>
        <v/>
      </c>
      <c r="AP19" s="223" t="str">
        <f>IF('SAM_2017_4HH_rich with capital'!AP19="","",'SAM_2017_4HH_rich with capital'!AP19)</f>
        <v/>
      </c>
      <c r="AQ19" s="223" t="str">
        <f>IF('SAM_2017_4HH_rich with capital'!AQ19="","",'SAM_2017_4HH_rich with capital'!AQ19)</f>
        <v/>
      </c>
      <c r="AR19" s="223" t="str">
        <f>IF('SAM_2017_4HH_rich with capital'!AR19="","",'SAM_2017_4HH_rich with capital'!AR19)</f>
        <v/>
      </c>
      <c r="AS19" s="223" t="str">
        <f>IF('SAM_2017_4HH_rich with capital'!AS19="","",'SAM_2017_4HH_rich with capital'!AS19)</f>
        <v/>
      </c>
      <c r="AT19" s="223" t="str">
        <f>IF('SAM_2017_4HH_rich with capital'!AT19="","",'SAM_2017_4HH_rich with capital'!AT19)</f>
        <v/>
      </c>
      <c r="AU19" s="223" t="str">
        <f>IF('SAM_2017_4HH_rich with capital'!AU19="","",'SAM_2017_4HH_rich with capital'!AU19)</f>
        <v/>
      </c>
      <c r="AV19" s="223" t="str">
        <f>IF('SAM_2017_4HH_rich with capital'!AV19="","",'SAM_2017_4HH_rich with capital'!AV19)</f>
        <v/>
      </c>
      <c r="AW19" s="223" t="str">
        <f>IF('SAM_2017_4HH_rich with capital'!AW19="","",'SAM_2017_4HH_rich with capital'!AW19)</f>
        <v/>
      </c>
      <c r="AX19" s="223" t="str">
        <f>IF('SAM_2017_4HH_rich with capital'!AX19="","",'SAM_2017_4HH_rich with capital'!AX19)</f>
        <v/>
      </c>
      <c r="AY19" s="223" t="str">
        <f>IF('SAM_2017_4HH_rich with capital'!AY19="","",'SAM_2017_4HH_rich with capital'!AY19)</f>
        <v/>
      </c>
      <c r="AZ19" s="223" t="str">
        <f>IF('SAM_2017_4HH_rich with capital'!AZ19="","",'SAM_2017_4HH_rich with capital'!AZ19)</f>
        <v/>
      </c>
      <c r="BA19" s="223">
        <f>IF('SAM_2017_4HH_rich with capital'!BA19="","",'SAM_2017_4HH_rich with capital'!BA19)</f>
        <v>884913.04657594522</v>
      </c>
      <c r="BB19" s="223" t="str">
        <f>IF('SAM_2017_4HH_rich with capital'!BB19="","",'SAM_2017_4HH_rich with capital'!BB19)</f>
        <v/>
      </c>
      <c r="BC19" s="223" t="str">
        <f>IF('SAM_2017_4HH_rich with capital'!BC19="","",'SAM_2017_4HH_rich with capital'!BC19)</f>
        <v/>
      </c>
      <c r="BD19" s="223" t="str">
        <f>IF('SAM_2017_4HH_rich with capital'!BD19="","",'SAM_2017_4HH_rich with capital'!BD19)</f>
        <v/>
      </c>
      <c r="BE19" s="223" t="str">
        <f>IF('SAM_2017_4HH_rich with capital'!BE19="","",'SAM_2017_4HH_rich with capital'!BE19)</f>
        <v/>
      </c>
      <c r="BF19" s="223" t="str">
        <f>IF('SAM_2017_4HH_rich with capital'!BF19="","",'SAM_2017_4HH_rich with capital'!BF19)</f>
        <v/>
      </c>
      <c r="BG19" s="223" t="str">
        <f>IF('SAM_2017_4HH_rich with capital'!BG19="","",'SAM_2017_4HH_rich with capital'!BG19)</f>
        <v/>
      </c>
      <c r="BH19" s="223" t="str">
        <f>IF('SAM_2017_4HH_rich with capital'!BH19="","",'SAM_2017_4HH_rich with capital'!BH19)</f>
        <v/>
      </c>
      <c r="BI19" s="223" t="str">
        <f>IF('SAM_2017_4HH_rich with capital'!BI19="","",'SAM_2017_4HH_rich with capital'!BI19)</f>
        <v/>
      </c>
      <c r="BJ19" s="223" t="str">
        <f>IF('SAM_2017_4HH_rich with capital'!BJ19="","",'SAM_2017_4HH_rich with capital'!BJ19)</f>
        <v/>
      </c>
      <c r="BK19" s="223" t="str">
        <f>IF('SAM_2017_4HH_rich with capital'!BK19="","",'SAM_2017_4HH_rich with capital'!BK19)</f>
        <v/>
      </c>
      <c r="BL19" s="223" t="str">
        <f>IF('SAM_2017_4HH_rich with capital'!BL19="","",'SAM_2017_4HH_rich with capital'!BL19)</f>
        <v/>
      </c>
      <c r="BM19" s="223" t="str">
        <f>IF('SAM_2017_4HH_rich with capital'!BM19="","",'SAM_2017_4HH_rich with capital'!BM19)</f>
        <v/>
      </c>
      <c r="BN19" s="223" t="str">
        <f>IF('SAM_2017_4HH_rich with capital'!BN19="","",'SAM_2017_4HH_rich with capital'!BN19)</f>
        <v/>
      </c>
      <c r="BO19" s="223" t="str">
        <f>IF('SAM_2017_4HH_rich with capital'!BO19="","",'SAM_2017_4HH_rich with capital'!BO19)</f>
        <v/>
      </c>
      <c r="BP19" s="223" t="str">
        <f>IF('SAM_2017_4HH_rich with capital'!BP19="","",'SAM_2017_4HH_rich with capital'!BP19)</f>
        <v/>
      </c>
      <c r="BQ19" s="223" t="str">
        <f>IF('SAM_2017_4HH_rich with capital'!BQ19="","",'SAM_2017_4HH_rich with capital'!BQ19)</f>
        <v/>
      </c>
      <c r="BR19" s="223" t="str">
        <f>IF('SAM_2017_4HH_rich with capital'!BR19="","",'SAM_2017_4HH_rich with capital'!BR19)</f>
        <v/>
      </c>
      <c r="BS19" s="223" t="str">
        <f>IF('SAM_2017_4HH_rich with capital'!BS19="","",'SAM_2017_4HH_rich with capital'!BS19)</f>
        <v/>
      </c>
      <c r="BT19" s="223" t="str">
        <f>IF('SAM_2017_4HH_rich with capital'!BT19="","",'SAM_2017_4HH_rich with capital'!BT19)</f>
        <v/>
      </c>
      <c r="BU19" s="223" t="str">
        <f>IF('SAM_2017_4HH_rich with capital'!BU19="","",'SAM_2017_4HH_rich with capital'!BU19)</f>
        <v/>
      </c>
      <c r="BV19" s="223" t="str">
        <f>IF('SAM_2017_4HH_rich with capital'!BV19="","",'SAM_2017_4HH_rich with capital'!BV19)</f>
        <v/>
      </c>
      <c r="BW19" s="223" t="str">
        <f>IF('SAM_2017_4HH_rich with capital'!BW19="","",'SAM_2017_4HH_rich with capital'!BW19)</f>
        <v/>
      </c>
      <c r="BX19" s="223" t="str">
        <f>IF('SAM_2017_4HH_rich with capital'!BX19="","",'SAM_2017_4HH_rich with capital'!BX19)</f>
        <v/>
      </c>
      <c r="BY19" s="223" t="str">
        <f>IF('SAM_2017_4HH_rich with capital'!BY19="","",'SAM_2017_4HH_rich with capital'!BY19)</f>
        <v/>
      </c>
      <c r="BZ19" s="223" t="str">
        <f>IF('SAM_2017_4HH_rich with capital'!BZ19="","",'SAM_2017_4HH_rich with capital'!BZ19)</f>
        <v/>
      </c>
      <c r="CA19" s="223" t="str">
        <f>IF('SAM_2017_4HH_rich with capital'!CA19="","",'SAM_2017_4HH_rich with capital'!CA19)</f>
        <v/>
      </c>
      <c r="CB19" s="223" t="str">
        <f>IF('SAM_2017_4HH_rich with capital'!CB19="","",'SAM_2017_4HH_rich with capital'!CB19)</f>
        <v/>
      </c>
      <c r="CC19" s="223" t="str">
        <f>IF('SAM_2017_4HH_rich with capital'!CC19="","",'SAM_2017_4HH_rich with capital'!CC19)</f>
        <v/>
      </c>
      <c r="CD19" s="223" t="str">
        <f>IF('SAM_2017_4HH_rich with capital'!CD19="","",'SAM_2017_4HH_rich with capital'!CD19)</f>
        <v/>
      </c>
      <c r="CE19" s="223" t="str">
        <f>IF('SAM_2017_4HH_rich with capital'!CE19="","",'SAM_2017_4HH_rich with capital'!CE19)</f>
        <v/>
      </c>
      <c r="CF19" s="83">
        <f>IF('SAM_2017_4HH_rich with capital'!CF19="","",'SAM_2017_4HH_rich with capital'!CF19)</f>
        <v>182961.12550119538</v>
      </c>
      <c r="CG19" s="107">
        <f t="shared" si="0"/>
        <v>1067874.1720771405</v>
      </c>
      <c r="CH19" s="221"/>
      <c r="CI19" s="221"/>
      <c r="CJ19" s="221"/>
      <c r="CK19" s="221"/>
    </row>
    <row r="20" spans="1:89" x14ac:dyDescent="0.25">
      <c r="A20" s="227"/>
      <c r="B20" s="225">
        <v>18</v>
      </c>
      <c r="C20" s="244" t="str">
        <f>IF('SAM_2017_4HH_rich with capital'!C20="","",'SAM_2017_4HH_rich with capital'!C20)</f>
        <v/>
      </c>
      <c r="D20" s="223" t="str">
        <f>IF('SAM_2017_4HH_rich with capital'!D20="","",'SAM_2017_4HH_rich with capital'!D20)</f>
        <v/>
      </c>
      <c r="E20" s="223" t="str">
        <f>IF('SAM_2017_4HH_rich with capital'!E20="","",'SAM_2017_4HH_rich with capital'!E20)</f>
        <v/>
      </c>
      <c r="F20" s="223" t="str">
        <f>IF('SAM_2017_4HH_rich with capital'!F20="","",'SAM_2017_4HH_rich with capital'!F20)</f>
        <v/>
      </c>
      <c r="G20" s="223" t="str">
        <f>IF('SAM_2017_4HH_rich with capital'!G20="","",'SAM_2017_4HH_rich with capital'!G20)</f>
        <v/>
      </c>
      <c r="H20" s="223" t="str">
        <f>IF('SAM_2017_4HH_rich with capital'!H20="","",'SAM_2017_4HH_rich with capital'!H20)</f>
        <v/>
      </c>
      <c r="I20" s="223" t="str">
        <f>IF('SAM_2017_4HH_rich with capital'!I20="","",'SAM_2017_4HH_rich with capital'!I20)</f>
        <v/>
      </c>
      <c r="J20" s="223" t="str">
        <f>IF('SAM_2017_4HH_rich with capital'!J20="","",'SAM_2017_4HH_rich with capital'!J20)</f>
        <v/>
      </c>
      <c r="K20" s="223" t="str">
        <f>IF('SAM_2017_4HH_rich with capital'!K20="","",'SAM_2017_4HH_rich with capital'!K20)</f>
        <v/>
      </c>
      <c r="L20" s="223" t="str">
        <f>IF('SAM_2017_4HH_rich with capital'!L20="","",'SAM_2017_4HH_rich with capital'!L20)</f>
        <v/>
      </c>
      <c r="M20" s="223" t="str">
        <f>IF('SAM_2017_4HH_rich with capital'!M20="","",'SAM_2017_4HH_rich with capital'!M20)</f>
        <v/>
      </c>
      <c r="N20" s="223" t="str">
        <f>IF('SAM_2017_4HH_rich with capital'!N20="","",'SAM_2017_4HH_rich with capital'!N20)</f>
        <v/>
      </c>
      <c r="O20" s="223" t="str">
        <f>IF('SAM_2017_4HH_rich with capital'!O20="","",'SAM_2017_4HH_rich with capital'!O20)</f>
        <v/>
      </c>
      <c r="P20" s="223" t="str">
        <f>IF('SAM_2017_4HH_rich with capital'!P20="","",'SAM_2017_4HH_rich with capital'!P20)</f>
        <v/>
      </c>
      <c r="Q20" s="223" t="str">
        <f>IF('SAM_2017_4HH_rich with capital'!Q20="","",'SAM_2017_4HH_rich with capital'!Q20)</f>
        <v/>
      </c>
      <c r="R20" s="223" t="str">
        <f>IF('SAM_2017_4HH_rich with capital'!R20="","",'SAM_2017_4HH_rich with capital'!R20)</f>
        <v/>
      </c>
      <c r="S20" s="223" t="str">
        <f>IF('SAM_2017_4HH_rich with capital'!S20="","",'SAM_2017_4HH_rich with capital'!S20)</f>
        <v/>
      </c>
      <c r="T20" s="223" t="str">
        <f>IF('SAM_2017_4HH_rich with capital'!T20="","",'SAM_2017_4HH_rich with capital'!T20)</f>
        <v/>
      </c>
      <c r="U20" s="223" t="str">
        <f>IF('SAM_2017_4HH_rich with capital'!U20="","",'SAM_2017_4HH_rich with capital'!U20)</f>
        <v/>
      </c>
      <c r="V20" s="223" t="str">
        <f>IF('SAM_2017_4HH_rich with capital'!V20="","",'SAM_2017_4HH_rich with capital'!V20)</f>
        <v/>
      </c>
      <c r="W20" s="223" t="str">
        <f>IF('SAM_2017_4HH_rich with capital'!W20="","",'SAM_2017_4HH_rich with capital'!W20)</f>
        <v/>
      </c>
      <c r="X20" s="223" t="str">
        <f>IF('SAM_2017_4HH_rich with capital'!X20="","",'SAM_2017_4HH_rich with capital'!X20)</f>
        <v/>
      </c>
      <c r="Y20" s="223" t="str">
        <f>IF('SAM_2017_4HH_rich with capital'!Y20="","",'SAM_2017_4HH_rich with capital'!Y20)</f>
        <v/>
      </c>
      <c r="Z20" s="223" t="str">
        <f>IF('SAM_2017_4HH_rich with capital'!Z20="","",'SAM_2017_4HH_rich with capital'!Z20)</f>
        <v/>
      </c>
      <c r="AA20" s="223" t="str">
        <f>IF('SAM_2017_4HH_rich with capital'!AA20="","",'SAM_2017_4HH_rich with capital'!AA20)</f>
        <v/>
      </c>
      <c r="AB20" s="223" t="str">
        <f>IF('SAM_2017_4HH_rich with capital'!AB20="","",'SAM_2017_4HH_rich with capital'!AB20)</f>
        <v/>
      </c>
      <c r="AC20" s="223" t="str">
        <f>IF('SAM_2017_4HH_rich with capital'!AC20="","",'SAM_2017_4HH_rich with capital'!AC20)</f>
        <v/>
      </c>
      <c r="AD20" s="223" t="str">
        <f>IF('SAM_2017_4HH_rich with capital'!AD20="","",'SAM_2017_4HH_rich with capital'!AD20)</f>
        <v/>
      </c>
      <c r="AE20" s="223" t="str">
        <f>IF('SAM_2017_4HH_rich with capital'!AE20="","",'SAM_2017_4HH_rich with capital'!AE20)</f>
        <v/>
      </c>
      <c r="AF20" s="223" t="str">
        <f>IF('SAM_2017_4HH_rich with capital'!AF20="","",'SAM_2017_4HH_rich with capital'!AF20)</f>
        <v/>
      </c>
      <c r="AG20" s="223" t="str">
        <f>IF('SAM_2017_4HH_rich with capital'!AG20="","",'SAM_2017_4HH_rich with capital'!AG20)</f>
        <v/>
      </c>
      <c r="AH20" s="223" t="str">
        <f>IF('SAM_2017_4HH_rich with capital'!AH20="","",'SAM_2017_4HH_rich with capital'!AH20)</f>
        <v/>
      </c>
      <c r="AI20" s="223" t="str">
        <f>IF('SAM_2017_4HH_rich with capital'!AI20="","",'SAM_2017_4HH_rich with capital'!AI20)</f>
        <v/>
      </c>
      <c r="AJ20" s="223" t="str">
        <f>IF('SAM_2017_4HH_rich with capital'!AJ20="","",'SAM_2017_4HH_rich with capital'!AJ20)</f>
        <v/>
      </c>
      <c r="AK20" s="223" t="str">
        <f>IF('SAM_2017_4HH_rich with capital'!AK20="","",'SAM_2017_4HH_rich with capital'!AK20)</f>
        <v/>
      </c>
      <c r="AL20" s="223" t="str">
        <f>IF('SAM_2017_4HH_rich with capital'!AL20="","",'SAM_2017_4HH_rich with capital'!AL20)</f>
        <v/>
      </c>
      <c r="AM20" s="223" t="str">
        <f>IF('SAM_2017_4HH_rich with capital'!AM20="","",'SAM_2017_4HH_rich with capital'!AM20)</f>
        <v/>
      </c>
      <c r="AN20" s="223" t="str">
        <f>IF('SAM_2017_4HH_rich with capital'!AN20="","",'SAM_2017_4HH_rich with capital'!AN20)</f>
        <v/>
      </c>
      <c r="AO20" s="223" t="str">
        <f>IF('SAM_2017_4HH_rich with capital'!AO20="","",'SAM_2017_4HH_rich with capital'!AO20)</f>
        <v/>
      </c>
      <c r="AP20" s="223" t="str">
        <f>IF('SAM_2017_4HH_rich with capital'!AP20="","",'SAM_2017_4HH_rich with capital'!AP20)</f>
        <v/>
      </c>
      <c r="AQ20" s="223" t="str">
        <f>IF('SAM_2017_4HH_rich with capital'!AQ20="","",'SAM_2017_4HH_rich with capital'!AQ20)</f>
        <v/>
      </c>
      <c r="AR20" s="223" t="str">
        <f>IF('SAM_2017_4HH_rich with capital'!AR20="","",'SAM_2017_4HH_rich with capital'!AR20)</f>
        <v/>
      </c>
      <c r="AS20" s="223" t="str">
        <f>IF('SAM_2017_4HH_rich with capital'!AS20="","",'SAM_2017_4HH_rich with capital'!AS20)</f>
        <v/>
      </c>
      <c r="AT20" s="223" t="str">
        <f>IF('SAM_2017_4HH_rich with capital'!AT20="","",'SAM_2017_4HH_rich with capital'!AT20)</f>
        <v/>
      </c>
      <c r="AU20" s="223" t="str">
        <f>IF('SAM_2017_4HH_rich with capital'!AU20="","",'SAM_2017_4HH_rich with capital'!AU20)</f>
        <v/>
      </c>
      <c r="AV20" s="223" t="str">
        <f>IF('SAM_2017_4HH_rich with capital'!AV20="","",'SAM_2017_4HH_rich with capital'!AV20)</f>
        <v/>
      </c>
      <c r="AW20" s="223" t="str">
        <f>IF('SAM_2017_4HH_rich with capital'!AW20="","",'SAM_2017_4HH_rich with capital'!AW20)</f>
        <v/>
      </c>
      <c r="AX20" s="223" t="str">
        <f>IF('SAM_2017_4HH_rich with capital'!AX20="","",'SAM_2017_4HH_rich with capital'!AX20)</f>
        <v/>
      </c>
      <c r="AY20" s="223" t="str">
        <f>IF('SAM_2017_4HH_rich with capital'!AY20="","",'SAM_2017_4HH_rich with capital'!AY20)</f>
        <v/>
      </c>
      <c r="AZ20" s="223" t="str">
        <f>IF('SAM_2017_4HH_rich with capital'!AZ20="","",'SAM_2017_4HH_rich with capital'!AZ20)</f>
        <v/>
      </c>
      <c r="BA20" s="223" t="str">
        <f>IF('SAM_2017_4HH_rich with capital'!BA20="","",'SAM_2017_4HH_rich with capital'!BA20)</f>
        <v/>
      </c>
      <c r="BB20" s="223">
        <f>IF('SAM_2017_4HH_rich with capital'!BB20="","",'SAM_2017_4HH_rich with capital'!BB20)</f>
        <v>3852.7391980175221</v>
      </c>
      <c r="BC20" s="223" t="str">
        <f>IF('SAM_2017_4HH_rich with capital'!BC20="","",'SAM_2017_4HH_rich with capital'!BC20)</f>
        <v/>
      </c>
      <c r="BD20" s="223" t="str">
        <f>IF('SAM_2017_4HH_rich with capital'!BD20="","",'SAM_2017_4HH_rich with capital'!BD20)</f>
        <v/>
      </c>
      <c r="BE20" s="223" t="str">
        <f>IF('SAM_2017_4HH_rich with capital'!BE20="","",'SAM_2017_4HH_rich with capital'!BE20)</f>
        <v/>
      </c>
      <c r="BF20" s="223" t="str">
        <f>IF('SAM_2017_4HH_rich with capital'!BF20="","",'SAM_2017_4HH_rich with capital'!BF20)</f>
        <v/>
      </c>
      <c r="BG20" s="223" t="str">
        <f>IF('SAM_2017_4HH_rich with capital'!BG20="","",'SAM_2017_4HH_rich with capital'!BG20)</f>
        <v/>
      </c>
      <c r="BH20" s="223" t="str">
        <f>IF('SAM_2017_4HH_rich with capital'!BH20="","",'SAM_2017_4HH_rich with capital'!BH20)</f>
        <v/>
      </c>
      <c r="BI20" s="223" t="str">
        <f>IF('SAM_2017_4HH_rich with capital'!BI20="","",'SAM_2017_4HH_rich with capital'!BI20)</f>
        <v/>
      </c>
      <c r="BJ20" s="223" t="str">
        <f>IF('SAM_2017_4HH_rich with capital'!BJ20="","",'SAM_2017_4HH_rich with capital'!BJ20)</f>
        <v/>
      </c>
      <c r="BK20" s="223" t="str">
        <f>IF('SAM_2017_4HH_rich with capital'!BK20="","",'SAM_2017_4HH_rich with capital'!BK20)</f>
        <v/>
      </c>
      <c r="BL20" s="223" t="str">
        <f>IF('SAM_2017_4HH_rich with capital'!BL20="","",'SAM_2017_4HH_rich with capital'!BL20)</f>
        <v/>
      </c>
      <c r="BM20" s="223" t="str">
        <f>IF('SAM_2017_4HH_rich with capital'!BM20="","",'SAM_2017_4HH_rich with capital'!BM20)</f>
        <v/>
      </c>
      <c r="BN20" s="223" t="str">
        <f>IF('SAM_2017_4HH_rich with capital'!BN20="","",'SAM_2017_4HH_rich with capital'!BN20)</f>
        <v/>
      </c>
      <c r="BO20" s="223" t="str">
        <f>IF('SAM_2017_4HH_rich with capital'!BO20="","",'SAM_2017_4HH_rich with capital'!BO20)</f>
        <v/>
      </c>
      <c r="BP20" s="223" t="str">
        <f>IF('SAM_2017_4HH_rich with capital'!BP20="","",'SAM_2017_4HH_rich with capital'!BP20)</f>
        <v/>
      </c>
      <c r="BQ20" s="223" t="str">
        <f>IF('SAM_2017_4HH_rich with capital'!BQ20="","",'SAM_2017_4HH_rich with capital'!BQ20)</f>
        <v/>
      </c>
      <c r="BR20" s="223" t="str">
        <f>IF('SAM_2017_4HH_rich with capital'!BR20="","",'SAM_2017_4HH_rich with capital'!BR20)</f>
        <v/>
      </c>
      <c r="BS20" s="223" t="str">
        <f>IF('SAM_2017_4HH_rich with capital'!BS20="","",'SAM_2017_4HH_rich with capital'!BS20)</f>
        <v/>
      </c>
      <c r="BT20" s="223" t="str">
        <f>IF('SAM_2017_4HH_rich with capital'!BT20="","",'SAM_2017_4HH_rich with capital'!BT20)</f>
        <v/>
      </c>
      <c r="BU20" s="223" t="str">
        <f>IF('SAM_2017_4HH_rich with capital'!BU20="","",'SAM_2017_4HH_rich with capital'!BU20)</f>
        <v/>
      </c>
      <c r="BV20" s="223" t="str">
        <f>IF('SAM_2017_4HH_rich with capital'!BV20="","",'SAM_2017_4HH_rich with capital'!BV20)</f>
        <v/>
      </c>
      <c r="BW20" s="223" t="str">
        <f>IF('SAM_2017_4HH_rich with capital'!BW20="","",'SAM_2017_4HH_rich with capital'!BW20)</f>
        <v/>
      </c>
      <c r="BX20" s="223" t="str">
        <f>IF('SAM_2017_4HH_rich with capital'!BX20="","",'SAM_2017_4HH_rich with capital'!BX20)</f>
        <v/>
      </c>
      <c r="BY20" s="223" t="str">
        <f>IF('SAM_2017_4HH_rich with capital'!BY20="","",'SAM_2017_4HH_rich with capital'!BY20)</f>
        <v/>
      </c>
      <c r="BZ20" s="223" t="str">
        <f>IF('SAM_2017_4HH_rich with capital'!BZ20="","",'SAM_2017_4HH_rich with capital'!BZ20)</f>
        <v/>
      </c>
      <c r="CA20" s="223" t="str">
        <f>IF('SAM_2017_4HH_rich with capital'!CA20="","",'SAM_2017_4HH_rich with capital'!CA20)</f>
        <v/>
      </c>
      <c r="CB20" s="223" t="str">
        <f>IF('SAM_2017_4HH_rich with capital'!CB20="","",'SAM_2017_4HH_rich with capital'!CB20)</f>
        <v/>
      </c>
      <c r="CC20" s="223" t="str">
        <f>IF('SAM_2017_4HH_rich with capital'!CC20="","",'SAM_2017_4HH_rich with capital'!CC20)</f>
        <v/>
      </c>
      <c r="CD20" s="223" t="str">
        <f>IF('SAM_2017_4HH_rich with capital'!CD20="","",'SAM_2017_4HH_rich with capital'!CD20)</f>
        <v/>
      </c>
      <c r="CE20" s="223" t="str">
        <f>IF('SAM_2017_4HH_rich with capital'!CE20="","",'SAM_2017_4HH_rich with capital'!CE20)</f>
        <v/>
      </c>
      <c r="CF20" s="83">
        <f>IF('SAM_2017_4HH_rich with capital'!CF20="","",'SAM_2017_4HH_rich with capital'!CF20)</f>
        <v>13701.194202844013</v>
      </c>
      <c r="CG20" s="107">
        <f t="shared" si="0"/>
        <v>17553.933400861537</v>
      </c>
      <c r="CH20" s="221"/>
      <c r="CI20" s="221"/>
      <c r="CJ20" s="221"/>
      <c r="CK20" s="221"/>
    </row>
    <row r="21" spans="1:89" x14ac:dyDescent="0.25">
      <c r="A21" s="227"/>
      <c r="B21" s="225">
        <v>19</v>
      </c>
      <c r="C21" s="244" t="str">
        <f>IF('SAM_2017_4HH_rich with capital'!C21="","",'SAM_2017_4HH_rich with capital'!C21)</f>
        <v/>
      </c>
      <c r="D21" s="223" t="str">
        <f>IF('SAM_2017_4HH_rich with capital'!D21="","",'SAM_2017_4HH_rich with capital'!D21)</f>
        <v/>
      </c>
      <c r="E21" s="223" t="str">
        <f>IF('SAM_2017_4HH_rich with capital'!E21="","",'SAM_2017_4HH_rich with capital'!E21)</f>
        <v/>
      </c>
      <c r="F21" s="223" t="str">
        <f>IF('SAM_2017_4HH_rich with capital'!F21="","",'SAM_2017_4HH_rich with capital'!F21)</f>
        <v/>
      </c>
      <c r="G21" s="223" t="str">
        <f>IF('SAM_2017_4HH_rich with capital'!G21="","",'SAM_2017_4HH_rich with capital'!G21)</f>
        <v/>
      </c>
      <c r="H21" s="223" t="str">
        <f>IF('SAM_2017_4HH_rich with capital'!H21="","",'SAM_2017_4HH_rich with capital'!H21)</f>
        <v/>
      </c>
      <c r="I21" s="223" t="str">
        <f>IF('SAM_2017_4HH_rich with capital'!I21="","",'SAM_2017_4HH_rich with capital'!I21)</f>
        <v/>
      </c>
      <c r="J21" s="223" t="str">
        <f>IF('SAM_2017_4HH_rich with capital'!J21="","",'SAM_2017_4HH_rich with capital'!J21)</f>
        <v/>
      </c>
      <c r="K21" s="223" t="str">
        <f>IF('SAM_2017_4HH_rich with capital'!K21="","",'SAM_2017_4HH_rich with capital'!K21)</f>
        <v/>
      </c>
      <c r="L21" s="223" t="str">
        <f>IF('SAM_2017_4HH_rich with capital'!L21="","",'SAM_2017_4HH_rich with capital'!L21)</f>
        <v/>
      </c>
      <c r="M21" s="223" t="str">
        <f>IF('SAM_2017_4HH_rich with capital'!M21="","",'SAM_2017_4HH_rich with capital'!M21)</f>
        <v/>
      </c>
      <c r="N21" s="223" t="str">
        <f>IF('SAM_2017_4HH_rich with capital'!N21="","",'SAM_2017_4HH_rich with capital'!N21)</f>
        <v/>
      </c>
      <c r="O21" s="223" t="str">
        <f>IF('SAM_2017_4HH_rich with capital'!O21="","",'SAM_2017_4HH_rich with capital'!O21)</f>
        <v/>
      </c>
      <c r="P21" s="223" t="str">
        <f>IF('SAM_2017_4HH_rich with capital'!P21="","",'SAM_2017_4HH_rich with capital'!P21)</f>
        <v/>
      </c>
      <c r="Q21" s="223" t="str">
        <f>IF('SAM_2017_4HH_rich with capital'!Q21="","",'SAM_2017_4HH_rich with capital'!Q21)</f>
        <v/>
      </c>
      <c r="R21" s="223" t="str">
        <f>IF('SAM_2017_4HH_rich with capital'!R21="","",'SAM_2017_4HH_rich with capital'!R21)</f>
        <v/>
      </c>
      <c r="S21" s="223" t="str">
        <f>IF('SAM_2017_4HH_rich with capital'!S21="","",'SAM_2017_4HH_rich with capital'!S21)</f>
        <v/>
      </c>
      <c r="T21" s="223" t="str">
        <f>IF('SAM_2017_4HH_rich with capital'!T21="","",'SAM_2017_4HH_rich with capital'!T21)</f>
        <v/>
      </c>
      <c r="U21" s="223" t="str">
        <f>IF('SAM_2017_4HH_rich with capital'!U21="","",'SAM_2017_4HH_rich with capital'!U21)</f>
        <v/>
      </c>
      <c r="V21" s="223" t="str">
        <f>IF('SAM_2017_4HH_rich with capital'!V21="","",'SAM_2017_4HH_rich with capital'!V21)</f>
        <v/>
      </c>
      <c r="W21" s="223" t="str">
        <f>IF('SAM_2017_4HH_rich with capital'!W21="","",'SAM_2017_4HH_rich with capital'!W21)</f>
        <v/>
      </c>
      <c r="X21" s="223" t="str">
        <f>IF('SAM_2017_4HH_rich with capital'!X21="","",'SAM_2017_4HH_rich with capital'!X21)</f>
        <v/>
      </c>
      <c r="Y21" s="223" t="str">
        <f>IF('SAM_2017_4HH_rich with capital'!Y21="","",'SAM_2017_4HH_rich with capital'!Y21)</f>
        <v/>
      </c>
      <c r="Z21" s="223" t="str">
        <f>IF('SAM_2017_4HH_rich with capital'!Z21="","",'SAM_2017_4HH_rich with capital'!Z21)</f>
        <v/>
      </c>
      <c r="AA21" s="223" t="str">
        <f>IF('SAM_2017_4HH_rich with capital'!AA21="","",'SAM_2017_4HH_rich with capital'!AA21)</f>
        <v/>
      </c>
      <c r="AB21" s="223" t="str">
        <f>IF('SAM_2017_4HH_rich with capital'!AB21="","",'SAM_2017_4HH_rich with capital'!AB21)</f>
        <v/>
      </c>
      <c r="AC21" s="223" t="str">
        <f>IF('SAM_2017_4HH_rich with capital'!AC21="","",'SAM_2017_4HH_rich with capital'!AC21)</f>
        <v/>
      </c>
      <c r="AD21" s="223" t="str">
        <f>IF('SAM_2017_4HH_rich with capital'!AD21="","",'SAM_2017_4HH_rich with capital'!AD21)</f>
        <v/>
      </c>
      <c r="AE21" s="223" t="str">
        <f>IF('SAM_2017_4HH_rich with capital'!AE21="","",'SAM_2017_4HH_rich with capital'!AE21)</f>
        <v/>
      </c>
      <c r="AF21" s="223" t="str">
        <f>IF('SAM_2017_4HH_rich with capital'!AF21="","",'SAM_2017_4HH_rich with capital'!AF21)</f>
        <v/>
      </c>
      <c r="AG21" s="223" t="str">
        <f>IF('SAM_2017_4HH_rich with capital'!AG21="","",'SAM_2017_4HH_rich with capital'!AG21)</f>
        <v/>
      </c>
      <c r="AH21" s="223" t="str">
        <f>IF('SAM_2017_4HH_rich with capital'!AH21="","",'SAM_2017_4HH_rich with capital'!AH21)</f>
        <v/>
      </c>
      <c r="AI21" s="223" t="str">
        <f>IF('SAM_2017_4HH_rich with capital'!AI21="","",'SAM_2017_4HH_rich with capital'!AI21)</f>
        <v/>
      </c>
      <c r="AJ21" s="223" t="str">
        <f>IF('SAM_2017_4HH_rich with capital'!AJ21="","",'SAM_2017_4HH_rich with capital'!AJ21)</f>
        <v/>
      </c>
      <c r="AK21" s="223" t="str">
        <f>IF('SAM_2017_4HH_rich with capital'!AK21="","",'SAM_2017_4HH_rich with capital'!AK21)</f>
        <v/>
      </c>
      <c r="AL21" s="223" t="str">
        <f>IF('SAM_2017_4HH_rich with capital'!AL21="","",'SAM_2017_4HH_rich with capital'!AL21)</f>
        <v/>
      </c>
      <c r="AM21" s="223" t="str">
        <f>IF('SAM_2017_4HH_rich with capital'!AM21="","",'SAM_2017_4HH_rich with capital'!AM21)</f>
        <v/>
      </c>
      <c r="AN21" s="223" t="str">
        <f>IF('SAM_2017_4HH_rich with capital'!AN21="","",'SAM_2017_4HH_rich with capital'!AN21)</f>
        <v/>
      </c>
      <c r="AO21" s="223" t="str">
        <f>IF('SAM_2017_4HH_rich with capital'!AO21="","",'SAM_2017_4HH_rich with capital'!AO21)</f>
        <v/>
      </c>
      <c r="AP21" s="223" t="str">
        <f>IF('SAM_2017_4HH_rich with capital'!AP21="","",'SAM_2017_4HH_rich with capital'!AP21)</f>
        <v/>
      </c>
      <c r="AQ21" s="223" t="str">
        <f>IF('SAM_2017_4HH_rich with capital'!AQ21="","",'SAM_2017_4HH_rich with capital'!AQ21)</f>
        <v/>
      </c>
      <c r="AR21" s="223" t="str">
        <f>IF('SAM_2017_4HH_rich with capital'!AR21="","",'SAM_2017_4HH_rich with capital'!AR21)</f>
        <v/>
      </c>
      <c r="AS21" s="223" t="str">
        <f>IF('SAM_2017_4HH_rich with capital'!AS21="","",'SAM_2017_4HH_rich with capital'!AS21)</f>
        <v/>
      </c>
      <c r="AT21" s="223" t="str">
        <f>IF('SAM_2017_4HH_rich with capital'!AT21="","",'SAM_2017_4HH_rich with capital'!AT21)</f>
        <v/>
      </c>
      <c r="AU21" s="223" t="str">
        <f>IF('SAM_2017_4HH_rich with capital'!AU21="","",'SAM_2017_4HH_rich with capital'!AU21)</f>
        <v/>
      </c>
      <c r="AV21" s="223" t="str">
        <f>IF('SAM_2017_4HH_rich with capital'!AV21="","",'SAM_2017_4HH_rich with capital'!AV21)</f>
        <v/>
      </c>
      <c r="AW21" s="223" t="str">
        <f>IF('SAM_2017_4HH_rich with capital'!AW21="","",'SAM_2017_4HH_rich with capital'!AW21)</f>
        <v/>
      </c>
      <c r="AX21" s="223" t="str">
        <f>IF('SAM_2017_4HH_rich with capital'!AX21="","",'SAM_2017_4HH_rich with capital'!AX21)</f>
        <v/>
      </c>
      <c r="AY21" s="223" t="str">
        <f>IF('SAM_2017_4HH_rich with capital'!AY21="","",'SAM_2017_4HH_rich with capital'!AY21)</f>
        <v/>
      </c>
      <c r="AZ21" s="223" t="str">
        <f>IF('SAM_2017_4HH_rich with capital'!AZ21="","",'SAM_2017_4HH_rich with capital'!AZ21)</f>
        <v/>
      </c>
      <c r="BA21" s="223" t="str">
        <f>IF('SAM_2017_4HH_rich with capital'!BA21="","",'SAM_2017_4HH_rich with capital'!BA21)</f>
        <v/>
      </c>
      <c r="BB21" s="223" t="str">
        <f>IF('SAM_2017_4HH_rich with capital'!BB21="","",'SAM_2017_4HH_rich with capital'!BB21)</f>
        <v/>
      </c>
      <c r="BC21" s="223">
        <f>IF('SAM_2017_4HH_rich with capital'!BC21="","",'SAM_2017_4HH_rich with capital'!BC21)</f>
        <v>976793.38675451325</v>
      </c>
      <c r="BD21" s="223" t="str">
        <f>IF('SAM_2017_4HH_rich with capital'!BD21="","",'SAM_2017_4HH_rich with capital'!BD21)</f>
        <v/>
      </c>
      <c r="BE21" s="223">
        <f>IF('SAM_2017_4HH_rich with capital'!BE21="","",'SAM_2017_4HH_rich with capital'!BE21)</f>
        <v>288790.83872620837</v>
      </c>
      <c r="BF21" s="223" t="str">
        <f>IF('SAM_2017_4HH_rich with capital'!BF21="","",'SAM_2017_4HH_rich with capital'!BF21)</f>
        <v/>
      </c>
      <c r="BG21" s="223" t="str">
        <f>IF('SAM_2017_4HH_rich with capital'!BG21="","",'SAM_2017_4HH_rich with capital'!BG21)</f>
        <v/>
      </c>
      <c r="BH21" s="223" t="str">
        <f>IF('SAM_2017_4HH_rich with capital'!BH21="","",'SAM_2017_4HH_rich with capital'!BH21)</f>
        <v/>
      </c>
      <c r="BI21" s="223" t="str">
        <f>IF('SAM_2017_4HH_rich with capital'!BI21="","",'SAM_2017_4HH_rich with capital'!BI21)</f>
        <v/>
      </c>
      <c r="BJ21" s="223" t="str">
        <f>IF('SAM_2017_4HH_rich with capital'!BJ21="","",'SAM_2017_4HH_rich with capital'!BJ21)</f>
        <v/>
      </c>
      <c r="BK21" s="223" t="str">
        <f>IF('SAM_2017_4HH_rich with capital'!BK21="","",'SAM_2017_4HH_rich with capital'!BK21)</f>
        <v/>
      </c>
      <c r="BL21" s="223" t="str">
        <f>IF('SAM_2017_4HH_rich with capital'!BL21="","",'SAM_2017_4HH_rich with capital'!BL21)</f>
        <v/>
      </c>
      <c r="BM21" s="223" t="str">
        <f>IF('SAM_2017_4HH_rich with capital'!BM21="","",'SAM_2017_4HH_rich with capital'!BM21)</f>
        <v/>
      </c>
      <c r="BN21" s="223" t="str">
        <f>IF('SAM_2017_4HH_rich with capital'!BN21="","",'SAM_2017_4HH_rich with capital'!BN21)</f>
        <v/>
      </c>
      <c r="BO21" s="223" t="str">
        <f>IF('SAM_2017_4HH_rich with capital'!BO21="","",'SAM_2017_4HH_rich with capital'!BO21)</f>
        <v/>
      </c>
      <c r="BP21" s="223" t="str">
        <f>IF('SAM_2017_4HH_rich with capital'!BP21="","",'SAM_2017_4HH_rich with capital'!BP21)</f>
        <v/>
      </c>
      <c r="BQ21" s="223" t="str">
        <f>IF('SAM_2017_4HH_rich with capital'!BQ21="","",'SAM_2017_4HH_rich with capital'!BQ21)</f>
        <v/>
      </c>
      <c r="BR21" s="223" t="str">
        <f>IF('SAM_2017_4HH_rich with capital'!BR21="","",'SAM_2017_4HH_rich with capital'!BR21)</f>
        <v/>
      </c>
      <c r="BS21" s="223" t="str">
        <f>IF('SAM_2017_4HH_rich with capital'!BS21="","",'SAM_2017_4HH_rich with capital'!BS21)</f>
        <v/>
      </c>
      <c r="BT21" s="223" t="str">
        <f>IF('SAM_2017_4HH_rich with capital'!BT21="","",'SAM_2017_4HH_rich with capital'!BT21)</f>
        <v/>
      </c>
      <c r="BU21" s="223" t="str">
        <f>IF('SAM_2017_4HH_rich with capital'!BU21="","",'SAM_2017_4HH_rich with capital'!BU21)</f>
        <v/>
      </c>
      <c r="BV21" s="223" t="str">
        <f>IF('SAM_2017_4HH_rich with capital'!BV21="","",'SAM_2017_4HH_rich with capital'!BV21)</f>
        <v/>
      </c>
      <c r="BW21" s="223" t="str">
        <f>IF('SAM_2017_4HH_rich with capital'!BW21="","",'SAM_2017_4HH_rich with capital'!BW21)</f>
        <v/>
      </c>
      <c r="BX21" s="223" t="str">
        <f>IF('SAM_2017_4HH_rich with capital'!BX21="","",'SAM_2017_4HH_rich with capital'!BX21)</f>
        <v/>
      </c>
      <c r="BY21" s="223" t="str">
        <f>IF('SAM_2017_4HH_rich with capital'!BY21="","",'SAM_2017_4HH_rich with capital'!BY21)</f>
        <v/>
      </c>
      <c r="BZ21" s="223" t="str">
        <f>IF('SAM_2017_4HH_rich with capital'!BZ21="","",'SAM_2017_4HH_rich with capital'!BZ21)</f>
        <v/>
      </c>
      <c r="CA21" s="223" t="str">
        <f>IF('SAM_2017_4HH_rich with capital'!CA21="","",'SAM_2017_4HH_rich with capital'!CA21)</f>
        <v/>
      </c>
      <c r="CB21" s="223" t="str">
        <f>IF('SAM_2017_4HH_rich with capital'!CB21="","",'SAM_2017_4HH_rich with capital'!CB21)</f>
        <v/>
      </c>
      <c r="CC21" s="223" t="str">
        <f>IF('SAM_2017_4HH_rich with capital'!CC21="","",'SAM_2017_4HH_rich with capital'!CC21)</f>
        <v/>
      </c>
      <c r="CD21" s="223" t="str">
        <f>IF('SAM_2017_4HH_rich with capital'!CD21="","",'SAM_2017_4HH_rich with capital'!CD21)</f>
        <v/>
      </c>
      <c r="CE21" s="223" t="str">
        <f>IF('SAM_2017_4HH_rich with capital'!CE21="","",'SAM_2017_4HH_rich with capital'!CE21)</f>
        <v/>
      </c>
      <c r="CF21" s="83">
        <f>IF('SAM_2017_4HH_rich with capital'!CF21="","",'SAM_2017_4HH_rich with capital'!CF21)</f>
        <v>58211.38940474327</v>
      </c>
      <c r="CG21" s="107">
        <f t="shared" si="0"/>
        <v>1323795.6148854648</v>
      </c>
      <c r="CH21" s="221"/>
      <c r="CI21" s="221"/>
      <c r="CJ21" s="221"/>
      <c r="CK21" s="221"/>
    </row>
    <row r="22" spans="1:89" x14ac:dyDescent="0.25">
      <c r="A22" s="227"/>
      <c r="B22" s="225">
        <v>20</v>
      </c>
      <c r="C22" s="244" t="str">
        <f>IF('SAM_2017_4HH_rich with capital'!C22="","",'SAM_2017_4HH_rich with capital'!C22)</f>
        <v/>
      </c>
      <c r="D22" s="223" t="str">
        <f>IF('SAM_2017_4HH_rich with capital'!D22="","",'SAM_2017_4HH_rich with capital'!D22)</f>
        <v/>
      </c>
      <c r="E22" s="223" t="str">
        <f>IF('SAM_2017_4HH_rich with capital'!E22="","",'SAM_2017_4HH_rich with capital'!E22)</f>
        <v/>
      </c>
      <c r="F22" s="223" t="str">
        <f>IF('SAM_2017_4HH_rich with capital'!F22="","",'SAM_2017_4HH_rich with capital'!F22)</f>
        <v/>
      </c>
      <c r="G22" s="223" t="str">
        <f>IF('SAM_2017_4HH_rich with capital'!G22="","",'SAM_2017_4HH_rich with capital'!G22)</f>
        <v/>
      </c>
      <c r="H22" s="223" t="str">
        <f>IF('SAM_2017_4HH_rich with capital'!H22="","",'SAM_2017_4HH_rich with capital'!H22)</f>
        <v/>
      </c>
      <c r="I22" s="223" t="str">
        <f>IF('SAM_2017_4HH_rich with capital'!I22="","",'SAM_2017_4HH_rich with capital'!I22)</f>
        <v/>
      </c>
      <c r="J22" s="223" t="str">
        <f>IF('SAM_2017_4HH_rich with capital'!J22="","",'SAM_2017_4HH_rich with capital'!J22)</f>
        <v/>
      </c>
      <c r="K22" s="223" t="str">
        <f>IF('SAM_2017_4HH_rich with capital'!K22="","",'SAM_2017_4HH_rich with capital'!K22)</f>
        <v/>
      </c>
      <c r="L22" s="223" t="str">
        <f>IF('SAM_2017_4HH_rich with capital'!L22="","",'SAM_2017_4HH_rich with capital'!L22)</f>
        <v/>
      </c>
      <c r="M22" s="223" t="str">
        <f>IF('SAM_2017_4HH_rich with capital'!M22="","",'SAM_2017_4HH_rich with capital'!M22)</f>
        <v/>
      </c>
      <c r="N22" s="223" t="str">
        <f>IF('SAM_2017_4HH_rich with capital'!N22="","",'SAM_2017_4HH_rich with capital'!N22)</f>
        <v/>
      </c>
      <c r="O22" s="223" t="str">
        <f>IF('SAM_2017_4HH_rich with capital'!O22="","",'SAM_2017_4HH_rich with capital'!O22)</f>
        <v/>
      </c>
      <c r="P22" s="223" t="str">
        <f>IF('SAM_2017_4HH_rich with capital'!P22="","",'SAM_2017_4HH_rich with capital'!P22)</f>
        <v/>
      </c>
      <c r="Q22" s="223" t="str">
        <f>IF('SAM_2017_4HH_rich with capital'!Q22="","",'SAM_2017_4HH_rich with capital'!Q22)</f>
        <v/>
      </c>
      <c r="R22" s="223" t="str">
        <f>IF('SAM_2017_4HH_rich with capital'!R22="","",'SAM_2017_4HH_rich with capital'!R22)</f>
        <v/>
      </c>
      <c r="S22" s="223" t="str">
        <f>IF('SAM_2017_4HH_rich with capital'!S22="","",'SAM_2017_4HH_rich with capital'!S22)</f>
        <v/>
      </c>
      <c r="T22" s="223" t="str">
        <f>IF('SAM_2017_4HH_rich with capital'!T22="","",'SAM_2017_4HH_rich with capital'!T22)</f>
        <v/>
      </c>
      <c r="U22" s="223" t="str">
        <f>IF('SAM_2017_4HH_rich with capital'!U22="","",'SAM_2017_4HH_rich with capital'!U22)</f>
        <v/>
      </c>
      <c r="V22" s="223" t="str">
        <f>IF('SAM_2017_4HH_rich with capital'!V22="","",'SAM_2017_4HH_rich with capital'!V22)</f>
        <v/>
      </c>
      <c r="W22" s="223" t="str">
        <f>IF('SAM_2017_4HH_rich with capital'!W22="","",'SAM_2017_4HH_rich with capital'!W22)</f>
        <v/>
      </c>
      <c r="X22" s="223" t="str">
        <f>IF('SAM_2017_4HH_rich with capital'!X22="","",'SAM_2017_4HH_rich with capital'!X22)</f>
        <v/>
      </c>
      <c r="Y22" s="223" t="str">
        <f>IF('SAM_2017_4HH_rich with capital'!Y22="","",'SAM_2017_4HH_rich with capital'!Y22)</f>
        <v/>
      </c>
      <c r="Z22" s="223" t="str">
        <f>IF('SAM_2017_4HH_rich with capital'!Z22="","",'SAM_2017_4HH_rich with capital'!Z22)</f>
        <v/>
      </c>
      <c r="AA22" s="223" t="str">
        <f>IF('SAM_2017_4HH_rich with capital'!AA22="","",'SAM_2017_4HH_rich with capital'!AA22)</f>
        <v/>
      </c>
      <c r="AB22" s="223" t="str">
        <f>IF('SAM_2017_4HH_rich with capital'!AB22="","",'SAM_2017_4HH_rich with capital'!AB22)</f>
        <v/>
      </c>
      <c r="AC22" s="223" t="str">
        <f>IF('SAM_2017_4HH_rich with capital'!AC22="","",'SAM_2017_4HH_rich with capital'!AC22)</f>
        <v/>
      </c>
      <c r="AD22" s="223" t="str">
        <f>IF('SAM_2017_4HH_rich with capital'!AD22="","",'SAM_2017_4HH_rich with capital'!AD22)</f>
        <v/>
      </c>
      <c r="AE22" s="223" t="str">
        <f>IF('SAM_2017_4HH_rich with capital'!AE22="","",'SAM_2017_4HH_rich with capital'!AE22)</f>
        <v/>
      </c>
      <c r="AF22" s="223" t="str">
        <f>IF('SAM_2017_4HH_rich with capital'!AF22="","",'SAM_2017_4HH_rich with capital'!AF22)</f>
        <v/>
      </c>
      <c r="AG22" s="223" t="str">
        <f>IF('SAM_2017_4HH_rich with capital'!AG22="","",'SAM_2017_4HH_rich with capital'!AG22)</f>
        <v/>
      </c>
      <c r="AH22" s="223" t="str">
        <f>IF('SAM_2017_4HH_rich with capital'!AH22="","",'SAM_2017_4HH_rich with capital'!AH22)</f>
        <v/>
      </c>
      <c r="AI22" s="223" t="str">
        <f>IF('SAM_2017_4HH_rich with capital'!AI22="","",'SAM_2017_4HH_rich with capital'!AI22)</f>
        <v/>
      </c>
      <c r="AJ22" s="223" t="str">
        <f>IF('SAM_2017_4HH_rich with capital'!AJ22="","",'SAM_2017_4HH_rich with capital'!AJ22)</f>
        <v/>
      </c>
      <c r="AK22" s="223" t="str">
        <f>IF('SAM_2017_4HH_rich with capital'!AK22="","",'SAM_2017_4HH_rich with capital'!AK22)</f>
        <v/>
      </c>
      <c r="AL22" s="223" t="str">
        <f>IF('SAM_2017_4HH_rich with capital'!AL22="","",'SAM_2017_4HH_rich with capital'!AL22)</f>
        <v/>
      </c>
      <c r="AM22" s="223" t="str">
        <f>IF('SAM_2017_4HH_rich with capital'!AM22="","",'SAM_2017_4HH_rich with capital'!AM22)</f>
        <v/>
      </c>
      <c r="AN22" s="223" t="str">
        <f>IF('SAM_2017_4HH_rich with capital'!AN22="","",'SAM_2017_4HH_rich with capital'!AN22)</f>
        <v/>
      </c>
      <c r="AO22" s="223" t="str">
        <f>IF('SAM_2017_4HH_rich with capital'!AO22="","",'SAM_2017_4HH_rich with capital'!AO22)</f>
        <v/>
      </c>
      <c r="AP22" s="223" t="str">
        <f>IF('SAM_2017_4HH_rich with capital'!AP22="","",'SAM_2017_4HH_rich with capital'!AP22)</f>
        <v/>
      </c>
      <c r="AQ22" s="223" t="str">
        <f>IF('SAM_2017_4HH_rich with capital'!AQ22="","",'SAM_2017_4HH_rich with capital'!AQ22)</f>
        <v/>
      </c>
      <c r="AR22" s="223" t="str">
        <f>IF('SAM_2017_4HH_rich with capital'!AR22="","",'SAM_2017_4HH_rich with capital'!AR22)</f>
        <v/>
      </c>
      <c r="AS22" s="223" t="str">
        <f>IF('SAM_2017_4HH_rich with capital'!AS22="","",'SAM_2017_4HH_rich with capital'!AS22)</f>
        <v/>
      </c>
      <c r="AT22" s="223" t="str">
        <f>IF('SAM_2017_4HH_rich with capital'!AT22="","",'SAM_2017_4HH_rich with capital'!AT22)</f>
        <v/>
      </c>
      <c r="AU22" s="223" t="str">
        <f>IF('SAM_2017_4HH_rich with capital'!AU22="","",'SAM_2017_4HH_rich with capital'!AU22)</f>
        <v/>
      </c>
      <c r="AV22" s="223" t="str">
        <f>IF('SAM_2017_4HH_rich with capital'!AV22="","",'SAM_2017_4HH_rich with capital'!AV22)</f>
        <v/>
      </c>
      <c r="AW22" s="223" t="str">
        <f>IF('SAM_2017_4HH_rich with capital'!AW22="","",'SAM_2017_4HH_rich with capital'!AW22)</f>
        <v/>
      </c>
      <c r="AX22" s="223" t="str">
        <f>IF('SAM_2017_4HH_rich with capital'!AX22="","",'SAM_2017_4HH_rich with capital'!AX22)</f>
        <v/>
      </c>
      <c r="AY22" s="223" t="str">
        <f>IF('SAM_2017_4HH_rich with capital'!AY22="","",'SAM_2017_4HH_rich with capital'!AY22)</f>
        <v/>
      </c>
      <c r="AZ22" s="223" t="str">
        <f>IF('SAM_2017_4HH_rich with capital'!AZ22="","",'SAM_2017_4HH_rich with capital'!AZ22)</f>
        <v/>
      </c>
      <c r="BA22" s="223" t="str">
        <f>IF('SAM_2017_4HH_rich with capital'!BA22="","",'SAM_2017_4HH_rich with capital'!BA22)</f>
        <v/>
      </c>
      <c r="BB22" s="223" t="str">
        <f>IF('SAM_2017_4HH_rich with capital'!BB22="","",'SAM_2017_4HH_rich with capital'!BB22)</f>
        <v/>
      </c>
      <c r="BC22" s="223" t="str">
        <f>IF('SAM_2017_4HH_rich with capital'!BC22="","",'SAM_2017_4HH_rich with capital'!BC22)</f>
        <v/>
      </c>
      <c r="BD22" s="223">
        <f>IF('SAM_2017_4HH_rich with capital'!BD22="","",'SAM_2017_4HH_rich with capital'!BD22)</f>
        <v>240304.28724474148</v>
      </c>
      <c r="BE22" s="223" t="str">
        <f>IF('SAM_2017_4HH_rich with capital'!BE22="","",'SAM_2017_4HH_rich with capital'!BE22)</f>
        <v/>
      </c>
      <c r="BF22" s="223" t="str">
        <f>IF('SAM_2017_4HH_rich with capital'!BF22="","",'SAM_2017_4HH_rich with capital'!BF22)</f>
        <v/>
      </c>
      <c r="BG22" s="223" t="str">
        <f>IF('SAM_2017_4HH_rich with capital'!BG22="","",'SAM_2017_4HH_rich with capital'!BG22)</f>
        <v/>
      </c>
      <c r="BH22" s="223" t="str">
        <f>IF('SAM_2017_4HH_rich with capital'!BH22="","",'SAM_2017_4HH_rich with capital'!BH22)</f>
        <v/>
      </c>
      <c r="BI22" s="223" t="str">
        <f>IF('SAM_2017_4HH_rich with capital'!BI22="","",'SAM_2017_4HH_rich with capital'!BI22)</f>
        <v/>
      </c>
      <c r="BJ22" s="223" t="str">
        <f>IF('SAM_2017_4HH_rich with capital'!BJ22="","",'SAM_2017_4HH_rich with capital'!BJ22)</f>
        <v/>
      </c>
      <c r="BK22" s="223" t="str">
        <f>IF('SAM_2017_4HH_rich with capital'!BK22="","",'SAM_2017_4HH_rich with capital'!BK22)</f>
        <v/>
      </c>
      <c r="BL22" s="223" t="str">
        <f>IF('SAM_2017_4HH_rich with capital'!BL22="","",'SAM_2017_4HH_rich with capital'!BL22)</f>
        <v/>
      </c>
      <c r="BM22" s="223" t="str">
        <f>IF('SAM_2017_4HH_rich with capital'!BM22="","",'SAM_2017_4HH_rich with capital'!BM22)</f>
        <v/>
      </c>
      <c r="BN22" s="223" t="str">
        <f>IF('SAM_2017_4HH_rich with capital'!BN22="","",'SAM_2017_4HH_rich with capital'!BN22)</f>
        <v/>
      </c>
      <c r="BO22" s="223" t="str">
        <f>IF('SAM_2017_4HH_rich with capital'!BO22="","",'SAM_2017_4HH_rich with capital'!BO22)</f>
        <v/>
      </c>
      <c r="BP22" s="223" t="str">
        <f>IF('SAM_2017_4HH_rich with capital'!BP22="","",'SAM_2017_4HH_rich with capital'!BP22)</f>
        <v/>
      </c>
      <c r="BQ22" s="223" t="str">
        <f>IF('SAM_2017_4HH_rich with capital'!BQ22="","",'SAM_2017_4HH_rich with capital'!BQ22)</f>
        <v/>
      </c>
      <c r="BR22" s="223" t="str">
        <f>IF('SAM_2017_4HH_rich with capital'!BR22="","",'SAM_2017_4HH_rich with capital'!BR22)</f>
        <v/>
      </c>
      <c r="BS22" s="223" t="str">
        <f>IF('SAM_2017_4HH_rich with capital'!BS22="","",'SAM_2017_4HH_rich with capital'!BS22)</f>
        <v/>
      </c>
      <c r="BT22" s="223" t="str">
        <f>IF('SAM_2017_4HH_rich with capital'!BT22="","",'SAM_2017_4HH_rich with capital'!BT22)</f>
        <v/>
      </c>
      <c r="BU22" s="223" t="str">
        <f>IF('SAM_2017_4HH_rich with capital'!BU22="","",'SAM_2017_4HH_rich with capital'!BU22)</f>
        <v/>
      </c>
      <c r="BV22" s="223" t="str">
        <f>IF('SAM_2017_4HH_rich with capital'!BV22="","",'SAM_2017_4HH_rich with capital'!BV22)</f>
        <v/>
      </c>
      <c r="BW22" s="223" t="str">
        <f>IF('SAM_2017_4HH_rich with capital'!BW22="","",'SAM_2017_4HH_rich with capital'!BW22)</f>
        <v/>
      </c>
      <c r="BX22" s="223" t="str">
        <f>IF('SAM_2017_4HH_rich with capital'!BX22="","",'SAM_2017_4HH_rich with capital'!BX22)</f>
        <v/>
      </c>
      <c r="BY22" s="223" t="str">
        <f>IF('SAM_2017_4HH_rich with capital'!BY22="","",'SAM_2017_4HH_rich with capital'!BY22)</f>
        <v/>
      </c>
      <c r="BZ22" s="223" t="str">
        <f>IF('SAM_2017_4HH_rich with capital'!BZ22="","",'SAM_2017_4HH_rich with capital'!BZ22)</f>
        <v/>
      </c>
      <c r="CA22" s="223" t="str">
        <f>IF('SAM_2017_4HH_rich with capital'!CA22="","",'SAM_2017_4HH_rich with capital'!CA22)</f>
        <v/>
      </c>
      <c r="CB22" s="223" t="str">
        <f>IF('SAM_2017_4HH_rich with capital'!CB22="","",'SAM_2017_4HH_rich with capital'!CB22)</f>
        <v/>
      </c>
      <c r="CC22" s="223" t="str">
        <f>IF('SAM_2017_4HH_rich with capital'!CC22="","",'SAM_2017_4HH_rich with capital'!CC22)</f>
        <v/>
      </c>
      <c r="CD22" s="223" t="str">
        <f>IF('SAM_2017_4HH_rich with capital'!CD22="","",'SAM_2017_4HH_rich with capital'!CD22)</f>
        <v/>
      </c>
      <c r="CE22" s="223" t="str">
        <f>IF('SAM_2017_4HH_rich with capital'!CE22="","",'SAM_2017_4HH_rich with capital'!CE22)</f>
        <v/>
      </c>
      <c r="CF22" s="83">
        <f>IF('SAM_2017_4HH_rich with capital'!CF22="","",'SAM_2017_4HH_rich with capital'!CF22)</f>
        <v>3608.5539223813103</v>
      </c>
      <c r="CG22" s="107">
        <f t="shared" si="0"/>
        <v>243912.8411671228</v>
      </c>
      <c r="CH22" s="221"/>
      <c r="CI22" s="221"/>
      <c r="CJ22" s="221"/>
      <c r="CK22" s="221"/>
    </row>
    <row r="23" spans="1:89" x14ac:dyDescent="0.25">
      <c r="A23" s="227"/>
      <c r="B23" s="225">
        <v>21</v>
      </c>
      <c r="C23" s="244" t="str">
        <f>IF('SAM_2017_4HH_rich with capital'!C23="","",'SAM_2017_4HH_rich with capital'!C23)</f>
        <v/>
      </c>
      <c r="D23" s="223" t="str">
        <f>IF('SAM_2017_4HH_rich with capital'!D23="","",'SAM_2017_4HH_rich with capital'!D23)</f>
        <v/>
      </c>
      <c r="E23" s="223" t="str">
        <f>IF('SAM_2017_4HH_rich with capital'!E23="","",'SAM_2017_4HH_rich with capital'!E23)</f>
        <v/>
      </c>
      <c r="F23" s="223" t="str">
        <f>IF('SAM_2017_4HH_rich with capital'!F23="","",'SAM_2017_4HH_rich with capital'!F23)</f>
        <v/>
      </c>
      <c r="G23" s="223" t="str">
        <f>IF('SAM_2017_4HH_rich with capital'!G23="","",'SAM_2017_4HH_rich with capital'!G23)</f>
        <v/>
      </c>
      <c r="H23" s="223" t="str">
        <f>IF('SAM_2017_4HH_rich with capital'!H23="","",'SAM_2017_4HH_rich with capital'!H23)</f>
        <v/>
      </c>
      <c r="I23" s="223" t="str">
        <f>IF('SAM_2017_4HH_rich with capital'!I23="","",'SAM_2017_4HH_rich with capital'!I23)</f>
        <v/>
      </c>
      <c r="J23" s="223" t="str">
        <f>IF('SAM_2017_4HH_rich with capital'!J23="","",'SAM_2017_4HH_rich with capital'!J23)</f>
        <v/>
      </c>
      <c r="K23" s="223" t="str">
        <f>IF('SAM_2017_4HH_rich with capital'!K23="","",'SAM_2017_4HH_rich with capital'!K23)</f>
        <v/>
      </c>
      <c r="L23" s="223" t="str">
        <f>IF('SAM_2017_4HH_rich with capital'!L23="","",'SAM_2017_4HH_rich with capital'!L23)</f>
        <v/>
      </c>
      <c r="M23" s="223" t="str">
        <f>IF('SAM_2017_4HH_rich with capital'!M23="","",'SAM_2017_4HH_rich with capital'!M23)</f>
        <v/>
      </c>
      <c r="N23" s="223" t="str">
        <f>IF('SAM_2017_4HH_rich with capital'!N23="","",'SAM_2017_4HH_rich with capital'!N23)</f>
        <v/>
      </c>
      <c r="O23" s="223" t="str">
        <f>IF('SAM_2017_4HH_rich with capital'!O23="","",'SAM_2017_4HH_rich with capital'!O23)</f>
        <v/>
      </c>
      <c r="P23" s="223" t="str">
        <f>IF('SAM_2017_4HH_rich with capital'!P23="","",'SAM_2017_4HH_rich with capital'!P23)</f>
        <v/>
      </c>
      <c r="Q23" s="223" t="str">
        <f>IF('SAM_2017_4HH_rich with capital'!Q23="","",'SAM_2017_4HH_rich with capital'!Q23)</f>
        <v/>
      </c>
      <c r="R23" s="223" t="str">
        <f>IF('SAM_2017_4HH_rich with capital'!R23="","",'SAM_2017_4HH_rich with capital'!R23)</f>
        <v/>
      </c>
      <c r="S23" s="223" t="str">
        <f>IF('SAM_2017_4HH_rich with capital'!S23="","",'SAM_2017_4HH_rich with capital'!S23)</f>
        <v/>
      </c>
      <c r="T23" s="223" t="str">
        <f>IF('SAM_2017_4HH_rich with capital'!T23="","",'SAM_2017_4HH_rich with capital'!T23)</f>
        <v/>
      </c>
      <c r="U23" s="223" t="str">
        <f>IF('SAM_2017_4HH_rich with capital'!U23="","",'SAM_2017_4HH_rich with capital'!U23)</f>
        <v/>
      </c>
      <c r="V23" s="223" t="str">
        <f>IF('SAM_2017_4HH_rich with capital'!V23="","",'SAM_2017_4HH_rich with capital'!V23)</f>
        <v/>
      </c>
      <c r="W23" s="223" t="str">
        <f>IF('SAM_2017_4HH_rich with capital'!W23="","",'SAM_2017_4HH_rich with capital'!W23)</f>
        <v/>
      </c>
      <c r="X23" s="223" t="str">
        <f>IF('SAM_2017_4HH_rich with capital'!X23="","",'SAM_2017_4HH_rich with capital'!X23)</f>
        <v/>
      </c>
      <c r="Y23" s="223" t="str">
        <f>IF('SAM_2017_4HH_rich with capital'!Y23="","",'SAM_2017_4HH_rich with capital'!Y23)</f>
        <v/>
      </c>
      <c r="Z23" s="223" t="str">
        <f>IF('SAM_2017_4HH_rich with capital'!Z23="","",'SAM_2017_4HH_rich with capital'!Z23)</f>
        <v/>
      </c>
      <c r="AA23" s="223" t="str">
        <f>IF('SAM_2017_4HH_rich with capital'!AA23="","",'SAM_2017_4HH_rich with capital'!AA23)</f>
        <v/>
      </c>
      <c r="AB23" s="223" t="str">
        <f>IF('SAM_2017_4HH_rich with capital'!AB23="","",'SAM_2017_4HH_rich with capital'!AB23)</f>
        <v/>
      </c>
      <c r="AC23" s="223" t="str">
        <f>IF('SAM_2017_4HH_rich with capital'!AC23="","",'SAM_2017_4HH_rich with capital'!AC23)</f>
        <v/>
      </c>
      <c r="AD23" s="223" t="str">
        <f>IF('SAM_2017_4HH_rich with capital'!AD23="","",'SAM_2017_4HH_rich with capital'!AD23)</f>
        <v/>
      </c>
      <c r="AE23" s="223" t="str">
        <f>IF('SAM_2017_4HH_rich with capital'!AE23="","",'SAM_2017_4HH_rich with capital'!AE23)</f>
        <v/>
      </c>
      <c r="AF23" s="223" t="str">
        <f>IF('SAM_2017_4HH_rich with capital'!AF23="","",'SAM_2017_4HH_rich with capital'!AF23)</f>
        <v/>
      </c>
      <c r="AG23" s="223" t="str">
        <f>IF('SAM_2017_4HH_rich with capital'!AG23="","",'SAM_2017_4HH_rich with capital'!AG23)</f>
        <v/>
      </c>
      <c r="AH23" s="223" t="str">
        <f>IF('SAM_2017_4HH_rich with capital'!AH23="","",'SAM_2017_4HH_rich with capital'!AH23)</f>
        <v/>
      </c>
      <c r="AI23" s="223" t="str">
        <f>IF('SAM_2017_4HH_rich with capital'!AI23="","",'SAM_2017_4HH_rich with capital'!AI23)</f>
        <v/>
      </c>
      <c r="AJ23" s="223" t="str">
        <f>IF('SAM_2017_4HH_rich with capital'!AJ23="","",'SAM_2017_4HH_rich with capital'!AJ23)</f>
        <v/>
      </c>
      <c r="AK23" s="223" t="str">
        <f>IF('SAM_2017_4HH_rich with capital'!AK23="","",'SAM_2017_4HH_rich with capital'!AK23)</f>
        <v/>
      </c>
      <c r="AL23" s="223" t="str">
        <f>IF('SAM_2017_4HH_rich with capital'!AL23="","",'SAM_2017_4HH_rich with capital'!AL23)</f>
        <v/>
      </c>
      <c r="AM23" s="223" t="str">
        <f>IF('SAM_2017_4HH_rich with capital'!AM23="","",'SAM_2017_4HH_rich with capital'!AM23)</f>
        <v/>
      </c>
      <c r="AN23" s="223" t="str">
        <f>IF('SAM_2017_4HH_rich with capital'!AN23="","",'SAM_2017_4HH_rich with capital'!AN23)</f>
        <v/>
      </c>
      <c r="AO23" s="223" t="str">
        <f>IF('SAM_2017_4HH_rich with capital'!AO23="","",'SAM_2017_4HH_rich with capital'!AO23)</f>
        <v/>
      </c>
      <c r="AP23" s="223" t="str">
        <f>IF('SAM_2017_4HH_rich with capital'!AP23="","",'SAM_2017_4HH_rich with capital'!AP23)</f>
        <v/>
      </c>
      <c r="AQ23" s="223" t="str">
        <f>IF('SAM_2017_4HH_rich with capital'!AQ23="","",'SAM_2017_4HH_rich with capital'!AQ23)</f>
        <v/>
      </c>
      <c r="AR23" s="223" t="str">
        <f>IF('SAM_2017_4HH_rich with capital'!AR23="","",'SAM_2017_4HH_rich with capital'!AR23)</f>
        <v/>
      </c>
      <c r="AS23" s="223" t="str">
        <f>IF('SAM_2017_4HH_rich with capital'!AS23="","",'SAM_2017_4HH_rich with capital'!AS23)</f>
        <v/>
      </c>
      <c r="AT23" s="223" t="str">
        <f>IF('SAM_2017_4HH_rich with capital'!AT23="","",'SAM_2017_4HH_rich with capital'!AT23)</f>
        <v/>
      </c>
      <c r="AU23" s="223" t="str">
        <f>IF('SAM_2017_4HH_rich with capital'!AU23="","",'SAM_2017_4HH_rich with capital'!AU23)</f>
        <v/>
      </c>
      <c r="AV23" s="223" t="str">
        <f>IF('SAM_2017_4HH_rich with capital'!AV23="","",'SAM_2017_4HH_rich with capital'!AV23)</f>
        <v/>
      </c>
      <c r="AW23" s="223" t="str">
        <f>IF('SAM_2017_4HH_rich with capital'!AW23="","",'SAM_2017_4HH_rich with capital'!AW23)</f>
        <v/>
      </c>
      <c r="AX23" s="223" t="str">
        <f>IF('SAM_2017_4HH_rich with capital'!AX23="","",'SAM_2017_4HH_rich with capital'!AX23)</f>
        <v/>
      </c>
      <c r="AY23" s="223" t="str">
        <f>IF('SAM_2017_4HH_rich with capital'!AY23="","",'SAM_2017_4HH_rich with capital'!AY23)</f>
        <v/>
      </c>
      <c r="AZ23" s="223" t="str">
        <f>IF('SAM_2017_4HH_rich with capital'!AZ23="","",'SAM_2017_4HH_rich with capital'!AZ23)</f>
        <v/>
      </c>
      <c r="BA23" s="223" t="str">
        <f>IF('SAM_2017_4HH_rich with capital'!BA23="","",'SAM_2017_4HH_rich with capital'!BA23)</f>
        <v/>
      </c>
      <c r="BB23" s="223" t="str">
        <f>IF('SAM_2017_4HH_rich with capital'!BB23="","",'SAM_2017_4HH_rich with capital'!BB23)</f>
        <v/>
      </c>
      <c r="BC23" s="223" t="str">
        <f>IF('SAM_2017_4HH_rich with capital'!BC23="","",'SAM_2017_4HH_rich with capital'!BC23)</f>
        <v/>
      </c>
      <c r="BD23" s="223" t="str">
        <f>IF('SAM_2017_4HH_rich with capital'!BD23="","",'SAM_2017_4HH_rich with capital'!BD23)</f>
        <v/>
      </c>
      <c r="BE23" s="223">
        <f>IF('SAM_2017_4HH_rich with capital'!BE23="","",'SAM_2017_4HH_rich with capital'!BE23)</f>
        <v>301418.77554162184</v>
      </c>
      <c r="BF23" s="223" t="str">
        <f>IF('SAM_2017_4HH_rich with capital'!BF23="","",'SAM_2017_4HH_rich with capital'!BF23)</f>
        <v/>
      </c>
      <c r="BG23" s="223" t="str">
        <f>IF('SAM_2017_4HH_rich with capital'!BG23="","",'SAM_2017_4HH_rich with capital'!BG23)</f>
        <v/>
      </c>
      <c r="BH23" s="223" t="str">
        <f>IF('SAM_2017_4HH_rich with capital'!BH23="","",'SAM_2017_4HH_rich with capital'!BH23)</f>
        <v/>
      </c>
      <c r="BI23" s="223" t="str">
        <f>IF('SAM_2017_4HH_rich with capital'!BI23="","",'SAM_2017_4HH_rich with capital'!BI23)</f>
        <v/>
      </c>
      <c r="BJ23" s="223" t="str">
        <f>IF('SAM_2017_4HH_rich with capital'!BJ23="","",'SAM_2017_4HH_rich with capital'!BJ23)</f>
        <v/>
      </c>
      <c r="BK23" s="223" t="str">
        <f>IF('SAM_2017_4HH_rich with capital'!BK23="","",'SAM_2017_4HH_rich with capital'!BK23)</f>
        <v/>
      </c>
      <c r="BL23" s="223" t="str">
        <f>IF('SAM_2017_4HH_rich with capital'!BL23="","",'SAM_2017_4HH_rich with capital'!BL23)</f>
        <v/>
      </c>
      <c r="BM23" s="223" t="str">
        <f>IF('SAM_2017_4HH_rich with capital'!BM23="","",'SAM_2017_4HH_rich with capital'!BM23)</f>
        <v/>
      </c>
      <c r="BN23" s="223" t="str">
        <f>IF('SAM_2017_4HH_rich with capital'!BN23="","",'SAM_2017_4HH_rich with capital'!BN23)</f>
        <v/>
      </c>
      <c r="BO23" s="223" t="str">
        <f>IF('SAM_2017_4HH_rich with capital'!BO23="","",'SAM_2017_4HH_rich with capital'!BO23)</f>
        <v/>
      </c>
      <c r="BP23" s="223" t="str">
        <f>IF('SAM_2017_4HH_rich with capital'!BP23="","",'SAM_2017_4HH_rich with capital'!BP23)</f>
        <v/>
      </c>
      <c r="BQ23" s="223" t="str">
        <f>IF('SAM_2017_4HH_rich with capital'!BQ23="","",'SAM_2017_4HH_rich with capital'!BQ23)</f>
        <v/>
      </c>
      <c r="BR23" s="223" t="str">
        <f>IF('SAM_2017_4HH_rich with capital'!BR23="","",'SAM_2017_4HH_rich with capital'!BR23)</f>
        <v/>
      </c>
      <c r="BS23" s="223" t="str">
        <f>IF('SAM_2017_4HH_rich with capital'!BS23="","",'SAM_2017_4HH_rich with capital'!BS23)</f>
        <v/>
      </c>
      <c r="BT23" s="223" t="str">
        <f>IF('SAM_2017_4HH_rich with capital'!BT23="","",'SAM_2017_4HH_rich with capital'!BT23)</f>
        <v/>
      </c>
      <c r="BU23" s="223" t="str">
        <f>IF('SAM_2017_4HH_rich with capital'!BU23="","",'SAM_2017_4HH_rich with capital'!BU23)</f>
        <v/>
      </c>
      <c r="BV23" s="223" t="str">
        <f>IF('SAM_2017_4HH_rich with capital'!BV23="","",'SAM_2017_4HH_rich with capital'!BV23)</f>
        <v/>
      </c>
      <c r="BW23" s="223" t="str">
        <f>IF('SAM_2017_4HH_rich with capital'!BW23="","",'SAM_2017_4HH_rich with capital'!BW23)</f>
        <v/>
      </c>
      <c r="BX23" s="223" t="str">
        <f>IF('SAM_2017_4HH_rich with capital'!BX23="","",'SAM_2017_4HH_rich with capital'!BX23)</f>
        <v/>
      </c>
      <c r="BY23" s="223" t="str">
        <f>IF('SAM_2017_4HH_rich with capital'!BY23="","",'SAM_2017_4HH_rich with capital'!BY23)</f>
        <v/>
      </c>
      <c r="BZ23" s="223" t="str">
        <f>IF('SAM_2017_4HH_rich with capital'!BZ23="","",'SAM_2017_4HH_rich with capital'!BZ23)</f>
        <v/>
      </c>
      <c r="CA23" s="223" t="str">
        <f>IF('SAM_2017_4HH_rich with capital'!CA23="","",'SAM_2017_4HH_rich with capital'!CA23)</f>
        <v/>
      </c>
      <c r="CB23" s="223" t="str">
        <f>IF('SAM_2017_4HH_rich with capital'!CB23="","",'SAM_2017_4HH_rich with capital'!CB23)</f>
        <v/>
      </c>
      <c r="CC23" s="223" t="str">
        <f>IF('SAM_2017_4HH_rich with capital'!CC23="","",'SAM_2017_4HH_rich with capital'!CC23)</f>
        <v/>
      </c>
      <c r="CD23" s="223" t="str">
        <f>IF('SAM_2017_4HH_rich with capital'!CD23="","",'SAM_2017_4HH_rich with capital'!CD23)</f>
        <v/>
      </c>
      <c r="CE23" s="223" t="str">
        <f>IF('SAM_2017_4HH_rich with capital'!CE23="","",'SAM_2017_4HH_rich with capital'!CE23)</f>
        <v/>
      </c>
      <c r="CF23" s="83">
        <f>IF('SAM_2017_4HH_rich with capital'!CF23="","",'SAM_2017_4HH_rich with capital'!CF23)</f>
        <v>8600.428698664211</v>
      </c>
      <c r="CG23" s="107">
        <f t="shared" si="0"/>
        <v>310019.20424028602</v>
      </c>
      <c r="CH23" s="221"/>
      <c r="CI23" s="221"/>
      <c r="CJ23" s="221"/>
      <c r="CK23" s="221"/>
    </row>
    <row r="24" spans="1:89" x14ac:dyDescent="0.25">
      <c r="A24" s="227"/>
      <c r="B24" s="225">
        <v>22</v>
      </c>
      <c r="C24" s="244" t="str">
        <f>IF('SAM_2017_4HH_rich with capital'!C24="","",'SAM_2017_4HH_rich with capital'!C24)</f>
        <v/>
      </c>
      <c r="D24" s="223" t="str">
        <f>IF('SAM_2017_4HH_rich with capital'!D24="","",'SAM_2017_4HH_rich with capital'!D24)</f>
        <v/>
      </c>
      <c r="E24" s="223" t="str">
        <f>IF('SAM_2017_4HH_rich with capital'!E24="","",'SAM_2017_4HH_rich with capital'!E24)</f>
        <v/>
      </c>
      <c r="F24" s="223" t="str">
        <f>IF('SAM_2017_4HH_rich with capital'!F24="","",'SAM_2017_4HH_rich with capital'!F24)</f>
        <v/>
      </c>
      <c r="G24" s="223" t="str">
        <f>IF('SAM_2017_4HH_rich with capital'!G24="","",'SAM_2017_4HH_rich with capital'!G24)</f>
        <v/>
      </c>
      <c r="H24" s="223" t="str">
        <f>IF('SAM_2017_4HH_rich with capital'!H24="","",'SAM_2017_4HH_rich with capital'!H24)</f>
        <v/>
      </c>
      <c r="I24" s="223" t="str">
        <f>IF('SAM_2017_4HH_rich with capital'!I24="","",'SAM_2017_4HH_rich with capital'!I24)</f>
        <v/>
      </c>
      <c r="J24" s="223" t="str">
        <f>IF('SAM_2017_4HH_rich with capital'!J24="","",'SAM_2017_4HH_rich with capital'!J24)</f>
        <v/>
      </c>
      <c r="K24" s="223" t="str">
        <f>IF('SAM_2017_4HH_rich with capital'!K24="","",'SAM_2017_4HH_rich with capital'!K24)</f>
        <v/>
      </c>
      <c r="L24" s="223" t="str">
        <f>IF('SAM_2017_4HH_rich with capital'!L24="","",'SAM_2017_4HH_rich with capital'!L24)</f>
        <v/>
      </c>
      <c r="M24" s="223" t="str">
        <f>IF('SAM_2017_4HH_rich with capital'!M24="","",'SAM_2017_4HH_rich with capital'!M24)</f>
        <v/>
      </c>
      <c r="N24" s="223" t="str">
        <f>IF('SAM_2017_4HH_rich with capital'!N24="","",'SAM_2017_4HH_rich with capital'!N24)</f>
        <v/>
      </c>
      <c r="O24" s="223" t="str">
        <f>IF('SAM_2017_4HH_rich with capital'!O24="","",'SAM_2017_4HH_rich with capital'!O24)</f>
        <v/>
      </c>
      <c r="P24" s="223" t="str">
        <f>IF('SAM_2017_4HH_rich with capital'!P24="","",'SAM_2017_4HH_rich with capital'!P24)</f>
        <v/>
      </c>
      <c r="Q24" s="223" t="str">
        <f>IF('SAM_2017_4HH_rich with capital'!Q24="","",'SAM_2017_4HH_rich with capital'!Q24)</f>
        <v/>
      </c>
      <c r="R24" s="223" t="str">
        <f>IF('SAM_2017_4HH_rich with capital'!R24="","",'SAM_2017_4HH_rich with capital'!R24)</f>
        <v/>
      </c>
      <c r="S24" s="223" t="str">
        <f>IF('SAM_2017_4HH_rich with capital'!S24="","",'SAM_2017_4HH_rich with capital'!S24)</f>
        <v/>
      </c>
      <c r="T24" s="223" t="str">
        <f>IF('SAM_2017_4HH_rich with capital'!T24="","",'SAM_2017_4HH_rich with capital'!T24)</f>
        <v/>
      </c>
      <c r="U24" s="223" t="str">
        <f>IF('SAM_2017_4HH_rich with capital'!U24="","",'SAM_2017_4HH_rich with capital'!U24)</f>
        <v/>
      </c>
      <c r="V24" s="223" t="str">
        <f>IF('SAM_2017_4HH_rich with capital'!V24="","",'SAM_2017_4HH_rich with capital'!V24)</f>
        <v/>
      </c>
      <c r="W24" s="223" t="str">
        <f>IF('SAM_2017_4HH_rich with capital'!W24="","",'SAM_2017_4HH_rich with capital'!W24)</f>
        <v/>
      </c>
      <c r="X24" s="223" t="str">
        <f>IF('SAM_2017_4HH_rich with capital'!X24="","",'SAM_2017_4HH_rich with capital'!X24)</f>
        <v/>
      </c>
      <c r="Y24" s="223" t="str">
        <f>IF('SAM_2017_4HH_rich with capital'!Y24="","",'SAM_2017_4HH_rich with capital'!Y24)</f>
        <v/>
      </c>
      <c r="Z24" s="223" t="str">
        <f>IF('SAM_2017_4HH_rich with capital'!Z24="","",'SAM_2017_4HH_rich with capital'!Z24)</f>
        <v/>
      </c>
      <c r="AA24" s="223" t="str">
        <f>IF('SAM_2017_4HH_rich with capital'!AA24="","",'SAM_2017_4HH_rich with capital'!AA24)</f>
        <v/>
      </c>
      <c r="AB24" s="223" t="str">
        <f>IF('SAM_2017_4HH_rich with capital'!AB24="","",'SAM_2017_4HH_rich with capital'!AB24)</f>
        <v/>
      </c>
      <c r="AC24" s="223" t="str">
        <f>IF('SAM_2017_4HH_rich with capital'!AC24="","",'SAM_2017_4HH_rich with capital'!AC24)</f>
        <v/>
      </c>
      <c r="AD24" s="223" t="str">
        <f>IF('SAM_2017_4HH_rich with capital'!AD24="","",'SAM_2017_4HH_rich with capital'!AD24)</f>
        <v/>
      </c>
      <c r="AE24" s="223" t="str">
        <f>IF('SAM_2017_4HH_rich with capital'!AE24="","",'SAM_2017_4HH_rich with capital'!AE24)</f>
        <v/>
      </c>
      <c r="AF24" s="223" t="str">
        <f>IF('SAM_2017_4HH_rich with capital'!AF24="","",'SAM_2017_4HH_rich with capital'!AF24)</f>
        <v/>
      </c>
      <c r="AG24" s="223" t="str">
        <f>IF('SAM_2017_4HH_rich with capital'!AG24="","",'SAM_2017_4HH_rich with capital'!AG24)</f>
        <v/>
      </c>
      <c r="AH24" s="223" t="str">
        <f>IF('SAM_2017_4HH_rich with capital'!AH24="","",'SAM_2017_4HH_rich with capital'!AH24)</f>
        <v/>
      </c>
      <c r="AI24" s="223" t="str">
        <f>IF('SAM_2017_4HH_rich with capital'!AI24="","",'SAM_2017_4HH_rich with capital'!AI24)</f>
        <v/>
      </c>
      <c r="AJ24" s="223" t="str">
        <f>IF('SAM_2017_4HH_rich with capital'!AJ24="","",'SAM_2017_4HH_rich with capital'!AJ24)</f>
        <v/>
      </c>
      <c r="AK24" s="223" t="str">
        <f>IF('SAM_2017_4HH_rich with capital'!AK24="","",'SAM_2017_4HH_rich with capital'!AK24)</f>
        <v/>
      </c>
      <c r="AL24" s="223" t="str">
        <f>IF('SAM_2017_4HH_rich with capital'!AL24="","",'SAM_2017_4HH_rich with capital'!AL24)</f>
        <v/>
      </c>
      <c r="AM24" s="223" t="str">
        <f>IF('SAM_2017_4HH_rich with capital'!AM24="","",'SAM_2017_4HH_rich with capital'!AM24)</f>
        <v/>
      </c>
      <c r="AN24" s="223" t="str">
        <f>IF('SAM_2017_4HH_rich with capital'!AN24="","",'SAM_2017_4HH_rich with capital'!AN24)</f>
        <v/>
      </c>
      <c r="AO24" s="223" t="str">
        <f>IF('SAM_2017_4HH_rich with capital'!AO24="","",'SAM_2017_4HH_rich with capital'!AO24)</f>
        <v/>
      </c>
      <c r="AP24" s="223" t="str">
        <f>IF('SAM_2017_4HH_rich with capital'!AP24="","",'SAM_2017_4HH_rich with capital'!AP24)</f>
        <v/>
      </c>
      <c r="AQ24" s="223" t="str">
        <f>IF('SAM_2017_4HH_rich with capital'!AQ24="","",'SAM_2017_4HH_rich with capital'!AQ24)</f>
        <v/>
      </c>
      <c r="AR24" s="223" t="str">
        <f>IF('SAM_2017_4HH_rich with capital'!AR24="","",'SAM_2017_4HH_rich with capital'!AR24)</f>
        <v/>
      </c>
      <c r="AS24" s="223" t="str">
        <f>IF('SAM_2017_4HH_rich with capital'!AS24="","",'SAM_2017_4HH_rich with capital'!AS24)</f>
        <v/>
      </c>
      <c r="AT24" s="223" t="str">
        <f>IF('SAM_2017_4HH_rich with capital'!AT24="","",'SAM_2017_4HH_rich with capital'!AT24)</f>
        <v/>
      </c>
      <c r="AU24" s="223" t="str">
        <f>IF('SAM_2017_4HH_rich with capital'!AU24="","",'SAM_2017_4HH_rich with capital'!AU24)</f>
        <v/>
      </c>
      <c r="AV24" s="223" t="str">
        <f>IF('SAM_2017_4HH_rich with capital'!AV24="","",'SAM_2017_4HH_rich with capital'!AV24)</f>
        <v/>
      </c>
      <c r="AW24" s="223" t="str">
        <f>IF('SAM_2017_4HH_rich with capital'!AW24="","",'SAM_2017_4HH_rich with capital'!AW24)</f>
        <v/>
      </c>
      <c r="AX24" s="223" t="str">
        <f>IF('SAM_2017_4HH_rich with capital'!AX24="","",'SAM_2017_4HH_rich with capital'!AX24)</f>
        <v/>
      </c>
      <c r="AY24" s="223" t="str">
        <f>IF('SAM_2017_4HH_rich with capital'!AY24="","",'SAM_2017_4HH_rich with capital'!AY24)</f>
        <v/>
      </c>
      <c r="AZ24" s="223" t="str">
        <f>IF('SAM_2017_4HH_rich with capital'!AZ24="","",'SAM_2017_4HH_rich with capital'!AZ24)</f>
        <v/>
      </c>
      <c r="BA24" s="223" t="str">
        <f>IF('SAM_2017_4HH_rich with capital'!BA24="","",'SAM_2017_4HH_rich with capital'!BA24)</f>
        <v/>
      </c>
      <c r="BB24" s="223" t="str">
        <f>IF('SAM_2017_4HH_rich with capital'!BB24="","",'SAM_2017_4HH_rich with capital'!BB24)</f>
        <v/>
      </c>
      <c r="BC24" s="223" t="str">
        <f>IF('SAM_2017_4HH_rich with capital'!BC24="","",'SAM_2017_4HH_rich with capital'!BC24)</f>
        <v/>
      </c>
      <c r="BD24" s="223" t="str">
        <f>IF('SAM_2017_4HH_rich with capital'!BD24="","",'SAM_2017_4HH_rich with capital'!BD24)</f>
        <v/>
      </c>
      <c r="BE24" s="223" t="str">
        <f>IF('SAM_2017_4HH_rich with capital'!BE24="","",'SAM_2017_4HH_rich with capital'!BE24)</f>
        <v/>
      </c>
      <c r="BF24" s="223">
        <f>IF('SAM_2017_4HH_rich with capital'!BF24="","",'SAM_2017_4HH_rich with capital'!BF24)</f>
        <v>331762.9664304147</v>
      </c>
      <c r="BG24" s="223" t="str">
        <f>IF('SAM_2017_4HH_rich with capital'!BG24="","",'SAM_2017_4HH_rich with capital'!BG24)</f>
        <v/>
      </c>
      <c r="BH24" s="223" t="str">
        <f>IF('SAM_2017_4HH_rich with capital'!BH24="","",'SAM_2017_4HH_rich with capital'!BH24)</f>
        <v/>
      </c>
      <c r="BI24" s="223" t="str">
        <f>IF('SAM_2017_4HH_rich with capital'!BI24="","",'SAM_2017_4HH_rich with capital'!BI24)</f>
        <v/>
      </c>
      <c r="BJ24" s="223" t="str">
        <f>IF('SAM_2017_4HH_rich with capital'!BJ24="","",'SAM_2017_4HH_rich with capital'!BJ24)</f>
        <v/>
      </c>
      <c r="BK24" s="223" t="str">
        <f>IF('SAM_2017_4HH_rich with capital'!BK24="","",'SAM_2017_4HH_rich with capital'!BK24)</f>
        <v/>
      </c>
      <c r="BL24" s="223" t="str">
        <f>IF('SAM_2017_4HH_rich with capital'!BL24="","",'SAM_2017_4HH_rich with capital'!BL24)</f>
        <v/>
      </c>
      <c r="BM24" s="223" t="str">
        <f>IF('SAM_2017_4HH_rich with capital'!BM24="","",'SAM_2017_4HH_rich with capital'!BM24)</f>
        <v/>
      </c>
      <c r="BN24" s="223" t="str">
        <f>IF('SAM_2017_4HH_rich with capital'!BN24="","",'SAM_2017_4HH_rich with capital'!BN24)</f>
        <v/>
      </c>
      <c r="BO24" s="223" t="str">
        <f>IF('SAM_2017_4HH_rich with capital'!BO24="","",'SAM_2017_4HH_rich with capital'!BO24)</f>
        <v/>
      </c>
      <c r="BP24" s="223" t="str">
        <f>IF('SAM_2017_4HH_rich with capital'!BP24="","",'SAM_2017_4HH_rich with capital'!BP24)</f>
        <v/>
      </c>
      <c r="BQ24" s="223" t="str">
        <f>IF('SAM_2017_4HH_rich with capital'!BQ24="","",'SAM_2017_4HH_rich with capital'!BQ24)</f>
        <v/>
      </c>
      <c r="BR24" s="223" t="str">
        <f>IF('SAM_2017_4HH_rich with capital'!BR24="","",'SAM_2017_4HH_rich with capital'!BR24)</f>
        <v/>
      </c>
      <c r="BS24" s="223" t="str">
        <f>IF('SAM_2017_4HH_rich with capital'!BS24="","",'SAM_2017_4HH_rich with capital'!BS24)</f>
        <v/>
      </c>
      <c r="BT24" s="223" t="str">
        <f>IF('SAM_2017_4HH_rich with capital'!BT24="","",'SAM_2017_4HH_rich with capital'!BT24)</f>
        <v/>
      </c>
      <c r="BU24" s="223" t="str">
        <f>IF('SAM_2017_4HH_rich with capital'!BU24="","",'SAM_2017_4HH_rich with capital'!BU24)</f>
        <v/>
      </c>
      <c r="BV24" s="223" t="str">
        <f>IF('SAM_2017_4HH_rich with capital'!BV24="","",'SAM_2017_4HH_rich with capital'!BV24)</f>
        <v/>
      </c>
      <c r="BW24" s="223" t="str">
        <f>IF('SAM_2017_4HH_rich with capital'!BW24="","",'SAM_2017_4HH_rich with capital'!BW24)</f>
        <v/>
      </c>
      <c r="BX24" s="223" t="str">
        <f>IF('SAM_2017_4HH_rich with capital'!BX24="","",'SAM_2017_4HH_rich with capital'!BX24)</f>
        <v/>
      </c>
      <c r="BY24" s="223" t="str">
        <f>IF('SAM_2017_4HH_rich with capital'!BY24="","",'SAM_2017_4HH_rich with capital'!BY24)</f>
        <v/>
      </c>
      <c r="BZ24" s="223" t="str">
        <f>IF('SAM_2017_4HH_rich with capital'!BZ24="","",'SAM_2017_4HH_rich with capital'!BZ24)</f>
        <v/>
      </c>
      <c r="CA24" s="223" t="str">
        <f>IF('SAM_2017_4HH_rich with capital'!CA24="","",'SAM_2017_4HH_rich with capital'!CA24)</f>
        <v/>
      </c>
      <c r="CB24" s="223" t="str">
        <f>IF('SAM_2017_4HH_rich with capital'!CB24="","",'SAM_2017_4HH_rich with capital'!CB24)</f>
        <v/>
      </c>
      <c r="CC24" s="223" t="str">
        <f>IF('SAM_2017_4HH_rich with capital'!CC24="","",'SAM_2017_4HH_rich with capital'!CC24)</f>
        <v/>
      </c>
      <c r="CD24" s="223" t="str">
        <f>IF('SAM_2017_4HH_rich with capital'!CD24="","",'SAM_2017_4HH_rich with capital'!CD24)</f>
        <v/>
      </c>
      <c r="CE24" s="223" t="str">
        <f>IF('SAM_2017_4HH_rich with capital'!CE24="","",'SAM_2017_4HH_rich with capital'!CE24)</f>
        <v/>
      </c>
      <c r="CF24" s="83">
        <f>IF('SAM_2017_4HH_rich with capital'!CF24="","",'SAM_2017_4HH_rich with capital'!CF24)</f>
        <v>50541.71039467668</v>
      </c>
      <c r="CG24" s="107">
        <f t="shared" si="0"/>
        <v>382304.67682509136</v>
      </c>
      <c r="CH24" s="221"/>
      <c r="CI24" s="221"/>
      <c r="CJ24" s="221"/>
      <c r="CK24" s="221"/>
    </row>
    <row r="25" spans="1:89" x14ac:dyDescent="0.25">
      <c r="A25" s="227"/>
      <c r="B25" s="225">
        <v>23</v>
      </c>
      <c r="C25" s="244" t="str">
        <f>IF('SAM_2017_4HH_rich with capital'!C25="","",'SAM_2017_4HH_rich with capital'!C25)</f>
        <v/>
      </c>
      <c r="D25" s="223" t="str">
        <f>IF('SAM_2017_4HH_rich with capital'!D25="","",'SAM_2017_4HH_rich with capital'!D25)</f>
        <v/>
      </c>
      <c r="E25" s="223" t="str">
        <f>IF('SAM_2017_4HH_rich with capital'!E25="","",'SAM_2017_4HH_rich with capital'!E25)</f>
        <v/>
      </c>
      <c r="F25" s="223" t="str">
        <f>IF('SAM_2017_4HH_rich with capital'!F25="","",'SAM_2017_4HH_rich with capital'!F25)</f>
        <v/>
      </c>
      <c r="G25" s="223" t="str">
        <f>IF('SAM_2017_4HH_rich with capital'!G25="","",'SAM_2017_4HH_rich with capital'!G25)</f>
        <v/>
      </c>
      <c r="H25" s="223" t="str">
        <f>IF('SAM_2017_4HH_rich with capital'!H25="","",'SAM_2017_4HH_rich with capital'!H25)</f>
        <v/>
      </c>
      <c r="I25" s="223" t="str">
        <f>IF('SAM_2017_4HH_rich with capital'!I25="","",'SAM_2017_4HH_rich with capital'!I25)</f>
        <v/>
      </c>
      <c r="J25" s="223" t="str">
        <f>IF('SAM_2017_4HH_rich with capital'!J25="","",'SAM_2017_4HH_rich with capital'!J25)</f>
        <v/>
      </c>
      <c r="K25" s="223" t="str">
        <f>IF('SAM_2017_4HH_rich with capital'!K25="","",'SAM_2017_4HH_rich with capital'!K25)</f>
        <v/>
      </c>
      <c r="L25" s="223" t="str">
        <f>IF('SAM_2017_4HH_rich with capital'!L25="","",'SAM_2017_4HH_rich with capital'!L25)</f>
        <v/>
      </c>
      <c r="M25" s="223" t="str">
        <f>IF('SAM_2017_4HH_rich with capital'!M25="","",'SAM_2017_4HH_rich with capital'!M25)</f>
        <v/>
      </c>
      <c r="N25" s="223" t="str">
        <f>IF('SAM_2017_4HH_rich with capital'!N25="","",'SAM_2017_4HH_rich with capital'!N25)</f>
        <v/>
      </c>
      <c r="O25" s="223" t="str">
        <f>IF('SAM_2017_4HH_rich with capital'!O25="","",'SAM_2017_4HH_rich with capital'!O25)</f>
        <v/>
      </c>
      <c r="P25" s="223" t="str">
        <f>IF('SAM_2017_4HH_rich with capital'!P25="","",'SAM_2017_4HH_rich with capital'!P25)</f>
        <v/>
      </c>
      <c r="Q25" s="223" t="str">
        <f>IF('SAM_2017_4HH_rich with capital'!Q25="","",'SAM_2017_4HH_rich with capital'!Q25)</f>
        <v/>
      </c>
      <c r="R25" s="223" t="str">
        <f>IF('SAM_2017_4HH_rich with capital'!R25="","",'SAM_2017_4HH_rich with capital'!R25)</f>
        <v/>
      </c>
      <c r="S25" s="223" t="str">
        <f>IF('SAM_2017_4HH_rich with capital'!S25="","",'SAM_2017_4HH_rich with capital'!S25)</f>
        <v/>
      </c>
      <c r="T25" s="223" t="str">
        <f>IF('SAM_2017_4HH_rich with capital'!T25="","",'SAM_2017_4HH_rich with capital'!T25)</f>
        <v/>
      </c>
      <c r="U25" s="223" t="str">
        <f>IF('SAM_2017_4HH_rich with capital'!U25="","",'SAM_2017_4HH_rich with capital'!U25)</f>
        <v/>
      </c>
      <c r="V25" s="223" t="str">
        <f>IF('SAM_2017_4HH_rich with capital'!V25="","",'SAM_2017_4HH_rich with capital'!V25)</f>
        <v/>
      </c>
      <c r="W25" s="223" t="str">
        <f>IF('SAM_2017_4HH_rich with capital'!W25="","",'SAM_2017_4HH_rich with capital'!W25)</f>
        <v/>
      </c>
      <c r="X25" s="223" t="str">
        <f>IF('SAM_2017_4HH_rich with capital'!X25="","",'SAM_2017_4HH_rich with capital'!X25)</f>
        <v/>
      </c>
      <c r="Y25" s="223" t="str">
        <f>IF('SAM_2017_4HH_rich with capital'!Y25="","",'SAM_2017_4HH_rich with capital'!Y25)</f>
        <v/>
      </c>
      <c r="Z25" s="223" t="str">
        <f>IF('SAM_2017_4HH_rich with capital'!Z25="","",'SAM_2017_4HH_rich with capital'!Z25)</f>
        <v/>
      </c>
      <c r="AA25" s="223" t="str">
        <f>IF('SAM_2017_4HH_rich with capital'!AA25="","",'SAM_2017_4HH_rich with capital'!AA25)</f>
        <v/>
      </c>
      <c r="AB25" s="223" t="str">
        <f>IF('SAM_2017_4HH_rich with capital'!AB25="","",'SAM_2017_4HH_rich with capital'!AB25)</f>
        <v/>
      </c>
      <c r="AC25" s="223" t="str">
        <f>IF('SAM_2017_4HH_rich with capital'!AC25="","",'SAM_2017_4HH_rich with capital'!AC25)</f>
        <v/>
      </c>
      <c r="AD25" s="223" t="str">
        <f>IF('SAM_2017_4HH_rich with capital'!AD25="","",'SAM_2017_4HH_rich with capital'!AD25)</f>
        <v/>
      </c>
      <c r="AE25" s="223" t="str">
        <f>IF('SAM_2017_4HH_rich with capital'!AE25="","",'SAM_2017_4HH_rich with capital'!AE25)</f>
        <v/>
      </c>
      <c r="AF25" s="223" t="str">
        <f>IF('SAM_2017_4HH_rich with capital'!AF25="","",'SAM_2017_4HH_rich with capital'!AF25)</f>
        <v/>
      </c>
      <c r="AG25" s="223" t="str">
        <f>IF('SAM_2017_4HH_rich with capital'!AG25="","",'SAM_2017_4HH_rich with capital'!AG25)</f>
        <v/>
      </c>
      <c r="AH25" s="223" t="str">
        <f>IF('SAM_2017_4HH_rich with capital'!AH25="","",'SAM_2017_4HH_rich with capital'!AH25)</f>
        <v/>
      </c>
      <c r="AI25" s="223" t="str">
        <f>IF('SAM_2017_4HH_rich with capital'!AI25="","",'SAM_2017_4HH_rich with capital'!AI25)</f>
        <v/>
      </c>
      <c r="AJ25" s="223" t="str">
        <f>IF('SAM_2017_4HH_rich with capital'!AJ25="","",'SAM_2017_4HH_rich with capital'!AJ25)</f>
        <v/>
      </c>
      <c r="AK25" s="223" t="str">
        <f>IF('SAM_2017_4HH_rich with capital'!AK25="","",'SAM_2017_4HH_rich with capital'!AK25)</f>
        <v/>
      </c>
      <c r="AL25" s="223" t="str">
        <f>IF('SAM_2017_4HH_rich with capital'!AL25="","",'SAM_2017_4HH_rich with capital'!AL25)</f>
        <v/>
      </c>
      <c r="AM25" s="223" t="str">
        <f>IF('SAM_2017_4HH_rich with capital'!AM25="","",'SAM_2017_4HH_rich with capital'!AM25)</f>
        <v/>
      </c>
      <c r="AN25" s="223" t="str">
        <f>IF('SAM_2017_4HH_rich with capital'!AN25="","",'SAM_2017_4HH_rich with capital'!AN25)</f>
        <v/>
      </c>
      <c r="AO25" s="223" t="str">
        <f>IF('SAM_2017_4HH_rich with capital'!AO25="","",'SAM_2017_4HH_rich with capital'!AO25)</f>
        <v/>
      </c>
      <c r="AP25" s="223" t="str">
        <f>IF('SAM_2017_4HH_rich with capital'!AP25="","",'SAM_2017_4HH_rich with capital'!AP25)</f>
        <v/>
      </c>
      <c r="AQ25" s="223" t="str">
        <f>IF('SAM_2017_4HH_rich with capital'!AQ25="","",'SAM_2017_4HH_rich with capital'!AQ25)</f>
        <v/>
      </c>
      <c r="AR25" s="223" t="str">
        <f>IF('SAM_2017_4HH_rich with capital'!AR25="","",'SAM_2017_4HH_rich with capital'!AR25)</f>
        <v/>
      </c>
      <c r="AS25" s="223" t="str">
        <f>IF('SAM_2017_4HH_rich with capital'!AS25="","",'SAM_2017_4HH_rich with capital'!AS25)</f>
        <v/>
      </c>
      <c r="AT25" s="223" t="str">
        <f>IF('SAM_2017_4HH_rich with capital'!AT25="","",'SAM_2017_4HH_rich with capital'!AT25)</f>
        <v/>
      </c>
      <c r="AU25" s="223" t="str">
        <f>IF('SAM_2017_4HH_rich with capital'!AU25="","",'SAM_2017_4HH_rich with capital'!AU25)</f>
        <v/>
      </c>
      <c r="AV25" s="223" t="str">
        <f>IF('SAM_2017_4HH_rich with capital'!AV25="","",'SAM_2017_4HH_rich with capital'!AV25)</f>
        <v/>
      </c>
      <c r="AW25" s="223" t="str">
        <f>IF('SAM_2017_4HH_rich with capital'!AW25="","",'SAM_2017_4HH_rich with capital'!AW25)</f>
        <v/>
      </c>
      <c r="AX25" s="223" t="str">
        <f>IF('SAM_2017_4HH_rich with capital'!AX25="","",'SAM_2017_4HH_rich with capital'!AX25)</f>
        <v/>
      </c>
      <c r="AY25" s="223" t="str">
        <f>IF('SAM_2017_4HH_rich with capital'!AY25="","",'SAM_2017_4HH_rich with capital'!AY25)</f>
        <v/>
      </c>
      <c r="AZ25" s="223" t="str">
        <f>IF('SAM_2017_4HH_rich with capital'!AZ25="","",'SAM_2017_4HH_rich with capital'!AZ25)</f>
        <v/>
      </c>
      <c r="BA25" s="223" t="str">
        <f>IF('SAM_2017_4HH_rich with capital'!BA25="","",'SAM_2017_4HH_rich with capital'!BA25)</f>
        <v/>
      </c>
      <c r="BB25" s="223" t="str">
        <f>IF('SAM_2017_4HH_rich with capital'!BB25="","",'SAM_2017_4HH_rich with capital'!BB25)</f>
        <v/>
      </c>
      <c r="BC25" s="223" t="str">
        <f>IF('SAM_2017_4HH_rich with capital'!BC25="","",'SAM_2017_4HH_rich with capital'!BC25)</f>
        <v/>
      </c>
      <c r="BD25" s="223" t="str">
        <f>IF('SAM_2017_4HH_rich with capital'!BD25="","",'SAM_2017_4HH_rich with capital'!BD25)</f>
        <v/>
      </c>
      <c r="BE25" s="223" t="str">
        <f>IF('SAM_2017_4HH_rich with capital'!BE25="","",'SAM_2017_4HH_rich with capital'!BE25)</f>
        <v/>
      </c>
      <c r="BF25" s="223" t="str">
        <f>IF('SAM_2017_4HH_rich with capital'!BF25="","",'SAM_2017_4HH_rich with capital'!BF25)</f>
        <v/>
      </c>
      <c r="BG25" s="223">
        <f>IF('SAM_2017_4HH_rich with capital'!BG25="","",'SAM_2017_4HH_rich with capital'!BG25)</f>
        <v>5614665.9101463258</v>
      </c>
      <c r="BH25" s="223" t="str">
        <f>IF('SAM_2017_4HH_rich with capital'!BH25="","",'SAM_2017_4HH_rich with capital'!BH25)</f>
        <v/>
      </c>
      <c r="BI25" s="223" t="str">
        <f>IF('SAM_2017_4HH_rich with capital'!BI25="","",'SAM_2017_4HH_rich with capital'!BI25)</f>
        <v/>
      </c>
      <c r="BJ25" s="223" t="str">
        <f>IF('SAM_2017_4HH_rich with capital'!BJ25="","",'SAM_2017_4HH_rich with capital'!BJ25)</f>
        <v/>
      </c>
      <c r="BK25" s="223" t="str">
        <f>IF('SAM_2017_4HH_rich with capital'!BK25="","",'SAM_2017_4HH_rich with capital'!BK25)</f>
        <v/>
      </c>
      <c r="BL25" s="223" t="str">
        <f>IF('SAM_2017_4HH_rich with capital'!BL25="","",'SAM_2017_4HH_rich with capital'!BL25)</f>
        <v/>
      </c>
      <c r="BM25" s="223" t="str">
        <f>IF('SAM_2017_4HH_rich with capital'!BM25="","",'SAM_2017_4HH_rich with capital'!BM25)</f>
        <v/>
      </c>
      <c r="BN25" s="223" t="str">
        <f>IF('SAM_2017_4HH_rich with capital'!BN25="","",'SAM_2017_4HH_rich with capital'!BN25)</f>
        <v/>
      </c>
      <c r="BO25" s="223" t="str">
        <f>IF('SAM_2017_4HH_rich with capital'!BO25="","",'SAM_2017_4HH_rich with capital'!BO25)</f>
        <v/>
      </c>
      <c r="BP25" s="223" t="str">
        <f>IF('SAM_2017_4HH_rich with capital'!BP25="","",'SAM_2017_4HH_rich with capital'!BP25)</f>
        <v/>
      </c>
      <c r="BQ25" s="223" t="str">
        <f>IF('SAM_2017_4HH_rich with capital'!BQ25="","",'SAM_2017_4HH_rich with capital'!BQ25)</f>
        <v/>
      </c>
      <c r="BR25" s="223" t="str">
        <f>IF('SAM_2017_4HH_rich with capital'!BR25="","",'SAM_2017_4HH_rich with capital'!BR25)</f>
        <v/>
      </c>
      <c r="BS25" s="223" t="str">
        <f>IF('SAM_2017_4HH_rich with capital'!BS25="","",'SAM_2017_4HH_rich with capital'!BS25)</f>
        <v/>
      </c>
      <c r="BT25" s="223" t="str">
        <f>IF('SAM_2017_4HH_rich with capital'!BT25="","",'SAM_2017_4HH_rich with capital'!BT25)</f>
        <v/>
      </c>
      <c r="BU25" s="223" t="str">
        <f>IF('SAM_2017_4HH_rich with capital'!BU25="","",'SAM_2017_4HH_rich with capital'!BU25)</f>
        <v/>
      </c>
      <c r="BV25" s="223" t="str">
        <f>IF('SAM_2017_4HH_rich with capital'!BV25="","",'SAM_2017_4HH_rich with capital'!BV25)</f>
        <v/>
      </c>
      <c r="BW25" s="223" t="str">
        <f>IF('SAM_2017_4HH_rich with capital'!BW25="","",'SAM_2017_4HH_rich with capital'!BW25)</f>
        <v/>
      </c>
      <c r="BX25" s="223" t="str">
        <f>IF('SAM_2017_4HH_rich with capital'!BX25="","",'SAM_2017_4HH_rich with capital'!BX25)</f>
        <v/>
      </c>
      <c r="BY25" s="223" t="str">
        <f>IF('SAM_2017_4HH_rich with capital'!BY25="","",'SAM_2017_4HH_rich with capital'!BY25)</f>
        <v/>
      </c>
      <c r="BZ25" s="223" t="str">
        <f>IF('SAM_2017_4HH_rich with capital'!BZ25="","",'SAM_2017_4HH_rich with capital'!BZ25)</f>
        <v/>
      </c>
      <c r="CA25" s="223" t="str">
        <f>IF('SAM_2017_4HH_rich with capital'!CA25="","",'SAM_2017_4HH_rich with capital'!CA25)</f>
        <v/>
      </c>
      <c r="CB25" s="223" t="str">
        <f>IF('SAM_2017_4HH_rich with capital'!CB25="","",'SAM_2017_4HH_rich with capital'!CB25)</f>
        <v/>
      </c>
      <c r="CC25" s="223" t="str">
        <f>IF('SAM_2017_4HH_rich with capital'!CC25="","",'SAM_2017_4HH_rich with capital'!CC25)</f>
        <v/>
      </c>
      <c r="CD25" s="223" t="str">
        <f>IF('SAM_2017_4HH_rich with capital'!CD25="","",'SAM_2017_4HH_rich with capital'!CD25)</f>
        <v/>
      </c>
      <c r="CE25" s="223" t="str">
        <f>IF('SAM_2017_4HH_rich with capital'!CE25="","",'SAM_2017_4HH_rich with capital'!CE25)</f>
        <v/>
      </c>
      <c r="CF25" s="83">
        <f>IF('SAM_2017_4HH_rich with capital'!CF25="","",'SAM_2017_4HH_rich with capital'!CF25)</f>
        <v>961308.94679973263</v>
      </c>
      <c r="CG25" s="107">
        <f t="shared" si="0"/>
        <v>6575974.8569460586</v>
      </c>
      <c r="CH25" s="221"/>
      <c r="CI25" s="221"/>
      <c r="CJ25" s="221"/>
      <c r="CK25" s="221"/>
    </row>
    <row r="26" spans="1:89" x14ac:dyDescent="0.25">
      <c r="A26" s="227"/>
      <c r="B26" s="225">
        <v>24</v>
      </c>
      <c r="C26" s="244" t="str">
        <f>IF('SAM_2017_4HH_rich with capital'!C26="","",'SAM_2017_4HH_rich with capital'!C26)</f>
        <v/>
      </c>
      <c r="D26" s="223" t="str">
        <f>IF('SAM_2017_4HH_rich with capital'!D26="","",'SAM_2017_4HH_rich with capital'!D26)</f>
        <v/>
      </c>
      <c r="E26" s="223" t="str">
        <f>IF('SAM_2017_4HH_rich with capital'!E26="","",'SAM_2017_4HH_rich with capital'!E26)</f>
        <v/>
      </c>
      <c r="F26" s="223" t="str">
        <f>IF('SAM_2017_4HH_rich with capital'!F26="","",'SAM_2017_4HH_rich with capital'!F26)</f>
        <v/>
      </c>
      <c r="G26" s="223" t="str">
        <f>IF('SAM_2017_4HH_rich with capital'!G26="","",'SAM_2017_4HH_rich with capital'!G26)</f>
        <v/>
      </c>
      <c r="H26" s="223" t="str">
        <f>IF('SAM_2017_4HH_rich with capital'!H26="","",'SAM_2017_4HH_rich with capital'!H26)</f>
        <v/>
      </c>
      <c r="I26" s="223" t="str">
        <f>IF('SAM_2017_4HH_rich with capital'!I26="","",'SAM_2017_4HH_rich with capital'!I26)</f>
        <v/>
      </c>
      <c r="J26" s="223" t="str">
        <f>IF('SAM_2017_4HH_rich with capital'!J26="","",'SAM_2017_4HH_rich with capital'!J26)</f>
        <v/>
      </c>
      <c r="K26" s="223" t="str">
        <f>IF('SAM_2017_4HH_rich with capital'!K26="","",'SAM_2017_4HH_rich with capital'!K26)</f>
        <v/>
      </c>
      <c r="L26" s="223" t="str">
        <f>IF('SAM_2017_4HH_rich with capital'!L26="","",'SAM_2017_4HH_rich with capital'!L26)</f>
        <v/>
      </c>
      <c r="M26" s="223" t="str">
        <f>IF('SAM_2017_4HH_rich with capital'!M26="","",'SAM_2017_4HH_rich with capital'!M26)</f>
        <v/>
      </c>
      <c r="N26" s="223" t="str">
        <f>IF('SAM_2017_4HH_rich with capital'!N26="","",'SAM_2017_4HH_rich with capital'!N26)</f>
        <v/>
      </c>
      <c r="O26" s="223" t="str">
        <f>IF('SAM_2017_4HH_rich with capital'!O26="","",'SAM_2017_4HH_rich with capital'!O26)</f>
        <v/>
      </c>
      <c r="P26" s="223" t="str">
        <f>IF('SAM_2017_4HH_rich with capital'!P26="","",'SAM_2017_4HH_rich with capital'!P26)</f>
        <v/>
      </c>
      <c r="Q26" s="223" t="str">
        <f>IF('SAM_2017_4HH_rich with capital'!Q26="","",'SAM_2017_4HH_rich with capital'!Q26)</f>
        <v/>
      </c>
      <c r="R26" s="223" t="str">
        <f>IF('SAM_2017_4HH_rich with capital'!R26="","",'SAM_2017_4HH_rich with capital'!R26)</f>
        <v/>
      </c>
      <c r="S26" s="223" t="str">
        <f>IF('SAM_2017_4HH_rich with capital'!S26="","",'SAM_2017_4HH_rich with capital'!S26)</f>
        <v/>
      </c>
      <c r="T26" s="223" t="str">
        <f>IF('SAM_2017_4HH_rich with capital'!T26="","",'SAM_2017_4HH_rich with capital'!T26)</f>
        <v/>
      </c>
      <c r="U26" s="223" t="str">
        <f>IF('SAM_2017_4HH_rich with capital'!U26="","",'SAM_2017_4HH_rich with capital'!U26)</f>
        <v/>
      </c>
      <c r="V26" s="223" t="str">
        <f>IF('SAM_2017_4HH_rich with capital'!V26="","",'SAM_2017_4HH_rich with capital'!V26)</f>
        <v/>
      </c>
      <c r="W26" s="223" t="str">
        <f>IF('SAM_2017_4HH_rich with capital'!W26="","",'SAM_2017_4HH_rich with capital'!W26)</f>
        <v/>
      </c>
      <c r="X26" s="223" t="str">
        <f>IF('SAM_2017_4HH_rich with capital'!X26="","",'SAM_2017_4HH_rich with capital'!X26)</f>
        <v/>
      </c>
      <c r="Y26" s="223" t="str">
        <f>IF('SAM_2017_4HH_rich with capital'!Y26="","",'SAM_2017_4HH_rich with capital'!Y26)</f>
        <v/>
      </c>
      <c r="Z26" s="223" t="str">
        <f>IF('SAM_2017_4HH_rich with capital'!Z26="","",'SAM_2017_4HH_rich with capital'!Z26)</f>
        <v/>
      </c>
      <c r="AA26" s="223" t="str">
        <f>IF('SAM_2017_4HH_rich with capital'!AA26="","",'SAM_2017_4HH_rich with capital'!AA26)</f>
        <v/>
      </c>
      <c r="AB26" s="223" t="str">
        <f>IF('SAM_2017_4HH_rich with capital'!AB26="","",'SAM_2017_4HH_rich with capital'!AB26)</f>
        <v/>
      </c>
      <c r="AC26" s="223" t="str">
        <f>IF('SAM_2017_4HH_rich with capital'!AC26="","",'SAM_2017_4HH_rich with capital'!AC26)</f>
        <v/>
      </c>
      <c r="AD26" s="223" t="str">
        <f>IF('SAM_2017_4HH_rich with capital'!AD26="","",'SAM_2017_4HH_rich with capital'!AD26)</f>
        <v/>
      </c>
      <c r="AE26" s="223" t="str">
        <f>IF('SAM_2017_4HH_rich with capital'!AE26="","",'SAM_2017_4HH_rich with capital'!AE26)</f>
        <v/>
      </c>
      <c r="AF26" s="223" t="str">
        <f>IF('SAM_2017_4HH_rich with capital'!AF26="","",'SAM_2017_4HH_rich with capital'!AF26)</f>
        <v/>
      </c>
      <c r="AG26" s="223" t="str">
        <f>IF('SAM_2017_4HH_rich with capital'!AG26="","",'SAM_2017_4HH_rich with capital'!AG26)</f>
        <v/>
      </c>
      <c r="AH26" s="223" t="str">
        <f>IF('SAM_2017_4HH_rich with capital'!AH26="","",'SAM_2017_4HH_rich with capital'!AH26)</f>
        <v/>
      </c>
      <c r="AI26" s="223" t="str">
        <f>IF('SAM_2017_4HH_rich with capital'!AI26="","",'SAM_2017_4HH_rich with capital'!AI26)</f>
        <v/>
      </c>
      <c r="AJ26" s="223" t="str">
        <f>IF('SAM_2017_4HH_rich with capital'!AJ26="","",'SAM_2017_4HH_rich with capital'!AJ26)</f>
        <v/>
      </c>
      <c r="AK26" s="223" t="str">
        <f>IF('SAM_2017_4HH_rich with capital'!AK26="","",'SAM_2017_4HH_rich with capital'!AK26)</f>
        <v/>
      </c>
      <c r="AL26" s="223" t="str">
        <f>IF('SAM_2017_4HH_rich with capital'!AL26="","",'SAM_2017_4HH_rich with capital'!AL26)</f>
        <v/>
      </c>
      <c r="AM26" s="223" t="str">
        <f>IF('SAM_2017_4HH_rich with capital'!AM26="","",'SAM_2017_4HH_rich with capital'!AM26)</f>
        <v/>
      </c>
      <c r="AN26" s="223" t="str">
        <f>IF('SAM_2017_4HH_rich with capital'!AN26="","",'SAM_2017_4HH_rich with capital'!AN26)</f>
        <v/>
      </c>
      <c r="AO26" s="223" t="str">
        <f>IF('SAM_2017_4HH_rich with capital'!AO26="","",'SAM_2017_4HH_rich with capital'!AO26)</f>
        <v/>
      </c>
      <c r="AP26" s="223" t="str">
        <f>IF('SAM_2017_4HH_rich with capital'!AP26="","",'SAM_2017_4HH_rich with capital'!AP26)</f>
        <v/>
      </c>
      <c r="AQ26" s="223" t="str">
        <f>IF('SAM_2017_4HH_rich with capital'!AQ26="","",'SAM_2017_4HH_rich with capital'!AQ26)</f>
        <v/>
      </c>
      <c r="AR26" s="223" t="str">
        <f>IF('SAM_2017_4HH_rich with capital'!AR26="","",'SAM_2017_4HH_rich with capital'!AR26)</f>
        <v/>
      </c>
      <c r="AS26" s="223" t="str">
        <f>IF('SAM_2017_4HH_rich with capital'!AS26="","",'SAM_2017_4HH_rich with capital'!AS26)</f>
        <v/>
      </c>
      <c r="AT26" s="223" t="str">
        <f>IF('SAM_2017_4HH_rich with capital'!AT26="","",'SAM_2017_4HH_rich with capital'!AT26)</f>
        <v/>
      </c>
      <c r="AU26" s="223" t="str">
        <f>IF('SAM_2017_4HH_rich with capital'!AU26="","",'SAM_2017_4HH_rich with capital'!AU26)</f>
        <v/>
      </c>
      <c r="AV26" s="223" t="str">
        <f>IF('SAM_2017_4HH_rich with capital'!AV26="","",'SAM_2017_4HH_rich with capital'!AV26)</f>
        <v/>
      </c>
      <c r="AW26" s="223" t="str">
        <f>IF('SAM_2017_4HH_rich with capital'!AW26="","",'SAM_2017_4HH_rich with capital'!AW26)</f>
        <v/>
      </c>
      <c r="AX26" s="223" t="str">
        <f>IF('SAM_2017_4HH_rich with capital'!AX26="","",'SAM_2017_4HH_rich with capital'!AX26)</f>
        <v/>
      </c>
      <c r="AY26" s="223" t="str">
        <f>IF('SAM_2017_4HH_rich with capital'!AY26="","",'SAM_2017_4HH_rich with capital'!AY26)</f>
        <v/>
      </c>
      <c r="AZ26" s="223" t="str">
        <f>IF('SAM_2017_4HH_rich with capital'!AZ26="","",'SAM_2017_4HH_rich with capital'!AZ26)</f>
        <v/>
      </c>
      <c r="BA26" s="223" t="str">
        <f>IF('SAM_2017_4HH_rich with capital'!BA26="","",'SAM_2017_4HH_rich with capital'!BA26)</f>
        <v/>
      </c>
      <c r="BB26" s="223" t="str">
        <f>IF('SAM_2017_4HH_rich with capital'!BB26="","",'SAM_2017_4HH_rich with capital'!BB26)</f>
        <v/>
      </c>
      <c r="BC26" s="223" t="str">
        <f>IF('SAM_2017_4HH_rich with capital'!BC26="","",'SAM_2017_4HH_rich with capital'!BC26)</f>
        <v/>
      </c>
      <c r="BD26" s="223" t="str">
        <f>IF('SAM_2017_4HH_rich with capital'!BD26="","",'SAM_2017_4HH_rich with capital'!BD26)</f>
        <v/>
      </c>
      <c r="BE26" s="223" t="str">
        <f>IF('SAM_2017_4HH_rich with capital'!BE26="","",'SAM_2017_4HH_rich with capital'!BE26)</f>
        <v/>
      </c>
      <c r="BF26" s="223" t="str">
        <f>IF('SAM_2017_4HH_rich with capital'!BF26="","",'SAM_2017_4HH_rich with capital'!BF26)</f>
        <v/>
      </c>
      <c r="BG26" s="223" t="str">
        <f>IF('SAM_2017_4HH_rich with capital'!BG26="","",'SAM_2017_4HH_rich with capital'!BG26)</f>
        <v/>
      </c>
      <c r="BH26" s="223">
        <f>IF('SAM_2017_4HH_rich with capital'!BH26="","",'SAM_2017_4HH_rich with capital'!BH26)</f>
        <v>75233.718250836275</v>
      </c>
      <c r="BI26" s="223" t="str">
        <f>IF('SAM_2017_4HH_rich with capital'!BI26="","",'SAM_2017_4HH_rich with capital'!BI26)</f>
        <v/>
      </c>
      <c r="BJ26" s="223" t="str">
        <f>IF('SAM_2017_4HH_rich with capital'!BJ26="","",'SAM_2017_4HH_rich with capital'!BJ26)</f>
        <v/>
      </c>
      <c r="BK26" s="223" t="str">
        <f>IF('SAM_2017_4HH_rich with capital'!BK26="","",'SAM_2017_4HH_rich with capital'!BK26)</f>
        <v/>
      </c>
      <c r="BL26" s="223" t="str">
        <f>IF('SAM_2017_4HH_rich with capital'!BL26="","",'SAM_2017_4HH_rich with capital'!BL26)</f>
        <v/>
      </c>
      <c r="BM26" s="223" t="str">
        <f>IF('SAM_2017_4HH_rich with capital'!BM26="","",'SAM_2017_4HH_rich with capital'!BM26)</f>
        <v/>
      </c>
      <c r="BN26" s="223" t="str">
        <f>IF('SAM_2017_4HH_rich with capital'!BN26="","",'SAM_2017_4HH_rich with capital'!BN26)</f>
        <v/>
      </c>
      <c r="BO26" s="223" t="str">
        <f>IF('SAM_2017_4HH_rich with capital'!BO26="","",'SAM_2017_4HH_rich with capital'!BO26)</f>
        <v/>
      </c>
      <c r="BP26" s="223" t="str">
        <f>IF('SAM_2017_4HH_rich with capital'!BP26="","",'SAM_2017_4HH_rich with capital'!BP26)</f>
        <v/>
      </c>
      <c r="BQ26" s="223" t="str">
        <f>IF('SAM_2017_4HH_rich with capital'!BQ26="","",'SAM_2017_4HH_rich with capital'!BQ26)</f>
        <v/>
      </c>
      <c r="BR26" s="223" t="str">
        <f>IF('SAM_2017_4HH_rich with capital'!BR26="","",'SAM_2017_4HH_rich with capital'!BR26)</f>
        <v/>
      </c>
      <c r="BS26" s="223" t="str">
        <f>IF('SAM_2017_4HH_rich with capital'!BS26="","",'SAM_2017_4HH_rich with capital'!BS26)</f>
        <v/>
      </c>
      <c r="BT26" s="223" t="str">
        <f>IF('SAM_2017_4HH_rich with capital'!BT26="","",'SAM_2017_4HH_rich with capital'!BT26)</f>
        <v/>
      </c>
      <c r="BU26" s="223" t="str">
        <f>IF('SAM_2017_4HH_rich with capital'!BU26="","",'SAM_2017_4HH_rich with capital'!BU26)</f>
        <v/>
      </c>
      <c r="BV26" s="223" t="str">
        <f>IF('SAM_2017_4HH_rich with capital'!BV26="","",'SAM_2017_4HH_rich with capital'!BV26)</f>
        <v/>
      </c>
      <c r="BW26" s="223" t="str">
        <f>IF('SAM_2017_4HH_rich with capital'!BW26="","",'SAM_2017_4HH_rich with capital'!BW26)</f>
        <v/>
      </c>
      <c r="BX26" s="223" t="str">
        <f>IF('SAM_2017_4HH_rich with capital'!BX26="","",'SAM_2017_4HH_rich with capital'!BX26)</f>
        <v/>
      </c>
      <c r="BY26" s="223" t="str">
        <f>IF('SAM_2017_4HH_rich with capital'!BY26="","",'SAM_2017_4HH_rich with capital'!BY26)</f>
        <v/>
      </c>
      <c r="BZ26" s="223" t="str">
        <f>IF('SAM_2017_4HH_rich with capital'!BZ26="","",'SAM_2017_4HH_rich with capital'!BZ26)</f>
        <v/>
      </c>
      <c r="CA26" s="223" t="str">
        <f>IF('SAM_2017_4HH_rich with capital'!CA26="","",'SAM_2017_4HH_rich with capital'!CA26)</f>
        <v/>
      </c>
      <c r="CB26" s="223" t="str">
        <f>IF('SAM_2017_4HH_rich with capital'!CB26="","",'SAM_2017_4HH_rich with capital'!CB26)</f>
        <v/>
      </c>
      <c r="CC26" s="223" t="str">
        <f>IF('SAM_2017_4HH_rich with capital'!CC26="","",'SAM_2017_4HH_rich with capital'!CC26)</f>
        <v/>
      </c>
      <c r="CD26" s="223" t="str">
        <f>IF('SAM_2017_4HH_rich with capital'!CD26="","",'SAM_2017_4HH_rich with capital'!CD26)</f>
        <v/>
      </c>
      <c r="CE26" s="223" t="str">
        <f>IF('SAM_2017_4HH_rich with capital'!CE26="","",'SAM_2017_4HH_rich with capital'!CE26)</f>
        <v/>
      </c>
      <c r="CF26" s="83">
        <f>IF('SAM_2017_4HH_rich with capital'!CF26="","",'SAM_2017_4HH_rich with capital'!CF26)</f>
        <v>3901.0640069912638</v>
      </c>
      <c r="CG26" s="107">
        <f t="shared" si="0"/>
        <v>79134.782257827537</v>
      </c>
      <c r="CH26" s="221"/>
      <c r="CI26" s="221"/>
      <c r="CJ26" s="221"/>
      <c r="CK26" s="221"/>
    </row>
    <row r="27" spans="1:89" x14ac:dyDescent="0.25">
      <c r="A27" s="227"/>
      <c r="B27" s="225">
        <v>25</v>
      </c>
      <c r="C27" s="244" t="str">
        <f>IF('SAM_2017_4HH_rich with capital'!C27="","",'SAM_2017_4HH_rich with capital'!C27)</f>
        <v/>
      </c>
      <c r="D27" s="223" t="str">
        <f>IF('SAM_2017_4HH_rich with capital'!D27="","",'SAM_2017_4HH_rich with capital'!D27)</f>
        <v/>
      </c>
      <c r="E27" s="223" t="str">
        <f>IF('SAM_2017_4HH_rich with capital'!E27="","",'SAM_2017_4HH_rich with capital'!E27)</f>
        <v/>
      </c>
      <c r="F27" s="223" t="str">
        <f>IF('SAM_2017_4HH_rich with capital'!F27="","",'SAM_2017_4HH_rich with capital'!F27)</f>
        <v/>
      </c>
      <c r="G27" s="223" t="str">
        <f>IF('SAM_2017_4HH_rich with capital'!G27="","",'SAM_2017_4HH_rich with capital'!G27)</f>
        <v/>
      </c>
      <c r="H27" s="223" t="str">
        <f>IF('SAM_2017_4HH_rich with capital'!H27="","",'SAM_2017_4HH_rich with capital'!H27)</f>
        <v/>
      </c>
      <c r="I27" s="223" t="str">
        <f>IF('SAM_2017_4HH_rich with capital'!I27="","",'SAM_2017_4HH_rich with capital'!I27)</f>
        <v/>
      </c>
      <c r="J27" s="223" t="str">
        <f>IF('SAM_2017_4HH_rich with capital'!J27="","",'SAM_2017_4HH_rich with capital'!J27)</f>
        <v/>
      </c>
      <c r="K27" s="223" t="str">
        <f>IF('SAM_2017_4HH_rich with capital'!K27="","",'SAM_2017_4HH_rich with capital'!K27)</f>
        <v/>
      </c>
      <c r="L27" s="223" t="str">
        <f>IF('SAM_2017_4HH_rich with capital'!L27="","",'SAM_2017_4HH_rich with capital'!L27)</f>
        <v/>
      </c>
      <c r="M27" s="223" t="str">
        <f>IF('SAM_2017_4HH_rich with capital'!M27="","",'SAM_2017_4HH_rich with capital'!M27)</f>
        <v/>
      </c>
      <c r="N27" s="223" t="str">
        <f>IF('SAM_2017_4HH_rich with capital'!N27="","",'SAM_2017_4HH_rich with capital'!N27)</f>
        <v/>
      </c>
      <c r="O27" s="223" t="str">
        <f>IF('SAM_2017_4HH_rich with capital'!O27="","",'SAM_2017_4HH_rich with capital'!O27)</f>
        <v/>
      </c>
      <c r="P27" s="223" t="str">
        <f>IF('SAM_2017_4HH_rich with capital'!P27="","",'SAM_2017_4HH_rich with capital'!P27)</f>
        <v/>
      </c>
      <c r="Q27" s="223" t="str">
        <f>IF('SAM_2017_4HH_rich with capital'!Q27="","",'SAM_2017_4HH_rich with capital'!Q27)</f>
        <v/>
      </c>
      <c r="R27" s="223" t="str">
        <f>IF('SAM_2017_4HH_rich with capital'!R27="","",'SAM_2017_4HH_rich with capital'!R27)</f>
        <v/>
      </c>
      <c r="S27" s="223" t="str">
        <f>IF('SAM_2017_4HH_rich with capital'!S27="","",'SAM_2017_4HH_rich with capital'!S27)</f>
        <v/>
      </c>
      <c r="T27" s="223" t="str">
        <f>IF('SAM_2017_4HH_rich with capital'!T27="","",'SAM_2017_4HH_rich with capital'!T27)</f>
        <v/>
      </c>
      <c r="U27" s="223" t="str">
        <f>IF('SAM_2017_4HH_rich with capital'!U27="","",'SAM_2017_4HH_rich with capital'!U27)</f>
        <v/>
      </c>
      <c r="V27" s="223" t="str">
        <f>IF('SAM_2017_4HH_rich with capital'!V27="","",'SAM_2017_4HH_rich with capital'!V27)</f>
        <v/>
      </c>
      <c r="W27" s="223" t="str">
        <f>IF('SAM_2017_4HH_rich with capital'!W27="","",'SAM_2017_4HH_rich with capital'!W27)</f>
        <v/>
      </c>
      <c r="X27" s="223" t="str">
        <f>IF('SAM_2017_4HH_rich with capital'!X27="","",'SAM_2017_4HH_rich with capital'!X27)</f>
        <v/>
      </c>
      <c r="Y27" s="223" t="str">
        <f>IF('SAM_2017_4HH_rich with capital'!Y27="","",'SAM_2017_4HH_rich with capital'!Y27)</f>
        <v/>
      </c>
      <c r="Z27" s="223" t="str">
        <f>IF('SAM_2017_4HH_rich with capital'!Z27="","",'SAM_2017_4HH_rich with capital'!Z27)</f>
        <v/>
      </c>
      <c r="AA27" s="223" t="str">
        <f>IF('SAM_2017_4HH_rich with capital'!AA27="","",'SAM_2017_4HH_rich with capital'!AA27)</f>
        <v/>
      </c>
      <c r="AB27" s="223" t="str">
        <f>IF('SAM_2017_4HH_rich with capital'!AB27="","",'SAM_2017_4HH_rich with capital'!AB27)</f>
        <v/>
      </c>
      <c r="AC27" s="223" t="str">
        <f>IF('SAM_2017_4HH_rich with capital'!AC27="","",'SAM_2017_4HH_rich with capital'!AC27)</f>
        <v/>
      </c>
      <c r="AD27" s="223" t="str">
        <f>IF('SAM_2017_4HH_rich with capital'!AD27="","",'SAM_2017_4HH_rich with capital'!AD27)</f>
        <v/>
      </c>
      <c r="AE27" s="223" t="str">
        <f>IF('SAM_2017_4HH_rich with capital'!AE27="","",'SAM_2017_4HH_rich with capital'!AE27)</f>
        <v/>
      </c>
      <c r="AF27" s="223" t="str">
        <f>IF('SAM_2017_4HH_rich with capital'!AF27="","",'SAM_2017_4HH_rich with capital'!AF27)</f>
        <v/>
      </c>
      <c r="AG27" s="223" t="str">
        <f>IF('SAM_2017_4HH_rich with capital'!AG27="","",'SAM_2017_4HH_rich with capital'!AG27)</f>
        <v/>
      </c>
      <c r="AH27" s="223" t="str">
        <f>IF('SAM_2017_4HH_rich with capital'!AH27="","",'SAM_2017_4HH_rich with capital'!AH27)</f>
        <v/>
      </c>
      <c r="AI27" s="223" t="str">
        <f>IF('SAM_2017_4HH_rich with capital'!AI27="","",'SAM_2017_4HH_rich with capital'!AI27)</f>
        <v/>
      </c>
      <c r="AJ27" s="223" t="str">
        <f>IF('SAM_2017_4HH_rich with capital'!AJ27="","",'SAM_2017_4HH_rich with capital'!AJ27)</f>
        <v/>
      </c>
      <c r="AK27" s="223" t="str">
        <f>IF('SAM_2017_4HH_rich with capital'!AK27="","",'SAM_2017_4HH_rich with capital'!AK27)</f>
        <v/>
      </c>
      <c r="AL27" s="223" t="str">
        <f>IF('SAM_2017_4HH_rich with capital'!AL27="","",'SAM_2017_4HH_rich with capital'!AL27)</f>
        <v/>
      </c>
      <c r="AM27" s="223" t="str">
        <f>IF('SAM_2017_4HH_rich with capital'!AM27="","",'SAM_2017_4HH_rich with capital'!AM27)</f>
        <v/>
      </c>
      <c r="AN27" s="223" t="str">
        <f>IF('SAM_2017_4HH_rich with capital'!AN27="","",'SAM_2017_4HH_rich with capital'!AN27)</f>
        <v/>
      </c>
      <c r="AO27" s="223" t="str">
        <f>IF('SAM_2017_4HH_rich with capital'!AO27="","",'SAM_2017_4HH_rich with capital'!AO27)</f>
        <v/>
      </c>
      <c r="AP27" s="223" t="str">
        <f>IF('SAM_2017_4HH_rich with capital'!AP27="","",'SAM_2017_4HH_rich with capital'!AP27)</f>
        <v/>
      </c>
      <c r="AQ27" s="223" t="str">
        <f>IF('SAM_2017_4HH_rich with capital'!AQ27="","",'SAM_2017_4HH_rich with capital'!AQ27)</f>
        <v/>
      </c>
      <c r="AR27" s="223" t="str">
        <f>IF('SAM_2017_4HH_rich with capital'!AR27="","",'SAM_2017_4HH_rich with capital'!AR27)</f>
        <v/>
      </c>
      <c r="AS27" s="223" t="str">
        <f>IF('SAM_2017_4HH_rich with capital'!AS27="","",'SAM_2017_4HH_rich with capital'!AS27)</f>
        <v/>
      </c>
      <c r="AT27" s="223" t="str">
        <f>IF('SAM_2017_4HH_rich with capital'!AT27="","",'SAM_2017_4HH_rich with capital'!AT27)</f>
        <v/>
      </c>
      <c r="AU27" s="223" t="str">
        <f>IF('SAM_2017_4HH_rich with capital'!AU27="","",'SAM_2017_4HH_rich with capital'!AU27)</f>
        <v/>
      </c>
      <c r="AV27" s="223" t="str">
        <f>IF('SAM_2017_4HH_rich with capital'!AV27="","",'SAM_2017_4HH_rich with capital'!AV27)</f>
        <v/>
      </c>
      <c r="AW27" s="223" t="str">
        <f>IF('SAM_2017_4HH_rich with capital'!AW27="","",'SAM_2017_4HH_rich with capital'!AW27)</f>
        <v/>
      </c>
      <c r="AX27" s="223" t="str">
        <f>IF('SAM_2017_4HH_rich with capital'!AX27="","",'SAM_2017_4HH_rich with capital'!AX27)</f>
        <v/>
      </c>
      <c r="AY27" s="223" t="str">
        <f>IF('SAM_2017_4HH_rich with capital'!AY27="","",'SAM_2017_4HH_rich with capital'!AY27)</f>
        <v/>
      </c>
      <c r="AZ27" s="223" t="str">
        <f>IF('SAM_2017_4HH_rich with capital'!AZ27="","",'SAM_2017_4HH_rich with capital'!AZ27)</f>
        <v/>
      </c>
      <c r="BA27" s="223" t="str">
        <f>IF('SAM_2017_4HH_rich with capital'!BA27="","",'SAM_2017_4HH_rich with capital'!BA27)</f>
        <v/>
      </c>
      <c r="BB27" s="223" t="str">
        <f>IF('SAM_2017_4HH_rich with capital'!BB27="","",'SAM_2017_4HH_rich with capital'!BB27)</f>
        <v/>
      </c>
      <c r="BC27" s="223" t="str">
        <f>IF('SAM_2017_4HH_rich with capital'!BC27="","",'SAM_2017_4HH_rich with capital'!BC27)</f>
        <v/>
      </c>
      <c r="BD27" s="223" t="str">
        <f>IF('SAM_2017_4HH_rich with capital'!BD27="","",'SAM_2017_4HH_rich with capital'!BD27)</f>
        <v/>
      </c>
      <c r="BE27" s="223" t="str">
        <f>IF('SAM_2017_4HH_rich with capital'!BE27="","",'SAM_2017_4HH_rich with capital'!BE27)</f>
        <v/>
      </c>
      <c r="BF27" s="223" t="str">
        <f>IF('SAM_2017_4HH_rich with capital'!BF27="","",'SAM_2017_4HH_rich with capital'!BF27)</f>
        <v/>
      </c>
      <c r="BG27" s="223" t="str">
        <f>IF('SAM_2017_4HH_rich with capital'!BG27="","",'SAM_2017_4HH_rich with capital'!BG27)</f>
        <v/>
      </c>
      <c r="BH27" s="223" t="str">
        <f>IF('SAM_2017_4HH_rich with capital'!BH27="","",'SAM_2017_4HH_rich with capital'!BH27)</f>
        <v/>
      </c>
      <c r="BI27" s="223">
        <f>IF('SAM_2017_4HH_rich with capital'!BI27="","",'SAM_2017_4HH_rich with capital'!BI27)</f>
        <v>393777.17963831697</v>
      </c>
      <c r="BJ27" s="223" t="str">
        <f>IF('SAM_2017_4HH_rich with capital'!BJ27="","",'SAM_2017_4HH_rich with capital'!BJ27)</f>
        <v/>
      </c>
      <c r="BK27" s="223" t="str">
        <f>IF('SAM_2017_4HH_rich with capital'!BK27="","",'SAM_2017_4HH_rich with capital'!BK27)</f>
        <v/>
      </c>
      <c r="BL27" s="223" t="str">
        <f>IF('SAM_2017_4HH_rich with capital'!BL27="","",'SAM_2017_4HH_rich with capital'!BL27)</f>
        <v/>
      </c>
      <c r="BM27" s="223" t="str">
        <f>IF('SAM_2017_4HH_rich with capital'!BM27="","",'SAM_2017_4HH_rich with capital'!BM27)</f>
        <v/>
      </c>
      <c r="BN27" s="223" t="str">
        <f>IF('SAM_2017_4HH_rich with capital'!BN27="","",'SAM_2017_4HH_rich with capital'!BN27)</f>
        <v/>
      </c>
      <c r="BO27" s="223" t="str">
        <f>IF('SAM_2017_4HH_rich with capital'!BO27="","",'SAM_2017_4HH_rich with capital'!BO27)</f>
        <v/>
      </c>
      <c r="BP27" s="223" t="str">
        <f>IF('SAM_2017_4HH_rich with capital'!BP27="","",'SAM_2017_4HH_rich with capital'!BP27)</f>
        <v/>
      </c>
      <c r="BQ27" s="223" t="str">
        <f>IF('SAM_2017_4HH_rich with capital'!BQ27="","",'SAM_2017_4HH_rich with capital'!BQ27)</f>
        <v/>
      </c>
      <c r="BR27" s="223" t="str">
        <f>IF('SAM_2017_4HH_rich with capital'!BR27="","",'SAM_2017_4HH_rich with capital'!BR27)</f>
        <v/>
      </c>
      <c r="BS27" s="223" t="str">
        <f>IF('SAM_2017_4HH_rich with capital'!BS27="","",'SAM_2017_4HH_rich with capital'!BS27)</f>
        <v/>
      </c>
      <c r="BT27" s="223" t="str">
        <f>IF('SAM_2017_4HH_rich with capital'!BT27="","",'SAM_2017_4HH_rich with capital'!BT27)</f>
        <v/>
      </c>
      <c r="BU27" s="223" t="str">
        <f>IF('SAM_2017_4HH_rich with capital'!BU27="","",'SAM_2017_4HH_rich with capital'!BU27)</f>
        <v/>
      </c>
      <c r="BV27" s="223" t="str">
        <f>IF('SAM_2017_4HH_rich with capital'!BV27="","",'SAM_2017_4HH_rich with capital'!BV27)</f>
        <v/>
      </c>
      <c r="BW27" s="223" t="str">
        <f>IF('SAM_2017_4HH_rich with capital'!BW27="","",'SAM_2017_4HH_rich with capital'!BW27)</f>
        <v/>
      </c>
      <c r="BX27" s="223" t="str">
        <f>IF('SAM_2017_4HH_rich with capital'!BX27="","",'SAM_2017_4HH_rich with capital'!BX27)</f>
        <v/>
      </c>
      <c r="BY27" s="223" t="str">
        <f>IF('SAM_2017_4HH_rich with capital'!BY27="","",'SAM_2017_4HH_rich with capital'!BY27)</f>
        <v/>
      </c>
      <c r="BZ27" s="223" t="str">
        <f>IF('SAM_2017_4HH_rich with capital'!BZ27="","",'SAM_2017_4HH_rich with capital'!BZ27)</f>
        <v/>
      </c>
      <c r="CA27" s="223" t="str">
        <f>IF('SAM_2017_4HH_rich with capital'!CA27="","",'SAM_2017_4HH_rich with capital'!CA27)</f>
        <v/>
      </c>
      <c r="CB27" s="223" t="str">
        <f>IF('SAM_2017_4HH_rich with capital'!CB27="","",'SAM_2017_4HH_rich with capital'!CB27)</f>
        <v/>
      </c>
      <c r="CC27" s="223" t="str">
        <f>IF('SAM_2017_4HH_rich with capital'!CC27="","",'SAM_2017_4HH_rich with capital'!CC27)</f>
        <v/>
      </c>
      <c r="CD27" s="223" t="str">
        <f>IF('SAM_2017_4HH_rich with capital'!CD27="","",'SAM_2017_4HH_rich with capital'!CD27)</f>
        <v/>
      </c>
      <c r="CE27" s="223" t="str">
        <f>IF('SAM_2017_4HH_rich with capital'!CE27="","",'SAM_2017_4HH_rich with capital'!CE27)</f>
        <v/>
      </c>
      <c r="CF27" s="83">
        <f>IF('SAM_2017_4HH_rich with capital'!CF27="","",'SAM_2017_4HH_rich with capital'!CF27)</f>
        <v>71097.182187662474</v>
      </c>
      <c r="CG27" s="107">
        <f t="shared" si="0"/>
        <v>464874.36182597943</v>
      </c>
      <c r="CH27" s="221"/>
      <c r="CI27" s="221"/>
      <c r="CJ27" s="221"/>
      <c r="CK27" s="221"/>
    </row>
    <row r="28" spans="1:89" x14ac:dyDescent="0.25">
      <c r="A28" s="227"/>
      <c r="B28" s="225">
        <v>26</v>
      </c>
      <c r="C28" s="244" t="str">
        <f>IF('SAM_2017_4HH_rich with capital'!C28="","",'SAM_2017_4HH_rich with capital'!C28)</f>
        <v/>
      </c>
      <c r="D28" s="223" t="str">
        <f>IF('SAM_2017_4HH_rich with capital'!D28="","",'SAM_2017_4HH_rich with capital'!D28)</f>
        <v/>
      </c>
      <c r="E28" s="223" t="str">
        <f>IF('SAM_2017_4HH_rich with capital'!E28="","",'SAM_2017_4HH_rich with capital'!E28)</f>
        <v/>
      </c>
      <c r="F28" s="223" t="str">
        <f>IF('SAM_2017_4HH_rich with capital'!F28="","",'SAM_2017_4HH_rich with capital'!F28)</f>
        <v/>
      </c>
      <c r="G28" s="223" t="str">
        <f>IF('SAM_2017_4HH_rich with capital'!G28="","",'SAM_2017_4HH_rich with capital'!G28)</f>
        <v/>
      </c>
      <c r="H28" s="223" t="str">
        <f>IF('SAM_2017_4HH_rich with capital'!H28="","",'SAM_2017_4HH_rich with capital'!H28)</f>
        <v/>
      </c>
      <c r="I28" s="223" t="str">
        <f>IF('SAM_2017_4HH_rich with capital'!I28="","",'SAM_2017_4HH_rich with capital'!I28)</f>
        <v/>
      </c>
      <c r="J28" s="223" t="str">
        <f>IF('SAM_2017_4HH_rich with capital'!J28="","",'SAM_2017_4HH_rich with capital'!J28)</f>
        <v/>
      </c>
      <c r="K28" s="223" t="str">
        <f>IF('SAM_2017_4HH_rich with capital'!K28="","",'SAM_2017_4HH_rich with capital'!K28)</f>
        <v/>
      </c>
      <c r="L28" s="223" t="str">
        <f>IF('SAM_2017_4HH_rich with capital'!L28="","",'SAM_2017_4HH_rich with capital'!L28)</f>
        <v/>
      </c>
      <c r="M28" s="223" t="str">
        <f>IF('SAM_2017_4HH_rich with capital'!M28="","",'SAM_2017_4HH_rich with capital'!M28)</f>
        <v/>
      </c>
      <c r="N28" s="223" t="str">
        <f>IF('SAM_2017_4HH_rich with capital'!N28="","",'SAM_2017_4HH_rich with capital'!N28)</f>
        <v/>
      </c>
      <c r="O28" s="223" t="str">
        <f>IF('SAM_2017_4HH_rich with capital'!O28="","",'SAM_2017_4HH_rich with capital'!O28)</f>
        <v/>
      </c>
      <c r="P28" s="223" t="str">
        <f>IF('SAM_2017_4HH_rich with capital'!P28="","",'SAM_2017_4HH_rich with capital'!P28)</f>
        <v/>
      </c>
      <c r="Q28" s="223" t="str">
        <f>IF('SAM_2017_4HH_rich with capital'!Q28="","",'SAM_2017_4HH_rich with capital'!Q28)</f>
        <v/>
      </c>
      <c r="R28" s="223" t="str">
        <f>IF('SAM_2017_4HH_rich with capital'!R28="","",'SAM_2017_4HH_rich with capital'!R28)</f>
        <v/>
      </c>
      <c r="S28" s="223" t="str">
        <f>IF('SAM_2017_4HH_rich with capital'!S28="","",'SAM_2017_4HH_rich with capital'!S28)</f>
        <v/>
      </c>
      <c r="T28" s="223" t="str">
        <f>IF('SAM_2017_4HH_rich with capital'!T28="","",'SAM_2017_4HH_rich with capital'!T28)</f>
        <v/>
      </c>
      <c r="U28" s="223" t="str">
        <f>IF('SAM_2017_4HH_rich with capital'!U28="","",'SAM_2017_4HH_rich with capital'!U28)</f>
        <v/>
      </c>
      <c r="V28" s="223" t="str">
        <f>IF('SAM_2017_4HH_rich with capital'!V28="","",'SAM_2017_4HH_rich with capital'!V28)</f>
        <v/>
      </c>
      <c r="W28" s="223" t="str">
        <f>IF('SAM_2017_4HH_rich with capital'!W28="","",'SAM_2017_4HH_rich with capital'!W28)</f>
        <v/>
      </c>
      <c r="X28" s="223" t="str">
        <f>IF('SAM_2017_4HH_rich with capital'!X28="","",'SAM_2017_4HH_rich with capital'!X28)</f>
        <v/>
      </c>
      <c r="Y28" s="223" t="str">
        <f>IF('SAM_2017_4HH_rich with capital'!Y28="","",'SAM_2017_4HH_rich with capital'!Y28)</f>
        <v/>
      </c>
      <c r="Z28" s="223" t="str">
        <f>IF('SAM_2017_4HH_rich with capital'!Z28="","",'SAM_2017_4HH_rich with capital'!Z28)</f>
        <v/>
      </c>
      <c r="AA28" s="223" t="str">
        <f>IF('SAM_2017_4HH_rich with capital'!AA28="","",'SAM_2017_4HH_rich with capital'!AA28)</f>
        <v/>
      </c>
      <c r="AB28" s="223" t="str">
        <f>IF('SAM_2017_4HH_rich with capital'!AB28="","",'SAM_2017_4HH_rich with capital'!AB28)</f>
        <v/>
      </c>
      <c r="AC28" s="223" t="str">
        <f>IF('SAM_2017_4HH_rich with capital'!AC28="","",'SAM_2017_4HH_rich with capital'!AC28)</f>
        <v/>
      </c>
      <c r="AD28" s="223" t="str">
        <f>IF('SAM_2017_4HH_rich with capital'!AD28="","",'SAM_2017_4HH_rich with capital'!AD28)</f>
        <v/>
      </c>
      <c r="AE28" s="223" t="str">
        <f>IF('SAM_2017_4HH_rich with capital'!AE28="","",'SAM_2017_4HH_rich with capital'!AE28)</f>
        <v/>
      </c>
      <c r="AF28" s="223" t="str">
        <f>IF('SAM_2017_4HH_rich with capital'!AF28="","",'SAM_2017_4HH_rich with capital'!AF28)</f>
        <v/>
      </c>
      <c r="AG28" s="223" t="str">
        <f>IF('SAM_2017_4HH_rich with capital'!AG28="","",'SAM_2017_4HH_rich with capital'!AG28)</f>
        <v/>
      </c>
      <c r="AH28" s="223" t="str">
        <f>IF('SAM_2017_4HH_rich with capital'!AH28="","",'SAM_2017_4HH_rich with capital'!AH28)</f>
        <v/>
      </c>
      <c r="AI28" s="223" t="str">
        <f>IF('SAM_2017_4HH_rich with capital'!AI28="","",'SAM_2017_4HH_rich with capital'!AI28)</f>
        <v/>
      </c>
      <c r="AJ28" s="223" t="str">
        <f>IF('SAM_2017_4HH_rich with capital'!AJ28="","",'SAM_2017_4HH_rich with capital'!AJ28)</f>
        <v/>
      </c>
      <c r="AK28" s="223" t="str">
        <f>IF('SAM_2017_4HH_rich with capital'!AK28="","",'SAM_2017_4HH_rich with capital'!AK28)</f>
        <v/>
      </c>
      <c r="AL28" s="223" t="str">
        <f>IF('SAM_2017_4HH_rich with capital'!AL28="","",'SAM_2017_4HH_rich with capital'!AL28)</f>
        <v/>
      </c>
      <c r="AM28" s="223" t="str">
        <f>IF('SAM_2017_4HH_rich with capital'!AM28="","",'SAM_2017_4HH_rich with capital'!AM28)</f>
        <v/>
      </c>
      <c r="AN28" s="223" t="str">
        <f>IF('SAM_2017_4HH_rich with capital'!AN28="","",'SAM_2017_4HH_rich with capital'!AN28)</f>
        <v/>
      </c>
      <c r="AO28" s="223" t="str">
        <f>IF('SAM_2017_4HH_rich with capital'!AO28="","",'SAM_2017_4HH_rich with capital'!AO28)</f>
        <v/>
      </c>
      <c r="AP28" s="223" t="str">
        <f>IF('SAM_2017_4HH_rich with capital'!AP28="","",'SAM_2017_4HH_rich with capital'!AP28)</f>
        <v/>
      </c>
      <c r="AQ28" s="223" t="str">
        <f>IF('SAM_2017_4HH_rich with capital'!AQ28="","",'SAM_2017_4HH_rich with capital'!AQ28)</f>
        <v/>
      </c>
      <c r="AR28" s="223" t="str">
        <f>IF('SAM_2017_4HH_rich with capital'!AR28="","",'SAM_2017_4HH_rich with capital'!AR28)</f>
        <v/>
      </c>
      <c r="AS28" s="223" t="str">
        <f>IF('SAM_2017_4HH_rich with capital'!AS28="","",'SAM_2017_4HH_rich with capital'!AS28)</f>
        <v/>
      </c>
      <c r="AT28" s="223" t="str">
        <f>IF('SAM_2017_4HH_rich with capital'!AT28="","",'SAM_2017_4HH_rich with capital'!AT28)</f>
        <v/>
      </c>
      <c r="AU28" s="223" t="str">
        <f>IF('SAM_2017_4HH_rich with capital'!AU28="","",'SAM_2017_4HH_rich with capital'!AU28)</f>
        <v/>
      </c>
      <c r="AV28" s="223" t="str">
        <f>IF('SAM_2017_4HH_rich with capital'!AV28="","",'SAM_2017_4HH_rich with capital'!AV28)</f>
        <v/>
      </c>
      <c r="AW28" s="223" t="str">
        <f>IF('SAM_2017_4HH_rich with capital'!AW28="","",'SAM_2017_4HH_rich with capital'!AW28)</f>
        <v/>
      </c>
      <c r="AX28" s="223" t="str">
        <f>IF('SAM_2017_4HH_rich with capital'!AX28="","",'SAM_2017_4HH_rich with capital'!AX28)</f>
        <v/>
      </c>
      <c r="AY28" s="223" t="str">
        <f>IF('SAM_2017_4HH_rich with capital'!AY28="","",'SAM_2017_4HH_rich with capital'!AY28)</f>
        <v/>
      </c>
      <c r="AZ28" s="223" t="str">
        <f>IF('SAM_2017_4HH_rich with capital'!AZ28="","",'SAM_2017_4HH_rich with capital'!AZ28)</f>
        <v/>
      </c>
      <c r="BA28" s="223" t="str">
        <f>IF('SAM_2017_4HH_rich with capital'!BA28="","",'SAM_2017_4HH_rich with capital'!BA28)</f>
        <v/>
      </c>
      <c r="BB28" s="223" t="str">
        <f>IF('SAM_2017_4HH_rich with capital'!BB28="","",'SAM_2017_4HH_rich with capital'!BB28)</f>
        <v/>
      </c>
      <c r="BC28" s="223" t="str">
        <f>IF('SAM_2017_4HH_rich with capital'!BC28="","",'SAM_2017_4HH_rich with capital'!BC28)</f>
        <v/>
      </c>
      <c r="BD28" s="223" t="str">
        <f>IF('SAM_2017_4HH_rich with capital'!BD28="","",'SAM_2017_4HH_rich with capital'!BD28)</f>
        <v/>
      </c>
      <c r="BE28" s="223" t="str">
        <f>IF('SAM_2017_4HH_rich with capital'!BE28="","",'SAM_2017_4HH_rich with capital'!BE28)</f>
        <v/>
      </c>
      <c r="BF28" s="223" t="str">
        <f>IF('SAM_2017_4HH_rich with capital'!BF28="","",'SAM_2017_4HH_rich with capital'!BF28)</f>
        <v/>
      </c>
      <c r="BG28" s="223" t="str">
        <f>IF('SAM_2017_4HH_rich with capital'!BG28="","",'SAM_2017_4HH_rich with capital'!BG28)</f>
        <v/>
      </c>
      <c r="BH28" s="223" t="str">
        <f>IF('SAM_2017_4HH_rich with capital'!BH28="","",'SAM_2017_4HH_rich with capital'!BH28)</f>
        <v/>
      </c>
      <c r="BI28" s="223" t="str">
        <f>IF('SAM_2017_4HH_rich with capital'!BI28="","",'SAM_2017_4HH_rich with capital'!BI28)</f>
        <v/>
      </c>
      <c r="BJ28" s="223">
        <f>IF('SAM_2017_4HH_rich with capital'!BJ28="","",'SAM_2017_4HH_rich with capital'!BJ28)</f>
        <v>6077023.6743909633</v>
      </c>
      <c r="BK28" s="223" t="str">
        <f>IF('SAM_2017_4HH_rich with capital'!BK28="","",'SAM_2017_4HH_rich with capital'!BK28)</f>
        <v/>
      </c>
      <c r="BL28" s="223" t="str">
        <f>IF('SAM_2017_4HH_rich with capital'!BL28="","",'SAM_2017_4HH_rich with capital'!BL28)</f>
        <v/>
      </c>
      <c r="BM28" s="223" t="str">
        <f>IF('SAM_2017_4HH_rich with capital'!BM28="","",'SAM_2017_4HH_rich with capital'!BM28)</f>
        <v/>
      </c>
      <c r="BN28" s="223" t="str">
        <f>IF('SAM_2017_4HH_rich with capital'!BN28="","",'SAM_2017_4HH_rich with capital'!BN28)</f>
        <v/>
      </c>
      <c r="BO28" s="223" t="str">
        <f>IF('SAM_2017_4HH_rich with capital'!BO28="","",'SAM_2017_4HH_rich with capital'!BO28)</f>
        <v/>
      </c>
      <c r="BP28" s="223" t="str">
        <f>IF('SAM_2017_4HH_rich with capital'!BP28="","",'SAM_2017_4HH_rich with capital'!BP28)</f>
        <v/>
      </c>
      <c r="BQ28" s="223" t="str">
        <f>IF('SAM_2017_4HH_rich with capital'!BQ28="","",'SAM_2017_4HH_rich with capital'!BQ28)</f>
        <v/>
      </c>
      <c r="BR28" s="223" t="str">
        <f>IF('SAM_2017_4HH_rich with capital'!BR28="","",'SAM_2017_4HH_rich with capital'!BR28)</f>
        <v/>
      </c>
      <c r="BS28" s="223" t="str">
        <f>IF('SAM_2017_4HH_rich with capital'!BS28="","",'SAM_2017_4HH_rich with capital'!BS28)</f>
        <v/>
      </c>
      <c r="BT28" s="223" t="str">
        <f>IF('SAM_2017_4HH_rich with capital'!BT28="","",'SAM_2017_4HH_rich with capital'!BT28)</f>
        <v/>
      </c>
      <c r="BU28" s="223" t="str">
        <f>IF('SAM_2017_4HH_rich with capital'!BU28="","",'SAM_2017_4HH_rich with capital'!BU28)</f>
        <v/>
      </c>
      <c r="BV28" s="223" t="str">
        <f>IF('SAM_2017_4HH_rich with capital'!BV28="","",'SAM_2017_4HH_rich with capital'!BV28)</f>
        <v/>
      </c>
      <c r="BW28" s="223" t="str">
        <f>IF('SAM_2017_4HH_rich with capital'!BW28="","",'SAM_2017_4HH_rich with capital'!BW28)</f>
        <v/>
      </c>
      <c r="BX28" s="223" t="str">
        <f>IF('SAM_2017_4HH_rich with capital'!BX28="","",'SAM_2017_4HH_rich with capital'!BX28)</f>
        <v/>
      </c>
      <c r="BY28" s="223" t="str">
        <f>IF('SAM_2017_4HH_rich with capital'!BY28="","",'SAM_2017_4HH_rich with capital'!BY28)</f>
        <v/>
      </c>
      <c r="BZ28" s="223" t="str">
        <f>IF('SAM_2017_4HH_rich with capital'!BZ28="","",'SAM_2017_4HH_rich with capital'!BZ28)</f>
        <v/>
      </c>
      <c r="CA28" s="223" t="str">
        <f>IF('SAM_2017_4HH_rich with capital'!CA28="","",'SAM_2017_4HH_rich with capital'!CA28)</f>
        <v/>
      </c>
      <c r="CB28" s="223" t="str">
        <f>IF('SAM_2017_4HH_rich with capital'!CB28="","",'SAM_2017_4HH_rich with capital'!CB28)</f>
        <v/>
      </c>
      <c r="CC28" s="223" t="str">
        <f>IF('SAM_2017_4HH_rich with capital'!CC28="","",'SAM_2017_4HH_rich with capital'!CC28)</f>
        <v/>
      </c>
      <c r="CD28" s="223" t="str">
        <f>IF('SAM_2017_4HH_rich with capital'!CD28="","",'SAM_2017_4HH_rich with capital'!CD28)</f>
        <v/>
      </c>
      <c r="CE28" s="223" t="str">
        <f>IF('SAM_2017_4HH_rich with capital'!CE28="","",'SAM_2017_4HH_rich with capital'!CE28)</f>
        <v/>
      </c>
      <c r="CF28" s="83">
        <f>IF('SAM_2017_4HH_rich with capital'!CF28="","",'SAM_2017_4HH_rich with capital'!CF28)</f>
        <v>85135.887140994528</v>
      </c>
      <c r="CG28" s="107">
        <f t="shared" si="0"/>
        <v>6162159.5615319582</v>
      </c>
      <c r="CH28" s="221"/>
      <c r="CI28" s="221"/>
      <c r="CJ28" s="221"/>
      <c r="CK28" s="221"/>
    </row>
    <row r="29" spans="1:89" x14ac:dyDescent="0.25">
      <c r="A29" s="227"/>
      <c r="B29" s="225">
        <v>27</v>
      </c>
      <c r="C29" s="244" t="str">
        <f>IF('SAM_2017_4HH_rich with capital'!C29="","",'SAM_2017_4HH_rich with capital'!C29)</f>
        <v/>
      </c>
      <c r="D29" s="223" t="str">
        <f>IF('SAM_2017_4HH_rich with capital'!D29="","",'SAM_2017_4HH_rich with capital'!D29)</f>
        <v/>
      </c>
      <c r="E29" s="223" t="str">
        <f>IF('SAM_2017_4HH_rich with capital'!E29="","",'SAM_2017_4HH_rich with capital'!E29)</f>
        <v/>
      </c>
      <c r="F29" s="223" t="str">
        <f>IF('SAM_2017_4HH_rich with capital'!F29="","",'SAM_2017_4HH_rich with capital'!F29)</f>
        <v/>
      </c>
      <c r="G29" s="223" t="str">
        <f>IF('SAM_2017_4HH_rich with capital'!G29="","",'SAM_2017_4HH_rich with capital'!G29)</f>
        <v/>
      </c>
      <c r="H29" s="223" t="str">
        <f>IF('SAM_2017_4HH_rich with capital'!H29="","",'SAM_2017_4HH_rich with capital'!H29)</f>
        <v/>
      </c>
      <c r="I29" s="223" t="str">
        <f>IF('SAM_2017_4HH_rich with capital'!I29="","",'SAM_2017_4HH_rich with capital'!I29)</f>
        <v/>
      </c>
      <c r="J29" s="223" t="str">
        <f>IF('SAM_2017_4HH_rich with capital'!J29="","",'SAM_2017_4HH_rich with capital'!J29)</f>
        <v/>
      </c>
      <c r="K29" s="223" t="str">
        <f>IF('SAM_2017_4HH_rich with capital'!K29="","",'SAM_2017_4HH_rich with capital'!K29)</f>
        <v/>
      </c>
      <c r="L29" s="223" t="str">
        <f>IF('SAM_2017_4HH_rich with capital'!L29="","",'SAM_2017_4HH_rich with capital'!L29)</f>
        <v/>
      </c>
      <c r="M29" s="223" t="str">
        <f>IF('SAM_2017_4HH_rich with capital'!M29="","",'SAM_2017_4HH_rich with capital'!M29)</f>
        <v/>
      </c>
      <c r="N29" s="223" t="str">
        <f>IF('SAM_2017_4HH_rich with capital'!N29="","",'SAM_2017_4HH_rich with capital'!N29)</f>
        <v/>
      </c>
      <c r="O29" s="223" t="str">
        <f>IF('SAM_2017_4HH_rich with capital'!O29="","",'SAM_2017_4HH_rich with capital'!O29)</f>
        <v/>
      </c>
      <c r="P29" s="223" t="str">
        <f>IF('SAM_2017_4HH_rich with capital'!P29="","",'SAM_2017_4HH_rich with capital'!P29)</f>
        <v/>
      </c>
      <c r="Q29" s="223" t="str">
        <f>IF('SAM_2017_4HH_rich with capital'!Q29="","",'SAM_2017_4HH_rich with capital'!Q29)</f>
        <v/>
      </c>
      <c r="R29" s="223" t="str">
        <f>IF('SAM_2017_4HH_rich with capital'!R29="","",'SAM_2017_4HH_rich with capital'!R29)</f>
        <v/>
      </c>
      <c r="S29" s="223" t="str">
        <f>IF('SAM_2017_4HH_rich with capital'!S29="","",'SAM_2017_4HH_rich with capital'!S29)</f>
        <v/>
      </c>
      <c r="T29" s="223" t="str">
        <f>IF('SAM_2017_4HH_rich with capital'!T29="","",'SAM_2017_4HH_rich with capital'!T29)</f>
        <v/>
      </c>
      <c r="U29" s="223" t="str">
        <f>IF('SAM_2017_4HH_rich with capital'!U29="","",'SAM_2017_4HH_rich with capital'!U29)</f>
        <v/>
      </c>
      <c r="V29" s="223" t="str">
        <f>IF('SAM_2017_4HH_rich with capital'!V29="","",'SAM_2017_4HH_rich with capital'!V29)</f>
        <v/>
      </c>
      <c r="W29" s="223" t="str">
        <f>IF('SAM_2017_4HH_rich with capital'!W29="","",'SAM_2017_4HH_rich with capital'!W29)</f>
        <v/>
      </c>
      <c r="X29" s="223" t="str">
        <f>IF('SAM_2017_4HH_rich with capital'!X29="","",'SAM_2017_4HH_rich with capital'!X29)</f>
        <v/>
      </c>
      <c r="Y29" s="223" t="str">
        <f>IF('SAM_2017_4HH_rich with capital'!Y29="","",'SAM_2017_4HH_rich with capital'!Y29)</f>
        <v/>
      </c>
      <c r="Z29" s="223" t="str">
        <f>IF('SAM_2017_4HH_rich with capital'!Z29="","",'SAM_2017_4HH_rich with capital'!Z29)</f>
        <v/>
      </c>
      <c r="AA29" s="223" t="str">
        <f>IF('SAM_2017_4HH_rich with capital'!AA29="","",'SAM_2017_4HH_rich with capital'!AA29)</f>
        <v/>
      </c>
      <c r="AB29" s="223" t="str">
        <f>IF('SAM_2017_4HH_rich with capital'!AB29="","",'SAM_2017_4HH_rich with capital'!AB29)</f>
        <v/>
      </c>
      <c r="AC29" s="223" t="str">
        <f>IF('SAM_2017_4HH_rich with capital'!AC29="","",'SAM_2017_4HH_rich with capital'!AC29)</f>
        <v/>
      </c>
      <c r="AD29" s="223" t="str">
        <f>IF('SAM_2017_4HH_rich with capital'!AD29="","",'SAM_2017_4HH_rich with capital'!AD29)</f>
        <v/>
      </c>
      <c r="AE29" s="223" t="str">
        <f>IF('SAM_2017_4HH_rich with capital'!AE29="","",'SAM_2017_4HH_rich with capital'!AE29)</f>
        <v/>
      </c>
      <c r="AF29" s="223" t="str">
        <f>IF('SAM_2017_4HH_rich with capital'!AF29="","",'SAM_2017_4HH_rich with capital'!AF29)</f>
        <v/>
      </c>
      <c r="AG29" s="223" t="str">
        <f>IF('SAM_2017_4HH_rich with capital'!AG29="","",'SAM_2017_4HH_rich with capital'!AG29)</f>
        <v/>
      </c>
      <c r="AH29" s="223" t="str">
        <f>IF('SAM_2017_4HH_rich with capital'!AH29="","",'SAM_2017_4HH_rich with capital'!AH29)</f>
        <v/>
      </c>
      <c r="AI29" s="223" t="str">
        <f>IF('SAM_2017_4HH_rich with capital'!AI29="","",'SAM_2017_4HH_rich with capital'!AI29)</f>
        <v/>
      </c>
      <c r="AJ29" s="223" t="str">
        <f>IF('SAM_2017_4HH_rich with capital'!AJ29="","",'SAM_2017_4HH_rich with capital'!AJ29)</f>
        <v/>
      </c>
      <c r="AK29" s="223" t="str">
        <f>IF('SAM_2017_4HH_rich with capital'!AK29="","",'SAM_2017_4HH_rich with capital'!AK29)</f>
        <v/>
      </c>
      <c r="AL29" s="223" t="str">
        <f>IF('SAM_2017_4HH_rich with capital'!AL29="","",'SAM_2017_4HH_rich with capital'!AL29)</f>
        <v/>
      </c>
      <c r="AM29" s="223" t="str">
        <f>IF('SAM_2017_4HH_rich with capital'!AM29="","",'SAM_2017_4HH_rich with capital'!AM29)</f>
        <v/>
      </c>
      <c r="AN29" s="223" t="str">
        <f>IF('SAM_2017_4HH_rich with capital'!AN29="","",'SAM_2017_4HH_rich with capital'!AN29)</f>
        <v/>
      </c>
      <c r="AO29" s="223" t="str">
        <f>IF('SAM_2017_4HH_rich with capital'!AO29="","",'SAM_2017_4HH_rich with capital'!AO29)</f>
        <v/>
      </c>
      <c r="AP29" s="223" t="str">
        <f>IF('SAM_2017_4HH_rich with capital'!AP29="","",'SAM_2017_4HH_rich with capital'!AP29)</f>
        <v/>
      </c>
      <c r="AQ29" s="223" t="str">
        <f>IF('SAM_2017_4HH_rich with capital'!AQ29="","",'SAM_2017_4HH_rich with capital'!AQ29)</f>
        <v/>
      </c>
      <c r="AR29" s="223" t="str">
        <f>IF('SAM_2017_4HH_rich with capital'!AR29="","",'SAM_2017_4HH_rich with capital'!AR29)</f>
        <v/>
      </c>
      <c r="AS29" s="223" t="str">
        <f>IF('SAM_2017_4HH_rich with capital'!AS29="","",'SAM_2017_4HH_rich with capital'!AS29)</f>
        <v/>
      </c>
      <c r="AT29" s="223" t="str">
        <f>IF('SAM_2017_4HH_rich with capital'!AT29="","",'SAM_2017_4HH_rich with capital'!AT29)</f>
        <v/>
      </c>
      <c r="AU29" s="223" t="str">
        <f>IF('SAM_2017_4HH_rich with capital'!AU29="","",'SAM_2017_4HH_rich with capital'!AU29)</f>
        <v/>
      </c>
      <c r="AV29" s="223" t="str">
        <f>IF('SAM_2017_4HH_rich with capital'!AV29="","",'SAM_2017_4HH_rich with capital'!AV29)</f>
        <v/>
      </c>
      <c r="AW29" s="223" t="str">
        <f>IF('SAM_2017_4HH_rich with capital'!AW29="","",'SAM_2017_4HH_rich with capital'!AW29)</f>
        <v/>
      </c>
      <c r="AX29" s="223" t="str">
        <f>IF('SAM_2017_4HH_rich with capital'!AX29="","",'SAM_2017_4HH_rich with capital'!AX29)</f>
        <v/>
      </c>
      <c r="AY29" s="223" t="str">
        <f>IF('SAM_2017_4HH_rich with capital'!AY29="","",'SAM_2017_4HH_rich with capital'!AY29)</f>
        <v/>
      </c>
      <c r="AZ29" s="223" t="str">
        <f>IF('SAM_2017_4HH_rich with capital'!AZ29="","",'SAM_2017_4HH_rich with capital'!AZ29)</f>
        <v/>
      </c>
      <c r="BA29" s="223" t="str">
        <f>IF('SAM_2017_4HH_rich with capital'!BA29="","",'SAM_2017_4HH_rich with capital'!BA29)</f>
        <v/>
      </c>
      <c r="BB29" s="223" t="str">
        <f>IF('SAM_2017_4HH_rich with capital'!BB29="","",'SAM_2017_4HH_rich with capital'!BB29)</f>
        <v/>
      </c>
      <c r="BC29" s="223" t="str">
        <f>IF('SAM_2017_4HH_rich with capital'!BC29="","",'SAM_2017_4HH_rich with capital'!BC29)</f>
        <v/>
      </c>
      <c r="BD29" s="223" t="str">
        <f>IF('SAM_2017_4HH_rich with capital'!BD29="","",'SAM_2017_4HH_rich with capital'!BD29)</f>
        <v/>
      </c>
      <c r="BE29" s="223" t="str">
        <f>IF('SAM_2017_4HH_rich with capital'!BE29="","",'SAM_2017_4HH_rich with capital'!BE29)</f>
        <v/>
      </c>
      <c r="BF29" s="223" t="str">
        <f>IF('SAM_2017_4HH_rich with capital'!BF29="","",'SAM_2017_4HH_rich with capital'!BF29)</f>
        <v/>
      </c>
      <c r="BG29" s="223" t="str">
        <f>IF('SAM_2017_4HH_rich with capital'!BG29="","",'SAM_2017_4HH_rich with capital'!BG29)</f>
        <v/>
      </c>
      <c r="BH29" s="223" t="str">
        <f>IF('SAM_2017_4HH_rich with capital'!BH29="","",'SAM_2017_4HH_rich with capital'!BH29)</f>
        <v/>
      </c>
      <c r="BI29" s="223" t="str">
        <f>IF('SAM_2017_4HH_rich with capital'!BI29="","",'SAM_2017_4HH_rich with capital'!BI29)</f>
        <v/>
      </c>
      <c r="BJ29" s="223" t="str">
        <f>IF('SAM_2017_4HH_rich with capital'!BJ29="","",'SAM_2017_4HH_rich with capital'!BJ29)</f>
        <v/>
      </c>
      <c r="BK29" s="223">
        <f>IF('SAM_2017_4HH_rich with capital'!BK29="","",'SAM_2017_4HH_rich with capital'!BK29)</f>
        <v>15575551.899143422</v>
      </c>
      <c r="BL29" s="223" t="str">
        <f>IF('SAM_2017_4HH_rich with capital'!BL29="","",'SAM_2017_4HH_rich with capital'!BL29)</f>
        <v/>
      </c>
      <c r="BM29" s="223" t="str">
        <f>IF('SAM_2017_4HH_rich with capital'!BM29="","",'SAM_2017_4HH_rich with capital'!BM29)</f>
        <v/>
      </c>
      <c r="BN29" s="223" t="str">
        <f>IF('SAM_2017_4HH_rich with capital'!BN29="","",'SAM_2017_4HH_rich with capital'!BN29)</f>
        <v/>
      </c>
      <c r="BO29" s="223" t="str">
        <f>IF('SAM_2017_4HH_rich with capital'!BO29="","",'SAM_2017_4HH_rich with capital'!BO29)</f>
        <v/>
      </c>
      <c r="BP29" s="223" t="str">
        <f>IF('SAM_2017_4HH_rich with capital'!BP29="","",'SAM_2017_4HH_rich with capital'!BP29)</f>
        <v/>
      </c>
      <c r="BQ29" s="223" t="str">
        <f>IF('SAM_2017_4HH_rich with capital'!BQ29="","",'SAM_2017_4HH_rich with capital'!BQ29)</f>
        <v/>
      </c>
      <c r="BR29" s="223" t="str">
        <f>IF('SAM_2017_4HH_rich with capital'!BR29="","",'SAM_2017_4HH_rich with capital'!BR29)</f>
        <v/>
      </c>
      <c r="BS29" s="223" t="str">
        <f>IF('SAM_2017_4HH_rich with capital'!BS29="","",'SAM_2017_4HH_rich with capital'!BS29)</f>
        <v/>
      </c>
      <c r="BT29" s="223" t="str">
        <f>IF('SAM_2017_4HH_rich with capital'!BT29="","",'SAM_2017_4HH_rich with capital'!BT29)</f>
        <v/>
      </c>
      <c r="BU29" s="223" t="str">
        <f>IF('SAM_2017_4HH_rich with capital'!BU29="","",'SAM_2017_4HH_rich with capital'!BU29)</f>
        <v/>
      </c>
      <c r="BV29" s="223" t="str">
        <f>IF('SAM_2017_4HH_rich with capital'!BV29="","",'SAM_2017_4HH_rich with capital'!BV29)</f>
        <v/>
      </c>
      <c r="BW29" s="223" t="str">
        <f>IF('SAM_2017_4HH_rich with capital'!BW29="","",'SAM_2017_4HH_rich with capital'!BW29)</f>
        <v/>
      </c>
      <c r="BX29" s="223" t="str">
        <f>IF('SAM_2017_4HH_rich with capital'!BX29="","",'SAM_2017_4HH_rich with capital'!BX29)</f>
        <v/>
      </c>
      <c r="BY29" s="223" t="str">
        <f>IF('SAM_2017_4HH_rich with capital'!BY29="","",'SAM_2017_4HH_rich with capital'!BY29)</f>
        <v/>
      </c>
      <c r="BZ29" s="223" t="str">
        <f>IF('SAM_2017_4HH_rich with capital'!BZ29="","",'SAM_2017_4HH_rich with capital'!BZ29)</f>
        <v/>
      </c>
      <c r="CA29" s="223" t="str">
        <f>IF('SAM_2017_4HH_rich with capital'!CA29="","",'SAM_2017_4HH_rich with capital'!CA29)</f>
        <v/>
      </c>
      <c r="CB29" s="223" t="str">
        <f>IF('SAM_2017_4HH_rich with capital'!CB29="","",'SAM_2017_4HH_rich with capital'!CB29)</f>
        <v/>
      </c>
      <c r="CC29" s="223" t="str">
        <f>IF('SAM_2017_4HH_rich with capital'!CC29="","",'SAM_2017_4HH_rich with capital'!CC29)</f>
        <v/>
      </c>
      <c r="CD29" s="223" t="str">
        <f>IF('SAM_2017_4HH_rich with capital'!CD29="","",'SAM_2017_4HH_rich with capital'!CD29)</f>
        <v/>
      </c>
      <c r="CE29" s="223" t="str">
        <f>IF('SAM_2017_4HH_rich with capital'!CE29="","",'SAM_2017_4HH_rich with capital'!CE29)</f>
        <v/>
      </c>
      <c r="CF29" s="83">
        <f>IF('SAM_2017_4HH_rich with capital'!CF29="","",'SAM_2017_4HH_rich with capital'!CF29)</f>
        <v>1851264.6940723194</v>
      </c>
      <c r="CG29" s="107">
        <f t="shared" si="0"/>
        <v>17426816.593215741</v>
      </c>
      <c r="CH29" s="221"/>
      <c r="CI29" s="221"/>
      <c r="CJ29" s="221"/>
      <c r="CK29" s="221"/>
    </row>
    <row r="30" spans="1:89" x14ac:dyDescent="0.25">
      <c r="A30" s="227"/>
      <c r="B30" s="225">
        <v>28</v>
      </c>
      <c r="C30" s="244" t="str">
        <f>IF('SAM_2017_4HH_rich with capital'!C30="","",'SAM_2017_4HH_rich with capital'!C30)</f>
        <v/>
      </c>
      <c r="D30" s="223" t="str">
        <f>IF('SAM_2017_4HH_rich with capital'!D30="","",'SAM_2017_4HH_rich with capital'!D30)</f>
        <v/>
      </c>
      <c r="E30" s="223" t="str">
        <f>IF('SAM_2017_4HH_rich with capital'!E30="","",'SAM_2017_4HH_rich with capital'!E30)</f>
        <v/>
      </c>
      <c r="F30" s="223" t="str">
        <f>IF('SAM_2017_4HH_rich with capital'!F30="","",'SAM_2017_4HH_rich with capital'!F30)</f>
        <v/>
      </c>
      <c r="G30" s="223" t="str">
        <f>IF('SAM_2017_4HH_rich with capital'!G30="","",'SAM_2017_4HH_rich with capital'!G30)</f>
        <v/>
      </c>
      <c r="H30" s="223" t="str">
        <f>IF('SAM_2017_4HH_rich with capital'!H30="","",'SAM_2017_4HH_rich with capital'!H30)</f>
        <v/>
      </c>
      <c r="I30" s="223" t="str">
        <f>IF('SAM_2017_4HH_rich with capital'!I30="","",'SAM_2017_4HH_rich with capital'!I30)</f>
        <v/>
      </c>
      <c r="J30" s="223" t="str">
        <f>IF('SAM_2017_4HH_rich with capital'!J30="","",'SAM_2017_4HH_rich with capital'!J30)</f>
        <v/>
      </c>
      <c r="K30" s="223" t="str">
        <f>IF('SAM_2017_4HH_rich with capital'!K30="","",'SAM_2017_4HH_rich with capital'!K30)</f>
        <v/>
      </c>
      <c r="L30" s="223" t="str">
        <f>IF('SAM_2017_4HH_rich with capital'!L30="","",'SAM_2017_4HH_rich with capital'!L30)</f>
        <v/>
      </c>
      <c r="M30" s="223" t="str">
        <f>IF('SAM_2017_4HH_rich with capital'!M30="","",'SAM_2017_4HH_rich with capital'!M30)</f>
        <v/>
      </c>
      <c r="N30" s="223" t="str">
        <f>IF('SAM_2017_4HH_rich with capital'!N30="","",'SAM_2017_4HH_rich with capital'!N30)</f>
        <v/>
      </c>
      <c r="O30" s="223" t="str">
        <f>IF('SAM_2017_4HH_rich with capital'!O30="","",'SAM_2017_4HH_rich with capital'!O30)</f>
        <v/>
      </c>
      <c r="P30" s="223" t="str">
        <f>IF('SAM_2017_4HH_rich with capital'!P30="","",'SAM_2017_4HH_rich with capital'!P30)</f>
        <v/>
      </c>
      <c r="Q30" s="223" t="str">
        <f>IF('SAM_2017_4HH_rich with capital'!Q30="","",'SAM_2017_4HH_rich with capital'!Q30)</f>
        <v/>
      </c>
      <c r="R30" s="223" t="str">
        <f>IF('SAM_2017_4HH_rich with capital'!R30="","",'SAM_2017_4HH_rich with capital'!R30)</f>
        <v/>
      </c>
      <c r="S30" s="223" t="str">
        <f>IF('SAM_2017_4HH_rich with capital'!S30="","",'SAM_2017_4HH_rich with capital'!S30)</f>
        <v/>
      </c>
      <c r="T30" s="223" t="str">
        <f>IF('SAM_2017_4HH_rich with capital'!T30="","",'SAM_2017_4HH_rich with capital'!T30)</f>
        <v/>
      </c>
      <c r="U30" s="223" t="str">
        <f>IF('SAM_2017_4HH_rich with capital'!U30="","",'SAM_2017_4HH_rich with capital'!U30)</f>
        <v/>
      </c>
      <c r="V30" s="223" t="str">
        <f>IF('SAM_2017_4HH_rich with capital'!V30="","",'SAM_2017_4HH_rich with capital'!V30)</f>
        <v/>
      </c>
      <c r="W30" s="223" t="str">
        <f>IF('SAM_2017_4HH_rich with capital'!W30="","",'SAM_2017_4HH_rich with capital'!W30)</f>
        <v/>
      </c>
      <c r="X30" s="223" t="str">
        <f>IF('SAM_2017_4HH_rich with capital'!X30="","",'SAM_2017_4HH_rich with capital'!X30)</f>
        <v/>
      </c>
      <c r="Y30" s="223" t="str">
        <f>IF('SAM_2017_4HH_rich with capital'!Y30="","",'SAM_2017_4HH_rich with capital'!Y30)</f>
        <v/>
      </c>
      <c r="Z30" s="223" t="str">
        <f>IF('SAM_2017_4HH_rich with capital'!Z30="","",'SAM_2017_4HH_rich with capital'!Z30)</f>
        <v/>
      </c>
      <c r="AA30" s="223" t="str">
        <f>IF('SAM_2017_4HH_rich with capital'!AA30="","",'SAM_2017_4HH_rich with capital'!AA30)</f>
        <v/>
      </c>
      <c r="AB30" s="223" t="str">
        <f>IF('SAM_2017_4HH_rich with capital'!AB30="","",'SAM_2017_4HH_rich with capital'!AB30)</f>
        <v/>
      </c>
      <c r="AC30" s="223" t="str">
        <f>IF('SAM_2017_4HH_rich with capital'!AC30="","",'SAM_2017_4HH_rich with capital'!AC30)</f>
        <v/>
      </c>
      <c r="AD30" s="223" t="str">
        <f>IF('SAM_2017_4HH_rich with capital'!AD30="","",'SAM_2017_4HH_rich with capital'!AD30)</f>
        <v/>
      </c>
      <c r="AE30" s="223" t="str">
        <f>IF('SAM_2017_4HH_rich with capital'!AE30="","",'SAM_2017_4HH_rich with capital'!AE30)</f>
        <v/>
      </c>
      <c r="AF30" s="223" t="str">
        <f>IF('SAM_2017_4HH_rich with capital'!AF30="","",'SAM_2017_4HH_rich with capital'!AF30)</f>
        <v/>
      </c>
      <c r="AG30" s="223" t="str">
        <f>IF('SAM_2017_4HH_rich with capital'!AG30="","",'SAM_2017_4HH_rich with capital'!AG30)</f>
        <v/>
      </c>
      <c r="AH30" s="223" t="str">
        <f>IF('SAM_2017_4HH_rich with capital'!AH30="","",'SAM_2017_4HH_rich with capital'!AH30)</f>
        <v/>
      </c>
      <c r="AI30" s="223" t="str">
        <f>IF('SAM_2017_4HH_rich with capital'!AI30="","",'SAM_2017_4HH_rich with capital'!AI30)</f>
        <v/>
      </c>
      <c r="AJ30" s="223" t="str">
        <f>IF('SAM_2017_4HH_rich with capital'!AJ30="","",'SAM_2017_4HH_rich with capital'!AJ30)</f>
        <v/>
      </c>
      <c r="AK30" s="223" t="str">
        <f>IF('SAM_2017_4HH_rich with capital'!AK30="","",'SAM_2017_4HH_rich with capital'!AK30)</f>
        <v/>
      </c>
      <c r="AL30" s="223" t="str">
        <f>IF('SAM_2017_4HH_rich with capital'!AL30="","",'SAM_2017_4HH_rich with capital'!AL30)</f>
        <v/>
      </c>
      <c r="AM30" s="223" t="str">
        <f>IF('SAM_2017_4HH_rich with capital'!AM30="","",'SAM_2017_4HH_rich with capital'!AM30)</f>
        <v/>
      </c>
      <c r="AN30" s="223" t="str">
        <f>IF('SAM_2017_4HH_rich with capital'!AN30="","",'SAM_2017_4HH_rich with capital'!AN30)</f>
        <v/>
      </c>
      <c r="AO30" s="223" t="str">
        <f>IF('SAM_2017_4HH_rich with capital'!AO30="","",'SAM_2017_4HH_rich with capital'!AO30)</f>
        <v/>
      </c>
      <c r="AP30" s="223" t="str">
        <f>IF('SAM_2017_4HH_rich with capital'!AP30="","",'SAM_2017_4HH_rich with capital'!AP30)</f>
        <v/>
      </c>
      <c r="AQ30" s="223" t="str">
        <f>IF('SAM_2017_4HH_rich with capital'!AQ30="","",'SAM_2017_4HH_rich with capital'!AQ30)</f>
        <v/>
      </c>
      <c r="AR30" s="223" t="str">
        <f>IF('SAM_2017_4HH_rich with capital'!AR30="","",'SAM_2017_4HH_rich with capital'!AR30)</f>
        <v/>
      </c>
      <c r="AS30" s="223" t="str">
        <f>IF('SAM_2017_4HH_rich with capital'!AS30="","",'SAM_2017_4HH_rich with capital'!AS30)</f>
        <v/>
      </c>
      <c r="AT30" s="223" t="str">
        <f>IF('SAM_2017_4HH_rich with capital'!AT30="","",'SAM_2017_4HH_rich with capital'!AT30)</f>
        <v/>
      </c>
      <c r="AU30" s="223" t="str">
        <f>IF('SAM_2017_4HH_rich with capital'!AU30="","",'SAM_2017_4HH_rich with capital'!AU30)</f>
        <v/>
      </c>
      <c r="AV30" s="223" t="str">
        <f>IF('SAM_2017_4HH_rich with capital'!AV30="","",'SAM_2017_4HH_rich with capital'!AV30)</f>
        <v/>
      </c>
      <c r="AW30" s="223" t="str">
        <f>IF('SAM_2017_4HH_rich with capital'!AW30="","",'SAM_2017_4HH_rich with capital'!AW30)</f>
        <v/>
      </c>
      <c r="AX30" s="223" t="str">
        <f>IF('SAM_2017_4HH_rich with capital'!AX30="","",'SAM_2017_4HH_rich with capital'!AX30)</f>
        <v/>
      </c>
      <c r="AY30" s="223" t="str">
        <f>IF('SAM_2017_4HH_rich with capital'!AY30="","",'SAM_2017_4HH_rich with capital'!AY30)</f>
        <v/>
      </c>
      <c r="AZ30" s="223" t="str">
        <f>IF('SAM_2017_4HH_rich with capital'!AZ30="","",'SAM_2017_4HH_rich with capital'!AZ30)</f>
        <v/>
      </c>
      <c r="BA30" s="223" t="str">
        <f>IF('SAM_2017_4HH_rich with capital'!BA30="","",'SAM_2017_4HH_rich with capital'!BA30)</f>
        <v/>
      </c>
      <c r="BB30" s="223" t="str">
        <f>IF('SAM_2017_4HH_rich with capital'!BB30="","",'SAM_2017_4HH_rich with capital'!BB30)</f>
        <v/>
      </c>
      <c r="BC30" s="223" t="str">
        <f>IF('SAM_2017_4HH_rich with capital'!BC30="","",'SAM_2017_4HH_rich with capital'!BC30)</f>
        <v/>
      </c>
      <c r="BD30" s="223" t="str">
        <f>IF('SAM_2017_4HH_rich with capital'!BD30="","",'SAM_2017_4HH_rich with capital'!BD30)</f>
        <v/>
      </c>
      <c r="BE30" s="223" t="str">
        <f>IF('SAM_2017_4HH_rich with capital'!BE30="","",'SAM_2017_4HH_rich with capital'!BE30)</f>
        <v/>
      </c>
      <c r="BF30" s="223" t="str">
        <f>IF('SAM_2017_4HH_rich with capital'!BF30="","",'SAM_2017_4HH_rich with capital'!BF30)</f>
        <v/>
      </c>
      <c r="BG30" s="223" t="str">
        <f>IF('SAM_2017_4HH_rich with capital'!BG30="","",'SAM_2017_4HH_rich with capital'!BG30)</f>
        <v/>
      </c>
      <c r="BH30" s="223" t="str">
        <f>IF('SAM_2017_4HH_rich with capital'!BH30="","",'SAM_2017_4HH_rich with capital'!BH30)</f>
        <v/>
      </c>
      <c r="BI30" s="223" t="str">
        <f>IF('SAM_2017_4HH_rich with capital'!BI30="","",'SAM_2017_4HH_rich with capital'!BI30)</f>
        <v/>
      </c>
      <c r="BJ30" s="223" t="str">
        <f>IF('SAM_2017_4HH_rich with capital'!BJ30="","",'SAM_2017_4HH_rich with capital'!BJ30)</f>
        <v/>
      </c>
      <c r="BK30" s="223" t="str">
        <f>IF('SAM_2017_4HH_rich with capital'!BK30="","",'SAM_2017_4HH_rich with capital'!BK30)</f>
        <v/>
      </c>
      <c r="BL30" s="223">
        <f>IF('SAM_2017_4HH_rich with capital'!BL30="","",'SAM_2017_4HH_rich with capital'!BL30)</f>
        <v>1649747.4347115131</v>
      </c>
      <c r="BM30" s="223" t="str">
        <f>IF('SAM_2017_4HH_rich with capital'!BM30="","",'SAM_2017_4HH_rich with capital'!BM30)</f>
        <v/>
      </c>
      <c r="BN30" s="223" t="str">
        <f>IF('SAM_2017_4HH_rich with capital'!BN30="","",'SAM_2017_4HH_rich with capital'!BN30)</f>
        <v/>
      </c>
      <c r="BO30" s="223" t="str">
        <f>IF('SAM_2017_4HH_rich with capital'!BO30="","",'SAM_2017_4HH_rich with capital'!BO30)</f>
        <v/>
      </c>
      <c r="BP30" s="223" t="str">
        <f>IF('SAM_2017_4HH_rich with capital'!BP30="","",'SAM_2017_4HH_rich with capital'!BP30)</f>
        <v/>
      </c>
      <c r="BQ30" s="223" t="str">
        <f>IF('SAM_2017_4HH_rich with capital'!BQ30="","",'SAM_2017_4HH_rich with capital'!BQ30)</f>
        <v/>
      </c>
      <c r="BR30" s="223" t="str">
        <f>IF('SAM_2017_4HH_rich with capital'!BR30="","",'SAM_2017_4HH_rich with capital'!BR30)</f>
        <v/>
      </c>
      <c r="BS30" s="223" t="str">
        <f>IF('SAM_2017_4HH_rich with capital'!BS30="","",'SAM_2017_4HH_rich with capital'!BS30)</f>
        <v/>
      </c>
      <c r="BT30" s="223" t="str">
        <f>IF('SAM_2017_4HH_rich with capital'!BT30="","",'SAM_2017_4HH_rich with capital'!BT30)</f>
        <v/>
      </c>
      <c r="BU30" s="223" t="str">
        <f>IF('SAM_2017_4HH_rich with capital'!BU30="","",'SAM_2017_4HH_rich with capital'!BU30)</f>
        <v/>
      </c>
      <c r="BV30" s="223" t="str">
        <f>IF('SAM_2017_4HH_rich with capital'!BV30="","",'SAM_2017_4HH_rich with capital'!BV30)</f>
        <v/>
      </c>
      <c r="BW30" s="223" t="str">
        <f>IF('SAM_2017_4HH_rich with capital'!BW30="","",'SAM_2017_4HH_rich with capital'!BW30)</f>
        <v/>
      </c>
      <c r="BX30" s="223" t="str">
        <f>IF('SAM_2017_4HH_rich with capital'!BX30="","",'SAM_2017_4HH_rich with capital'!BX30)</f>
        <v/>
      </c>
      <c r="BY30" s="223" t="str">
        <f>IF('SAM_2017_4HH_rich with capital'!BY30="","",'SAM_2017_4HH_rich with capital'!BY30)</f>
        <v/>
      </c>
      <c r="BZ30" s="223" t="str">
        <f>IF('SAM_2017_4HH_rich with capital'!BZ30="","",'SAM_2017_4HH_rich with capital'!BZ30)</f>
        <v/>
      </c>
      <c r="CA30" s="223" t="str">
        <f>IF('SAM_2017_4HH_rich with capital'!CA30="","",'SAM_2017_4HH_rich with capital'!CA30)</f>
        <v/>
      </c>
      <c r="CB30" s="223" t="str">
        <f>IF('SAM_2017_4HH_rich with capital'!CB30="","",'SAM_2017_4HH_rich with capital'!CB30)</f>
        <v/>
      </c>
      <c r="CC30" s="223" t="str">
        <f>IF('SAM_2017_4HH_rich with capital'!CC30="","",'SAM_2017_4HH_rich with capital'!CC30)</f>
        <v/>
      </c>
      <c r="CD30" s="223" t="str">
        <f>IF('SAM_2017_4HH_rich with capital'!CD30="","",'SAM_2017_4HH_rich with capital'!CD30)</f>
        <v/>
      </c>
      <c r="CE30" s="223" t="str">
        <f>IF('SAM_2017_4HH_rich with capital'!CE30="","",'SAM_2017_4HH_rich with capital'!CE30)</f>
        <v/>
      </c>
      <c r="CF30" s="83">
        <f>IF('SAM_2017_4HH_rich with capital'!CF30="","",'SAM_2017_4HH_rich with capital'!CF30)</f>
        <v>50203.241759283992</v>
      </c>
      <c r="CG30" s="107">
        <f t="shared" si="0"/>
        <v>1699950.676470797</v>
      </c>
      <c r="CH30" s="221"/>
      <c r="CI30" s="221"/>
      <c r="CJ30" s="221"/>
      <c r="CK30" s="221"/>
    </row>
    <row r="31" spans="1:89" x14ac:dyDescent="0.25">
      <c r="A31" s="227"/>
      <c r="B31" s="225">
        <v>29</v>
      </c>
      <c r="C31" s="244" t="str">
        <f>IF('SAM_2017_4HH_rich with capital'!C31="","",'SAM_2017_4HH_rich with capital'!C31)</f>
        <v/>
      </c>
      <c r="D31" s="223" t="str">
        <f>IF('SAM_2017_4HH_rich with capital'!D31="","",'SAM_2017_4HH_rich with capital'!D31)</f>
        <v/>
      </c>
      <c r="E31" s="223" t="str">
        <f>IF('SAM_2017_4HH_rich with capital'!E31="","",'SAM_2017_4HH_rich with capital'!E31)</f>
        <v/>
      </c>
      <c r="F31" s="223" t="str">
        <f>IF('SAM_2017_4HH_rich with capital'!F31="","",'SAM_2017_4HH_rich with capital'!F31)</f>
        <v/>
      </c>
      <c r="G31" s="223" t="str">
        <f>IF('SAM_2017_4HH_rich with capital'!G31="","",'SAM_2017_4HH_rich with capital'!G31)</f>
        <v/>
      </c>
      <c r="H31" s="223" t="str">
        <f>IF('SAM_2017_4HH_rich with capital'!H31="","",'SAM_2017_4HH_rich with capital'!H31)</f>
        <v/>
      </c>
      <c r="I31" s="223" t="str">
        <f>IF('SAM_2017_4HH_rich with capital'!I31="","",'SAM_2017_4HH_rich with capital'!I31)</f>
        <v/>
      </c>
      <c r="J31" s="223" t="str">
        <f>IF('SAM_2017_4HH_rich with capital'!J31="","",'SAM_2017_4HH_rich with capital'!J31)</f>
        <v/>
      </c>
      <c r="K31" s="223" t="str">
        <f>IF('SAM_2017_4HH_rich with capital'!K31="","",'SAM_2017_4HH_rich with capital'!K31)</f>
        <v/>
      </c>
      <c r="L31" s="223" t="str">
        <f>IF('SAM_2017_4HH_rich with capital'!L31="","",'SAM_2017_4HH_rich with capital'!L31)</f>
        <v/>
      </c>
      <c r="M31" s="223" t="str">
        <f>IF('SAM_2017_4HH_rich with capital'!M31="","",'SAM_2017_4HH_rich with capital'!M31)</f>
        <v/>
      </c>
      <c r="N31" s="223" t="str">
        <f>IF('SAM_2017_4HH_rich with capital'!N31="","",'SAM_2017_4HH_rich with capital'!N31)</f>
        <v/>
      </c>
      <c r="O31" s="223" t="str">
        <f>IF('SAM_2017_4HH_rich with capital'!O31="","",'SAM_2017_4HH_rich with capital'!O31)</f>
        <v/>
      </c>
      <c r="P31" s="223" t="str">
        <f>IF('SAM_2017_4HH_rich with capital'!P31="","",'SAM_2017_4HH_rich with capital'!P31)</f>
        <v/>
      </c>
      <c r="Q31" s="223" t="str">
        <f>IF('SAM_2017_4HH_rich with capital'!Q31="","",'SAM_2017_4HH_rich with capital'!Q31)</f>
        <v/>
      </c>
      <c r="R31" s="223" t="str">
        <f>IF('SAM_2017_4HH_rich with capital'!R31="","",'SAM_2017_4HH_rich with capital'!R31)</f>
        <v/>
      </c>
      <c r="S31" s="223" t="str">
        <f>IF('SAM_2017_4HH_rich with capital'!S31="","",'SAM_2017_4HH_rich with capital'!S31)</f>
        <v/>
      </c>
      <c r="T31" s="223" t="str">
        <f>IF('SAM_2017_4HH_rich with capital'!T31="","",'SAM_2017_4HH_rich with capital'!T31)</f>
        <v/>
      </c>
      <c r="U31" s="223" t="str">
        <f>IF('SAM_2017_4HH_rich with capital'!U31="","",'SAM_2017_4HH_rich with capital'!U31)</f>
        <v/>
      </c>
      <c r="V31" s="223" t="str">
        <f>IF('SAM_2017_4HH_rich with capital'!V31="","",'SAM_2017_4HH_rich with capital'!V31)</f>
        <v/>
      </c>
      <c r="W31" s="223" t="str">
        <f>IF('SAM_2017_4HH_rich with capital'!W31="","",'SAM_2017_4HH_rich with capital'!W31)</f>
        <v/>
      </c>
      <c r="X31" s="223" t="str">
        <f>IF('SAM_2017_4HH_rich with capital'!X31="","",'SAM_2017_4HH_rich with capital'!X31)</f>
        <v/>
      </c>
      <c r="Y31" s="223" t="str">
        <f>IF('SAM_2017_4HH_rich with capital'!Y31="","",'SAM_2017_4HH_rich with capital'!Y31)</f>
        <v/>
      </c>
      <c r="Z31" s="223" t="str">
        <f>IF('SAM_2017_4HH_rich with capital'!Z31="","",'SAM_2017_4HH_rich with capital'!Z31)</f>
        <v/>
      </c>
      <c r="AA31" s="223" t="str">
        <f>IF('SAM_2017_4HH_rich with capital'!AA31="","",'SAM_2017_4HH_rich with capital'!AA31)</f>
        <v/>
      </c>
      <c r="AB31" s="223" t="str">
        <f>IF('SAM_2017_4HH_rich with capital'!AB31="","",'SAM_2017_4HH_rich with capital'!AB31)</f>
        <v/>
      </c>
      <c r="AC31" s="223" t="str">
        <f>IF('SAM_2017_4HH_rich with capital'!AC31="","",'SAM_2017_4HH_rich with capital'!AC31)</f>
        <v/>
      </c>
      <c r="AD31" s="223" t="str">
        <f>IF('SAM_2017_4HH_rich with capital'!AD31="","",'SAM_2017_4HH_rich with capital'!AD31)</f>
        <v/>
      </c>
      <c r="AE31" s="223" t="str">
        <f>IF('SAM_2017_4HH_rich with capital'!AE31="","",'SAM_2017_4HH_rich with capital'!AE31)</f>
        <v/>
      </c>
      <c r="AF31" s="223" t="str">
        <f>IF('SAM_2017_4HH_rich with capital'!AF31="","",'SAM_2017_4HH_rich with capital'!AF31)</f>
        <v/>
      </c>
      <c r="AG31" s="223" t="str">
        <f>IF('SAM_2017_4HH_rich with capital'!AG31="","",'SAM_2017_4HH_rich with capital'!AG31)</f>
        <v/>
      </c>
      <c r="AH31" s="223" t="str">
        <f>IF('SAM_2017_4HH_rich with capital'!AH31="","",'SAM_2017_4HH_rich with capital'!AH31)</f>
        <v/>
      </c>
      <c r="AI31" s="223" t="str">
        <f>IF('SAM_2017_4HH_rich with capital'!AI31="","",'SAM_2017_4HH_rich with capital'!AI31)</f>
        <v/>
      </c>
      <c r="AJ31" s="223" t="str">
        <f>IF('SAM_2017_4HH_rich with capital'!AJ31="","",'SAM_2017_4HH_rich with capital'!AJ31)</f>
        <v/>
      </c>
      <c r="AK31" s="223" t="str">
        <f>IF('SAM_2017_4HH_rich with capital'!AK31="","",'SAM_2017_4HH_rich with capital'!AK31)</f>
        <v/>
      </c>
      <c r="AL31" s="223" t="str">
        <f>IF('SAM_2017_4HH_rich with capital'!AL31="","",'SAM_2017_4HH_rich with capital'!AL31)</f>
        <v/>
      </c>
      <c r="AM31" s="223" t="str">
        <f>IF('SAM_2017_4HH_rich with capital'!AM31="","",'SAM_2017_4HH_rich with capital'!AM31)</f>
        <v/>
      </c>
      <c r="AN31" s="223" t="str">
        <f>IF('SAM_2017_4HH_rich with capital'!AN31="","",'SAM_2017_4HH_rich with capital'!AN31)</f>
        <v/>
      </c>
      <c r="AO31" s="223" t="str">
        <f>IF('SAM_2017_4HH_rich with capital'!AO31="","",'SAM_2017_4HH_rich with capital'!AO31)</f>
        <v/>
      </c>
      <c r="AP31" s="223" t="str">
        <f>IF('SAM_2017_4HH_rich with capital'!AP31="","",'SAM_2017_4HH_rich with capital'!AP31)</f>
        <v/>
      </c>
      <c r="AQ31" s="223" t="str">
        <f>IF('SAM_2017_4HH_rich with capital'!AQ31="","",'SAM_2017_4HH_rich with capital'!AQ31)</f>
        <v/>
      </c>
      <c r="AR31" s="223" t="str">
        <f>IF('SAM_2017_4HH_rich with capital'!AR31="","",'SAM_2017_4HH_rich with capital'!AR31)</f>
        <v/>
      </c>
      <c r="AS31" s="223" t="str">
        <f>IF('SAM_2017_4HH_rich with capital'!AS31="","",'SAM_2017_4HH_rich with capital'!AS31)</f>
        <v/>
      </c>
      <c r="AT31" s="223" t="str">
        <f>IF('SAM_2017_4HH_rich with capital'!AT31="","",'SAM_2017_4HH_rich with capital'!AT31)</f>
        <v/>
      </c>
      <c r="AU31" s="223" t="str">
        <f>IF('SAM_2017_4HH_rich with capital'!AU31="","",'SAM_2017_4HH_rich with capital'!AU31)</f>
        <v/>
      </c>
      <c r="AV31" s="223" t="str">
        <f>IF('SAM_2017_4HH_rich with capital'!AV31="","",'SAM_2017_4HH_rich with capital'!AV31)</f>
        <v/>
      </c>
      <c r="AW31" s="223" t="str">
        <f>IF('SAM_2017_4HH_rich with capital'!AW31="","",'SAM_2017_4HH_rich with capital'!AW31)</f>
        <v/>
      </c>
      <c r="AX31" s="223" t="str">
        <f>IF('SAM_2017_4HH_rich with capital'!AX31="","",'SAM_2017_4HH_rich with capital'!AX31)</f>
        <v/>
      </c>
      <c r="AY31" s="223" t="str">
        <f>IF('SAM_2017_4HH_rich with capital'!AY31="","",'SAM_2017_4HH_rich with capital'!AY31)</f>
        <v/>
      </c>
      <c r="AZ31" s="223" t="str">
        <f>IF('SAM_2017_4HH_rich with capital'!AZ31="","",'SAM_2017_4HH_rich with capital'!AZ31)</f>
        <v/>
      </c>
      <c r="BA31" s="223" t="str">
        <f>IF('SAM_2017_4HH_rich with capital'!BA31="","",'SAM_2017_4HH_rich with capital'!BA31)</f>
        <v/>
      </c>
      <c r="BB31" s="223" t="str">
        <f>IF('SAM_2017_4HH_rich with capital'!BB31="","",'SAM_2017_4HH_rich with capital'!BB31)</f>
        <v/>
      </c>
      <c r="BC31" s="223" t="str">
        <f>IF('SAM_2017_4HH_rich with capital'!BC31="","",'SAM_2017_4HH_rich with capital'!BC31)</f>
        <v/>
      </c>
      <c r="BD31" s="223" t="str">
        <f>IF('SAM_2017_4HH_rich with capital'!BD31="","",'SAM_2017_4HH_rich with capital'!BD31)</f>
        <v/>
      </c>
      <c r="BE31" s="223" t="str">
        <f>IF('SAM_2017_4HH_rich with capital'!BE31="","",'SAM_2017_4HH_rich with capital'!BE31)</f>
        <v/>
      </c>
      <c r="BF31" s="223" t="str">
        <f>IF('SAM_2017_4HH_rich with capital'!BF31="","",'SAM_2017_4HH_rich with capital'!BF31)</f>
        <v/>
      </c>
      <c r="BG31" s="223" t="str">
        <f>IF('SAM_2017_4HH_rich with capital'!BG31="","",'SAM_2017_4HH_rich with capital'!BG31)</f>
        <v/>
      </c>
      <c r="BH31" s="223" t="str">
        <f>IF('SAM_2017_4HH_rich with capital'!BH31="","",'SAM_2017_4HH_rich with capital'!BH31)</f>
        <v/>
      </c>
      <c r="BI31" s="223" t="str">
        <f>IF('SAM_2017_4HH_rich with capital'!BI31="","",'SAM_2017_4HH_rich with capital'!BI31)</f>
        <v/>
      </c>
      <c r="BJ31" s="223" t="str">
        <f>IF('SAM_2017_4HH_rich with capital'!BJ31="","",'SAM_2017_4HH_rich with capital'!BJ31)</f>
        <v/>
      </c>
      <c r="BK31" s="223" t="str">
        <f>IF('SAM_2017_4HH_rich with capital'!BK31="","",'SAM_2017_4HH_rich with capital'!BK31)</f>
        <v/>
      </c>
      <c r="BL31" s="223" t="str">
        <f>IF('SAM_2017_4HH_rich with capital'!BL31="","",'SAM_2017_4HH_rich with capital'!BL31)</f>
        <v/>
      </c>
      <c r="BM31" s="223">
        <f>IF('SAM_2017_4HH_rich with capital'!BM31="","",'SAM_2017_4HH_rich with capital'!BM31)</f>
        <v>3145944.4361062404</v>
      </c>
      <c r="BN31" s="223" t="str">
        <f>IF('SAM_2017_4HH_rich with capital'!BN31="","",'SAM_2017_4HH_rich with capital'!BN31)</f>
        <v/>
      </c>
      <c r="BO31" s="223" t="str">
        <f>IF('SAM_2017_4HH_rich with capital'!BO31="","",'SAM_2017_4HH_rich with capital'!BO31)</f>
        <v/>
      </c>
      <c r="BP31" s="223" t="str">
        <f>IF('SAM_2017_4HH_rich with capital'!BP31="","",'SAM_2017_4HH_rich with capital'!BP31)</f>
        <v/>
      </c>
      <c r="BQ31" s="223" t="str">
        <f>IF('SAM_2017_4HH_rich with capital'!BQ31="","",'SAM_2017_4HH_rich with capital'!BQ31)</f>
        <v/>
      </c>
      <c r="BR31" s="223" t="str">
        <f>IF('SAM_2017_4HH_rich with capital'!BR31="","",'SAM_2017_4HH_rich with capital'!BR31)</f>
        <v/>
      </c>
      <c r="BS31" s="223" t="str">
        <f>IF('SAM_2017_4HH_rich with capital'!BS31="","",'SAM_2017_4HH_rich with capital'!BS31)</f>
        <v/>
      </c>
      <c r="BT31" s="223" t="str">
        <f>IF('SAM_2017_4HH_rich with capital'!BT31="","",'SAM_2017_4HH_rich with capital'!BT31)</f>
        <v/>
      </c>
      <c r="BU31" s="223" t="str">
        <f>IF('SAM_2017_4HH_rich with capital'!BU31="","",'SAM_2017_4HH_rich with capital'!BU31)</f>
        <v/>
      </c>
      <c r="BV31" s="223" t="str">
        <f>IF('SAM_2017_4HH_rich with capital'!BV31="","",'SAM_2017_4HH_rich with capital'!BV31)</f>
        <v/>
      </c>
      <c r="BW31" s="223" t="str">
        <f>IF('SAM_2017_4HH_rich with capital'!BW31="","",'SAM_2017_4HH_rich with capital'!BW31)</f>
        <v/>
      </c>
      <c r="BX31" s="223" t="str">
        <f>IF('SAM_2017_4HH_rich with capital'!BX31="","",'SAM_2017_4HH_rich with capital'!BX31)</f>
        <v/>
      </c>
      <c r="BY31" s="223" t="str">
        <f>IF('SAM_2017_4HH_rich with capital'!BY31="","",'SAM_2017_4HH_rich with capital'!BY31)</f>
        <v/>
      </c>
      <c r="BZ31" s="223" t="str">
        <f>IF('SAM_2017_4HH_rich with capital'!BZ31="","",'SAM_2017_4HH_rich with capital'!BZ31)</f>
        <v/>
      </c>
      <c r="CA31" s="223" t="str">
        <f>IF('SAM_2017_4HH_rich with capital'!CA31="","",'SAM_2017_4HH_rich with capital'!CA31)</f>
        <v/>
      </c>
      <c r="CB31" s="223" t="str">
        <f>IF('SAM_2017_4HH_rich with capital'!CB31="","",'SAM_2017_4HH_rich with capital'!CB31)</f>
        <v/>
      </c>
      <c r="CC31" s="223" t="str">
        <f>IF('SAM_2017_4HH_rich with capital'!CC31="","",'SAM_2017_4HH_rich with capital'!CC31)</f>
        <v/>
      </c>
      <c r="CD31" s="223" t="str">
        <f>IF('SAM_2017_4HH_rich with capital'!CD31="","",'SAM_2017_4HH_rich with capital'!CD31)</f>
        <v/>
      </c>
      <c r="CE31" s="223" t="str">
        <f>IF('SAM_2017_4HH_rich with capital'!CE31="","",'SAM_2017_4HH_rich with capital'!CE31)</f>
        <v/>
      </c>
      <c r="CF31" s="83">
        <f>IF('SAM_2017_4HH_rich with capital'!CF31="","",'SAM_2017_4HH_rich with capital'!CF31)</f>
        <v>29199.209891078048</v>
      </c>
      <c r="CG31" s="107">
        <f t="shared" si="0"/>
        <v>3175143.6459973184</v>
      </c>
      <c r="CH31" s="221"/>
      <c r="CI31" s="221"/>
      <c r="CJ31" s="221"/>
      <c r="CK31" s="221"/>
    </row>
    <row r="32" spans="1:89" x14ac:dyDescent="0.25">
      <c r="A32" s="227"/>
      <c r="B32" s="225">
        <v>30</v>
      </c>
      <c r="C32" s="244" t="str">
        <f>IF('SAM_2017_4HH_rich with capital'!C32="","",'SAM_2017_4HH_rich with capital'!C32)</f>
        <v/>
      </c>
      <c r="D32" s="223" t="str">
        <f>IF('SAM_2017_4HH_rich with capital'!D32="","",'SAM_2017_4HH_rich with capital'!D32)</f>
        <v/>
      </c>
      <c r="E32" s="223" t="str">
        <f>IF('SAM_2017_4HH_rich with capital'!E32="","",'SAM_2017_4HH_rich with capital'!E32)</f>
        <v/>
      </c>
      <c r="F32" s="223" t="str">
        <f>IF('SAM_2017_4HH_rich with capital'!F32="","",'SAM_2017_4HH_rich with capital'!F32)</f>
        <v/>
      </c>
      <c r="G32" s="223" t="str">
        <f>IF('SAM_2017_4HH_rich with capital'!G32="","",'SAM_2017_4HH_rich with capital'!G32)</f>
        <v/>
      </c>
      <c r="H32" s="223" t="str">
        <f>IF('SAM_2017_4HH_rich with capital'!H32="","",'SAM_2017_4HH_rich with capital'!H32)</f>
        <v/>
      </c>
      <c r="I32" s="223" t="str">
        <f>IF('SAM_2017_4HH_rich with capital'!I32="","",'SAM_2017_4HH_rich with capital'!I32)</f>
        <v/>
      </c>
      <c r="J32" s="223" t="str">
        <f>IF('SAM_2017_4HH_rich with capital'!J32="","",'SAM_2017_4HH_rich with capital'!J32)</f>
        <v/>
      </c>
      <c r="K32" s="223" t="str">
        <f>IF('SAM_2017_4HH_rich with capital'!K32="","",'SAM_2017_4HH_rich with capital'!K32)</f>
        <v/>
      </c>
      <c r="L32" s="223" t="str">
        <f>IF('SAM_2017_4HH_rich with capital'!L32="","",'SAM_2017_4HH_rich with capital'!L32)</f>
        <v/>
      </c>
      <c r="M32" s="223" t="str">
        <f>IF('SAM_2017_4HH_rich with capital'!M32="","",'SAM_2017_4HH_rich with capital'!M32)</f>
        <v/>
      </c>
      <c r="N32" s="223" t="str">
        <f>IF('SAM_2017_4HH_rich with capital'!N32="","",'SAM_2017_4HH_rich with capital'!N32)</f>
        <v/>
      </c>
      <c r="O32" s="223" t="str">
        <f>IF('SAM_2017_4HH_rich with capital'!O32="","",'SAM_2017_4HH_rich with capital'!O32)</f>
        <v/>
      </c>
      <c r="P32" s="223" t="str">
        <f>IF('SAM_2017_4HH_rich with capital'!P32="","",'SAM_2017_4HH_rich with capital'!P32)</f>
        <v/>
      </c>
      <c r="Q32" s="223" t="str">
        <f>IF('SAM_2017_4HH_rich with capital'!Q32="","",'SAM_2017_4HH_rich with capital'!Q32)</f>
        <v/>
      </c>
      <c r="R32" s="223" t="str">
        <f>IF('SAM_2017_4HH_rich with capital'!R32="","",'SAM_2017_4HH_rich with capital'!R32)</f>
        <v/>
      </c>
      <c r="S32" s="223" t="str">
        <f>IF('SAM_2017_4HH_rich with capital'!S32="","",'SAM_2017_4HH_rich with capital'!S32)</f>
        <v/>
      </c>
      <c r="T32" s="223" t="str">
        <f>IF('SAM_2017_4HH_rich with capital'!T32="","",'SAM_2017_4HH_rich with capital'!T32)</f>
        <v/>
      </c>
      <c r="U32" s="223" t="str">
        <f>IF('SAM_2017_4HH_rich with capital'!U32="","",'SAM_2017_4HH_rich with capital'!U32)</f>
        <v/>
      </c>
      <c r="V32" s="223" t="str">
        <f>IF('SAM_2017_4HH_rich with capital'!V32="","",'SAM_2017_4HH_rich with capital'!V32)</f>
        <v/>
      </c>
      <c r="W32" s="223" t="str">
        <f>IF('SAM_2017_4HH_rich with capital'!W32="","",'SAM_2017_4HH_rich with capital'!W32)</f>
        <v/>
      </c>
      <c r="X32" s="223" t="str">
        <f>IF('SAM_2017_4HH_rich with capital'!X32="","",'SAM_2017_4HH_rich with capital'!X32)</f>
        <v/>
      </c>
      <c r="Y32" s="223" t="str">
        <f>IF('SAM_2017_4HH_rich with capital'!Y32="","",'SAM_2017_4HH_rich with capital'!Y32)</f>
        <v/>
      </c>
      <c r="Z32" s="223" t="str">
        <f>IF('SAM_2017_4HH_rich with capital'!Z32="","",'SAM_2017_4HH_rich with capital'!Z32)</f>
        <v/>
      </c>
      <c r="AA32" s="223" t="str">
        <f>IF('SAM_2017_4HH_rich with capital'!AA32="","",'SAM_2017_4HH_rich with capital'!AA32)</f>
        <v/>
      </c>
      <c r="AB32" s="223" t="str">
        <f>IF('SAM_2017_4HH_rich with capital'!AB32="","",'SAM_2017_4HH_rich with capital'!AB32)</f>
        <v/>
      </c>
      <c r="AC32" s="223" t="str">
        <f>IF('SAM_2017_4HH_rich with capital'!AC32="","",'SAM_2017_4HH_rich with capital'!AC32)</f>
        <v/>
      </c>
      <c r="AD32" s="223" t="str">
        <f>IF('SAM_2017_4HH_rich with capital'!AD32="","",'SAM_2017_4HH_rich with capital'!AD32)</f>
        <v/>
      </c>
      <c r="AE32" s="223" t="str">
        <f>IF('SAM_2017_4HH_rich with capital'!AE32="","",'SAM_2017_4HH_rich with capital'!AE32)</f>
        <v/>
      </c>
      <c r="AF32" s="223" t="str">
        <f>IF('SAM_2017_4HH_rich with capital'!AF32="","",'SAM_2017_4HH_rich with capital'!AF32)</f>
        <v/>
      </c>
      <c r="AG32" s="223" t="str">
        <f>IF('SAM_2017_4HH_rich with capital'!AG32="","",'SAM_2017_4HH_rich with capital'!AG32)</f>
        <v/>
      </c>
      <c r="AH32" s="223" t="str">
        <f>IF('SAM_2017_4HH_rich with capital'!AH32="","",'SAM_2017_4HH_rich with capital'!AH32)</f>
        <v/>
      </c>
      <c r="AI32" s="223" t="str">
        <f>IF('SAM_2017_4HH_rich with capital'!AI32="","",'SAM_2017_4HH_rich with capital'!AI32)</f>
        <v/>
      </c>
      <c r="AJ32" s="223" t="str">
        <f>IF('SAM_2017_4HH_rich with capital'!AJ32="","",'SAM_2017_4HH_rich with capital'!AJ32)</f>
        <v/>
      </c>
      <c r="AK32" s="223" t="str">
        <f>IF('SAM_2017_4HH_rich with capital'!AK32="","",'SAM_2017_4HH_rich with capital'!AK32)</f>
        <v/>
      </c>
      <c r="AL32" s="223" t="str">
        <f>IF('SAM_2017_4HH_rich with capital'!AL32="","",'SAM_2017_4HH_rich with capital'!AL32)</f>
        <v/>
      </c>
      <c r="AM32" s="223" t="str">
        <f>IF('SAM_2017_4HH_rich with capital'!AM32="","",'SAM_2017_4HH_rich with capital'!AM32)</f>
        <v/>
      </c>
      <c r="AN32" s="223" t="str">
        <f>IF('SAM_2017_4HH_rich with capital'!AN32="","",'SAM_2017_4HH_rich with capital'!AN32)</f>
        <v/>
      </c>
      <c r="AO32" s="223" t="str">
        <f>IF('SAM_2017_4HH_rich with capital'!AO32="","",'SAM_2017_4HH_rich with capital'!AO32)</f>
        <v/>
      </c>
      <c r="AP32" s="223" t="str">
        <f>IF('SAM_2017_4HH_rich with capital'!AP32="","",'SAM_2017_4HH_rich with capital'!AP32)</f>
        <v/>
      </c>
      <c r="AQ32" s="223" t="str">
        <f>IF('SAM_2017_4HH_rich with capital'!AQ32="","",'SAM_2017_4HH_rich with capital'!AQ32)</f>
        <v/>
      </c>
      <c r="AR32" s="223" t="str">
        <f>IF('SAM_2017_4HH_rich with capital'!AR32="","",'SAM_2017_4HH_rich with capital'!AR32)</f>
        <v/>
      </c>
      <c r="AS32" s="223" t="str">
        <f>IF('SAM_2017_4HH_rich with capital'!AS32="","",'SAM_2017_4HH_rich with capital'!AS32)</f>
        <v/>
      </c>
      <c r="AT32" s="223" t="str">
        <f>IF('SAM_2017_4HH_rich with capital'!AT32="","",'SAM_2017_4HH_rich with capital'!AT32)</f>
        <v/>
      </c>
      <c r="AU32" s="223" t="str">
        <f>IF('SAM_2017_4HH_rich with capital'!AU32="","",'SAM_2017_4HH_rich with capital'!AU32)</f>
        <v/>
      </c>
      <c r="AV32" s="223" t="str">
        <f>IF('SAM_2017_4HH_rich with capital'!AV32="","",'SAM_2017_4HH_rich with capital'!AV32)</f>
        <v/>
      </c>
      <c r="AW32" s="223" t="str">
        <f>IF('SAM_2017_4HH_rich with capital'!AW32="","",'SAM_2017_4HH_rich with capital'!AW32)</f>
        <v/>
      </c>
      <c r="AX32" s="223" t="str">
        <f>IF('SAM_2017_4HH_rich with capital'!AX32="","",'SAM_2017_4HH_rich with capital'!AX32)</f>
        <v/>
      </c>
      <c r="AY32" s="223" t="str">
        <f>IF('SAM_2017_4HH_rich with capital'!AY32="","",'SAM_2017_4HH_rich with capital'!AY32)</f>
        <v/>
      </c>
      <c r="AZ32" s="223" t="str">
        <f>IF('SAM_2017_4HH_rich with capital'!AZ32="","",'SAM_2017_4HH_rich with capital'!AZ32)</f>
        <v/>
      </c>
      <c r="BA32" s="223" t="str">
        <f>IF('SAM_2017_4HH_rich with capital'!BA32="","",'SAM_2017_4HH_rich with capital'!BA32)</f>
        <v/>
      </c>
      <c r="BB32" s="223" t="str">
        <f>IF('SAM_2017_4HH_rich with capital'!BB32="","",'SAM_2017_4HH_rich with capital'!BB32)</f>
        <v/>
      </c>
      <c r="BC32" s="223" t="str">
        <f>IF('SAM_2017_4HH_rich with capital'!BC32="","",'SAM_2017_4HH_rich with capital'!BC32)</f>
        <v/>
      </c>
      <c r="BD32" s="223" t="str">
        <f>IF('SAM_2017_4HH_rich with capital'!BD32="","",'SAM_2017_4HH_rich with capital'!BD32)</f>
        <v/>
      </c>
      <c r="BE32" s="223" t="str">
        <f>IF('SAM_2017_4HH_rich with capital'!BE32="","",'SAM_2017_4HH_rich with capital'!BE32)</f>
        <v/>
      </c>
      <c r="BF32" s="223" t="str">
        <f>IF('SAM_2017_4HH_rich with capital'!BF32="","",'SAM_2017_4HH_rich with capital'!BF32)</f>
        <v/>
      </c>
      <c r="BG32" s="223" t="str">
        <f>IF('SAM_2017_4HH_rich with capital'!BG32="","",'SAM_2017_4HH_rich with capital'!BG32)</f>
        <v/>
      </c>
      <c r="BH32" s="223" t="str">
        <f>IF('SAM_2017_4HH_rich with capital'!BH32="","",'SAM_2017_4HH_rich with capital'!BH32)</f>
        <v/>
      </c>
      <c r="BI32" s="223" t="str">
        <f>IF('SAM_2017_4HH_rich with capital'!BI32="","",'SAM_2017_4HH_rich with capital'!BI32)</f>
        <v/>
      </c>
      <c r="BJ32" s="223" t="str">
        <f>IF('SAM_2017_4HH_rich with capital'!BJ32="","",'SAM_2017_4HH_rich with capital'!BJ32)</f>
        <v/>
      </c>
      <c r="BK32" s="223" t="str">
        <f>IF('SAM_2017_4HH_rich with capital'!BK32="","",'SAM_2017_4HH_rich with capital'!BK32)</f>
        <v/>
      </c>
      <c r="BL32" s="223" t="str">
        <f>IF('SAM_2017_4HH_rich with capital'!BL32="","",'SAM_2017_4HH_rich with capital'!BL32)</f>
        <v/>
      </c>
      <c r="BM32" s="223" t="str">
        <f>IF('SAM_2017_4HH_rich with capital'!BM32="","",'SAM_2017_4HH_rich with capital'!BM32)</f>
        <v/>
      </c>
      <c r="BN32" s="223">
        <f>IF('SAM_2017_4HH_rich with capital'!BN32="","",'SAM_2017_4HH_rich with capital'!BN32)</f>
        <v>6522957.5434955312</v>
      </c>
      <c r="BO32" s="223" t="str">
        <f>IF('SAM_2017_4HH_rich with capital'!BO32="","",'SAM_2017_4HH_rich with capital'!BO32)</f>
        <v/>
      </c>
      <c r="BP32" s="223" t="str">
        <f>IF('SAM_2017_4HH_rich with capital'!BP32="","",'SAM_2017_4HH_rich with capital'!BP32)</f>
        <v/>
      </c>
      <c r="BQ32" s="223" t="str">
        <f>IF('SAM_2017_4HH_rich with capital'!BQ32="","",'SAM_2017_4HH_rich with capital'!BQ32)</f>
        <v/>
      </c>
      <c r="BR32" s="223" t="str">
        <f>IF('SAM_2017_4HH_rich with capital'!BR32="","",'SAM_2017_4HH_rich with capital'!BR32)</f>
        <v/>
      </c>
      <c r="BS32" s="223" t="str">
        <f>IF('SAM_2017_4HH_rich with capital'!BS32="","",'SAM_2017_4HH_rich with capital'!BS32)</f>
        <v/>
      </c>
      <c r="BT32" s="223" t="str">
        <f>IF('SAM_2017_4HH_rich with capital'!BT32="","",'SAM_2017_4HH_rich with capital'!BT32)</f>
        <v/>
      </c>
      <c r="BU32" s="223" t="str">
        <f>IF('SAM_2017_4HH_rich with capital'!BU32="","",'SAM_2017_4HH_rich with capital'!BU32)</f>
        <v/>
      </c>
      <c r="BV32" s="223" t="str">
        <f>IF('SAM_2017_4HH_rich with capital'!BV32="","",'SAM_2017_4HH_rich with capital'!BV32)</f>
        <v/>
      </c>
      <c r="BW32" s="223" t="str">
        <f>IF('SAM_2017_4HH_rich with capital'!BW32="","",'SAM_2017_4HH_rich with capital'!BW32)</f>
        <v/>
      </c>
      <c r="BX32" s="223" t="str">
        <f>IF('SAM_2017_4HH_rich with capital'!BX32="","",'SAM_2017_4HH_rich with capital'!BX32)</f>
        <v/>
      </c>
      <c r="BY32" s="223" t="str">
        <f>IF('SAM_2017_4HH_rich with capital'!BY32="","",'SAM_2017_4HH_rich with capital'!BY32)</f>
        <v/>
      </c>
      <c r="BZ32" s="223" t="str">
        <f>IF('SAM_2017_4HH_rich with capital'!BZ32="","",'SAM_2017_4HH_rich with capital'!BZ32)</f>
        <v/>
      </c>
      <c r="CA32" s="223" t="str">
        <f>IF('SAM_2017_4HH_rich with capital'!CA32="","",'SAM_2017_4HH_rich with capital'!CA32)</f>
        <v/>
      </c>
      <c r="CB32" s="223" t="str">
        <f>IF('SAM_2017_4HH_rich with capital'!CB32="","",'SAM_2017_4HH_rich with capital'!CB32)</f>
        <v/>
      </c>
      <c r="CC32" s="223" t="str">
        <f>IF('SAM_2017_4HH_rich with capital'!CC32="","",'SAM_2017_4HH_rich with capital'!CC32)</f>
        <v/>
      </c>
      <c r="CD32" s="223" t="str">
        <f>IF('SAM_2017_4HH_rich with capital'!CD32="","",'SAM_2017_4HH_rich with capital'!CD32)</f>
        <v/>
      </c>
      <c r="CE32" s="223" t="str">
        <f>IF('SAM_2017_4HH_rich with capital'!CE32="","",'SAM_2017_4HH_rich with capital'!CE32)</f>
        <v/>
      </c>
      <c r="CF32" s="83">
        <f>IF('SAM_2017_4HH_rich with capital'!CF32="","",'SAM_2017_4HH_rich with capital'!CF32)</f>
        <v>21264.247637171658</v>
      </c>
      <c r="CG32" s="107">
        <f t="shared" si="0"/>
        <v>6544221.7911327025</v>
      </c>
      <c r="CH32" s="221"/>
      <c r="CI32" s="221"/>
      <c r="CJ32" s="221"/>
      <c r="CK32" s="221"/>
    </row>
    <row r="33" spans="1:89" x14ac:dyDescent="0.25">
      <c r="A33" s="227"/>
      <c r="B33" s="225">
        <v>31</v>
      </c>
      <c r="C33" s="244" t="str">
        <f>IF('SAM_2017_4HH_rich with capital'!C33="","",'SAM_2017_4HH_rich with capital'!C33)</f>
        <v/>
      </c>
      <c r="D33" s="223" t="str">
        <f>IF('SAM_2017_4HH_rich with capital'!D33="","",'SAM_2017_4HH_rich with capital'!D33)</f>
        <v/>
      </c>
      <c r="E33" s="223" t="str">
        <f>IF('SAM_2017_4HH_rich with capital'!E33="","",'SAM_2017_4HH_rich with capital'!E33)</f>
        <v/>
      </c>
      <c r="F33" s="223" t="str">
        <f>IF('SAM_2017_4HH_rich with capital'!F33="","",'SAM_2017_4HH_rich with capital'!F33)</f>
        <v/>
      </c>
      <c r="G33" s="223" t="str">
        <f>IF('SAM_2017_4HH_rich with capital'!G33="","",'SAM_2017_4HH_rich with capital'!G33)</f>
        <v/>
      </c>
      <c r="H33" s="223" t="str">
        <f>IF('SAM_2017_4HH_rich with capital'!H33="","",'SAM_2017_4HH_rich with capital'!H33)</f>
        <v/>
      </c>
      <c r="I33" s="223" t="str">
        <f>IF('SAM_2017_4HH_rich with capital'!I33="","",'SAM_2017_4HH_rich with capital'!I33)</f>
        <v/>
      </c>
      <c r="J33" s="223" t="str">
        <f>IF('SAM_2017_4HH_rich with capital'!J33="","",'SAM_2017_4HH_rich with capital'!J33)</f>
        <v/>
      </c>
      <c r="K33" s="223" t="str">
        <f>IF('SAM_2017_4HH_rich with capital'!K33="","",'SAM_2017_4HH_rich with capital'!K33)</f>
        <v/>
      </c>
      <c r="L33" s="223" t="str">
        <f>IF('SAM_2017_4HH_rich with capital'!L33="","",'SAM_2017_4HH_rich with capital'!L33)</f>
        <v/>
      </c>
      <c r="M33" s="223" t="str">
        <f>IF('SAM_2017_4HH_rich with capital'!M33="","",'SAM_2017_4HH_rich with capital'!M33)</f>
        <v/>
      </c>
      <c r="N33" s="223" t="str">
        <f>IF('SAM_2017_4HH_rich with capital'!N33="","",'SAM_2017_4HH_rich with capital'!N33)</f>
        <v/>
      </c>
      <c r="O33" s="223" t="str">
        <f>IF('SAM_2017_4HH_rich with capital'!O33="","",'SAM_2017_4HH_rich with capital'!O33)</f>
        <v/>
      </c>
      <c r="P33" s="223" t="str">
        <f>IF('SAM_2017_4HH_rich with capital'!P33="","",'SAM_2017_4HH_rich with capital'!P33)</f>
        <v/>
      </c>
      <c r="Q33" s="223" t="str">
        <f>IF('SAM_2017_4HH_rich with capital'!Q33="","",'SAM_2017_4HH_rich with capital'!Q33)</f>
        <v/>
      </c>
      <c r="R33" s="223" t="str">
        <f>IF('SAM_2017_4HH_rich with capital'!R33="","",'SAM_2017_4HH_rich with capital'!R33)</f>
        <v/>
      </c>
      <c r="S33" s="223" t="str">
        <f>IF('SAM_2017_4HH_rich with capital'!S33="","",'SAM_2017_4HH_rich with capital'!S33)</f>
        <v/>
      </c>
      <c r="T33" s="223" t="str">
        <f>IF('SAM_2017_4HH_rich with capital'!T33="","",'SAM_2017_4HH_rich with capital'!T33)</f>
        <v/>
      </c>
      <c r="U33" s="223" t="str">
        <f>IF('SAM_2017_4HH_rich with capital'!U33="","",'SAM_2017_4HH_rich with capital'!U33)</f>
        <v/>
      </c>
      <c r="V33" s="223" t="str">
        <f>IF('SAM_2017_4HH_rich with capital'!V33="","",'SAM_2017_4HH_rich with capital'!V33)</f>
        <v/>
      </c>
      <c r="W33" s="223" t="str">
        <f>IF('SAM_2017_4HH_rich with capital'!W33="","",'SAM_2017_4HH_rich with capital'!W33)</f>
        <v/>
      </c>
      <c r="X33" s="223" t="str">
        <f>IF('SAM_2017_4HH_rich with capital'!X33="","",'SAM_2017_4HH_rich with capital'!X33)</f>
        <v/>
      </c>
      <c r="Y33" s="223" t="str">
        <f>IF('SAM_2017_4HH_rich with capital'!Y33="","",'SAM_2017_4HH_rich with capital'!Y33)</f>
        <v/>
      </c>
      <c r="Z33" s="223" t="str">
        <f>IF('SAM_2017_4HH_rich with capital'!Z33="","",'SAM_2017_4HH_rich with capital'!Z33)</f>
        <v/>
      </c>
      <c r="AA33" s="223" t="str">
        <f>IF('SAM_2017_4HH_rich with capital'!AA33="","",'SAM_2017_4HH_rich with capital'!AA33)</f>
        <v/>
      </c>
      <c r="AB33" s="223" t="str">
        <f>IF('SAM_2017_4HH_rich with capital'!AB33="","",'SAM_2017_4HH_rich with capital'!AB33)</f>
        <v/>
      </c>
      <c r="AC33" s="223" t="str">
        <f>IF('SAM_2017_4HH_rich with capital'!AC33="","",'SAM_2017_4HH_rich with capital'!AC33)</f>
        <v/>
      </c>
      <c r="AD33" s="223" t="str">
        <f>IF('SAM_2017_4HH_rich with capital'!AD33="","",'SAM_2017_4HH_rich with capital'!AD33)</f>
        <v/>
      </c>
      <c r="AE33" s="223" t="str">
        <f>IF('SAM_2017_4HH_rich with capital'!AE33="","",'SAM_2017_4HH_rich with capital'!AE33)</f>
        <v/>
      </c>
      <c r="AF33" s="223" t="str">
        <f>IF('SAM_2017_4HH_rich with capital'!AF33="","",'SAM_2017_4HH_rich with capital'!AF33)</f>
        <v/>
      </c>
      <c r="AG33" s="223" t="str">
        <f>IF('SAM_2017_4HH_rich with capital'!AG33="","",'SAM_2017_4HH_rich with capital'!AG33)</f>
        <v/>
      </c>
      <c r="AH33" s="223" t="str">
        <f>IF('SAM_2017_4HH_rich with capital'!AH33="","",'SAM_2017_4HH_rich with capital'!AH33)</f>
        <v/>
      </c>
      <c r="AI33" s="223" t="str">
        <f>IF('SAM_2017_4HH_rich with capital'!AI33="","",'SAM_2017_4HH_rich with capital'!AI33)</f>
        <v/>
      </c>
      <c r="AJ33" s="223" t="str">
        <f>IF('SAM_2017_4HH_rich with capital'!AJ33="","",'SAM_2017_4HH_rich with capital'!AJ33)</f>
        <v/>
      </c>
      <c r="AK33" s="223" t="str">
        <f>IF('SAM_2017_4HH_rich with capital'!AK33="","",'SAM_2017_4HH_rich with capital'!AK33)</f>
        <v/>
      </c>
      <c r="AL33" s="223" t="str">
        <f>IF('SAM_2017_4HH_rich with capital'!AL33="","",'SAM_2017_4HH_rich with capital'!AL33)</f>
        <v/>
      </c>
      <c r="AM33" s="223" t="str">
        <f>IF('SAM_2017_4HH_rich with capital'!AM33="","",'SAM_2017_4HH_rich with capital'!AM33)</f>
        <v/>
      </c>
      <c r="AN33" s="223" t="str">
        <f>IF('SAM_2017_4HH_rich with capital'!AN33="","",'SAM_2017_4HH_rich with capital'!AN33)</f>
        <v/>
      </c>
      <c r="AO33" s="223" t="str">
        <f>IF('SAM_2017_4HH_rich with capital'!AO33="","",'SAM_2017_4HH_rich with capital'!AO33)</f>
        <v/>
      </c>
      <c r="AP33" s="223" t="str">
        <f>IF('SAM_2017_4HH_rich with capital'!AP33="","",'SAM_2017_4HH_rich with capital'!AP33)</f>
        <v/>
      </c>
      <c r="AQ33" s="223" t="str">
        <f>IF('SAM_2017_4HH_rich with capital'!AQ33="","",'SAM_2017_4HH_rich with capital'!AQ33)</f>
        <v/>
      </c>
      <c r="AR33" s="223" t="str">
        <f>IF('SAM_2017_4HH_rich with capital'!AR33="","",'SAM_2017_4HH_rich with capital'!AR33)</f>
        <v/>
      </c>
      <c r="AS33" s="223" t="str">
        <f>IF('SAM_2017_4HH_rich with capital'!AS33="","",'SAM_2017_4HH_rich with capital'!AS33)</f>
        <v/>
      </c>
      <c r="AT33" s="223" t="str">
        <f>IF('SAM_2017_4HH_rich with capital'!AT33="","",'SAM_2017_4HH_rich with capital'!AT33)</f>
        <v/>
      </c>
      <c r="AU33" s="223" t="str">
        <f>IF('SAM_2017_4HH_rich with capital'!AU33="","",'SAM_2017_4HH_rich with capital'!AU33)</f>
        <v/>
      </c>
      <c r="AV33" s="223" t="str">
        <f>IF('SAM_2017_4HH_rich with capital'!AV33="","",'SAM_2017_4HH_rich with capital'!AV33)</f>
        <v/>
      </c>
      <c r="AW33" s="223" t="str">
        <f>IF('SAM_2017_4HH_rich with capital'!AW33="","",'SAM_2017_4HH_rich with capital'!AW33)</f>
        <v/>
      </c>
      <c r="AX33" s="223" t="str">
        <f>IF('SAM_2017_4HH_rich with capital'!AX33="","",'SAM_2017_4HH_rich with capital'!AX33)</f>
        <v/>
      </c>
      <c r="AY33" s="223" t="str">
        <f>IF('SAM_2017_4HH_rich with capital'!AY33="","",'SAM_2017_4HH_rich with capital'!AY33)</f>
        <v/>
      </c>
      <c r="AZ33" s="223" t="str">
        <f>IF('SAM_2017_4HH_rich with capital'!AZ33="","",'SAM_2017_4HH_rich with capital'!AZ33)</f>
        <v/>
      </c>
      <c r="BA33" s="223" t="str">
        <f>IF('SAM_2017_4HH_rich with capital'!BA33="","",'SAM_2017_4HH_rich with capital'!BA33)</f>
        <v/>
      </c>
      <c r="BB33" s="223" t="str">
        <f>IF('SAM_2017_4HH_rich with capital'!BB33="","",'SAM_2017_4HH_rich with capital'!BB33)</f>
        <v/>
      </c>
      <c r="BC33" s="223" t="str">
        <f>IF('SAM_2017_4HH_rich with capital'!BC33="","",'SAM_2017_4HH_rich with capital'!BC33)</f>
        <v/>
      </c>
      <c r="BD33" s="223" t="str">
        <f>IF('SAM_2017_4HH_rich with capital'!BD33="","",'SAM_2017_4HH_rich with capital'!BD33)</f>
        <v/>
      </c>
      <c r="BE33" s="223" t="str">
        <f>IF('SAM_2017_4HH_rich with capital'!BE33="","",'SAM_2017_4HH_rich with capital'!BE33)</f>
        <v/>
      </c>
      <c r="BF33" s="223" t="str">
        <f>IF('SAM_2017_4HH_rich with capital'!BF33="","",'SAM_2017_4HH_rich with capital'!BF33)</f>
        <v/>
      </c>
      <c r="BG33" s="223" t="str">
        <f>IF('SAM_2017_4HH_rich with capital'!BG33="","",'SAM_2017_4HH_rich with capital'!BG33)</f>
        <v/>
      </c>
      <c r="BH33" s="223" t="str">
        <f>IF('SAM_2017_4HH_rich with capital'!BH33="","",'SAM_2017_4HH_rich with capital'!BH33)</f>
        <v/>
      </c>
      <c r="BI33" s="223" t="str">
        <f>IF('SAM_2017_4HH_rich with capital'!BI33="","",'SAM_2017_4HH_rich with capital'!BI33)</f>
        <v/>
      </c>
      <c r="BJ33" s="223" t="str">
        <f>IF('SAM_2017_4HH_rich with capital'!BJ33="","",'SAM_2017_4HH_rich with capital'!BJ33)</f>
        <v/>
      </c>
      <c r="BK33" s="223" t="str">
        <f>IF('SAM_2017_4HH_rich with capital'!BK33="","",'SAM_2017_4HH_rich with capital'!BK33)</f>
        <v/>
      </c>
      <c r="BL33" s="223" t="str">
        <f>IF('SAM_2017_4HH_rich with capital'!BL33="","",'SAM_2017_4HH_rich with capital'!BL33)</f>
        <v/>
      </c>
      <c r="BM33" s="223" t="str">
        <f>IF('SAM_2017_4HH_rich with capital'!BM33="","",'SAM_2017_4HH_rich with capital'!BM33)</f>
        <v/>
      </c>
      <c r="BN33" s="223" t="str">
        <f>IF('SAM_2017_4HH_rich with capital'!BN33="","",'SAM_2017_4HH_rich with capital'!BN33)</f>
        <v/>
      </c>
      <c r="BO33" s="223">
        <f>IF('SAM_2017_4HH_rich with capital'!BO33="","",'SAM_2017_4HH_rich with capital'!BO33)</f>
        <v>4077439.6833291347</v>
      </c>
      <c r="BP33" s="223" t="str">
        <f>IF('SAM_2017_4HH_rich with capital'!BP33="","",'SAM_2017_4HH_rich with capital'!BP33)</f>
        <v/>
      </c>
      <c r="BQ33" s="223" t="str">
        <f>IF('SAM_2017_4HH_rich with capital'!BQ33="","",'SAM_2017_4HH_rich with capital'!BQ33)</f>
        <v/>
      </c>
      <c r="BR33" s="223" t="str">
        <f>IF('SAM_2017_4HH_rich with capital'!BR33="","",'SAM_2017_4HH_rich with capital'!BR33)</f>
        <v/>
      </c>
      <c r="BS33" s="223" t="str">
        <f>IF('SAM_2017_4HH_rich with capital'!BS33="","",'SAM_2017_4HH_rich with capital'!BS33)</f>
        <v/>
      </c>
      <c r="BT33" s="223" t="str">
        <f>IF('SAM_2017_4HH_rich with capital'!BT33="","",'SAM_2017_4HH_rich with capital'!BT33)</f>
        <v/>
      </c>
      <c r="BU33" s="223" t="str">
        <f>IF('SAM_2017_4HH_rich with capital'!BU33="","",'SAM_2017_4HH_rich with capital'!BU33)</f>
        <v/>
      </c>
      <c r="BV33" s="223" t="str">
        <f>IF('SAM_2017_4HH_rich with capital'!BV33="","",'SAM_2017_4HH_rich with capital'!BV33)</f>
        <v/>
      </c>
      <c r="BW33" s="223" t="str">
        <f>IF('SAM_2017_4HH_rich with capital'!BW33="","",'SAM_2017_4HH_rich with capital'!BW33)</f>
        <v/>
      </c>
      <c r="BX33" s="223" t="str">
        <f>IF('SAM_2017_4HH_rich with capital'!BX33="","",'SAM_2017_4HH_rich with capital'!BX33)</f>
        <v/>
      </c>
      <c r="BY33" s="223" t="str">
        <f>IF('SAM_2017_4HH_rich with capital'!BY33="","",'SAM_2017_4HH_rich with capital'!BY33)</f>
        <v/>
      </c>
      <c r="BZ33" s="223" t="str">
        <f>IF('SAM_2017_4HH_rich with capital'!BZ33="","",'SAM_2017_4HH_rich with capital'!BZ33)</f>
        <v/>
      </c>
      <c r="CA33" s="223" t="str">
        <f>IF('SAM_2017_4HH_rich with capital'!CA33="","",'SAM_2017_4HH_rich with capital'!CA33)</f>
        <v/>
      </c>
      <c r="CB33" s="223" t="str">
        <f>IF('SAM_2017_4HH_rich with capital'!CB33="","",'SAM_2017_4HH_rich with capital'!CB33)</f>
        <v/>
      </c>
      <c r="CC33" s="223" t="str">
        <f>IF('SAM_2017_4HH_rich with capital'!CC33="","",'SAM_2017_4HH_rich with capital'!CC33)</f>
        <v/>
      </c>
      <c r="CD33" s="223" t="str">
        <f>IF('SAM_2017_4HH_rich with capital'!CD33="","",'SAM_2017_4HH_rich with capital'!CD33)</f>
        <v/>
      </c>
      <c r="CE33" s="223" t="str">
        <f>IF('SAM_2017_4HH_rich with capital'!CE33="","",'SAM_2017_4HH_rich with capital'!CE33)</f>
        <v/>
      </c>
      <c r="CF33" s="83">
        <f>IF('SAM_2017_4HH_rich with capital'!CF33="","",'SAM_2017_4HH_rich with capital'!CF33)</f>
        <v>77774.02365178171</v>
      </c>
      <c r="CG33" s="107">
        <f t="shared" si="0"/>
        <v>4155213.7069809162</v>
      </c>
      <c r="CH33" s="221"/>
      <c r="CI33" s="221"/>
      <c r="CJ33" s="221"/>
      <c r="CK33" s="221"/>
    </row>
    <row r="34" spans="1:89" x14ac:dyDescent="0.25">
      <c r="A34" s="227"/>
      <c r="B34" s="225">
        <v>32</v>
      </c>
      <c r="C34" s="244" t="str">
        <f>IF('SAM_2017_4HH_rich with capital'!C34="","",'SAM_2017_4HH_rich with capital'!C34)</f>
        <v/>
      </c>
      <c r="D34" s="223" t="str">
        <f>IF('SAM_2017_4HH_rich with capital'!D34="","",'SAM_2017_4HH_rich with capital'!D34)</f>
        <v/>
      </c>
      <c r="E34" s="223" t="str">
        <f>IF('SAM_2017_4HH_rich with capital'!E34="","",'SAM_2017_4HH_rich with capital'!E34)</f>
        <v/>
      </c>
      <c r="F34" s="223" t="str">
        <f>IF('SAM_2017_4HH_rich with capital'!F34="","",'SAM_2017_4HH_rich with capital'!F34)</f>
        <v/>
      </c>
      <c r="G34" s="223" t="str">
        <f>IF('SAM_2017_4HH_rich with capital'!G34="","",'SAM_2017_4HH_rich with capital'!G34)</f>
        <v/>
      </c>
      <c r="H34" s="223" t="str">
        <f>IF('SAM_2017_4HH_rich with capital'!H34="","",'SAM_2017_4HH_rich with capital'!H34)</f>
        <v/>
      </c>
      <c r="I34" s="223" t="str">
        <f>IF('SAM_2017_4HH_rich with capital'!I34="","",'SAM_2017_4HH_rich with capital'!I34)</f>
        <v/>
      </c>
      <c r="J34" s="223" t="str">
        <f>IF('SAM_2017_4HH_rich with capital'!J34="","",'SAM_2017_4HH_rich with capital'!J34)</f>
        <v/>
      </c>
      <c r="K34" s="223" t="str">
        <f>IF('SAM_2017_4HH_rich with capital'!K34="","",'SAM_2017_4HH_rich with capital'!K34)</f>
        <v/>
      </c>
      <c r="L34" s="223" t="str">
        <f>IF('SAM_2017_4HH_rich with capital'!L34="","",'SAM_2017_4HH_rich with capital'!L34)</f>
        <v/>
      </c>
      <c r="M34" s="223" t="str">
        <f>IF('SAM_2017_4HH_rich with capital'!M34="","",'SAM_2017_4HH_rich with capital'!M34)</f>
        <v/>
      </c>
      <c r="N34" s="223" t="str">
        <f>IF('SAM_2017_4HH_rich with capital'!N34="","",'SAM_2017_4HH_rich with capital'!N34)</f>
        <v/>
      </c>
      <c r="O34" s="223" t="str">
        <f>IF('SAM_2017_4HH_rich with capital'!O34="","",'SAM_2017_4HH_rich with capital'!O34)</f>
        <v/>
      </c>
      <c r="P34" s="223" t="str">
        <f>IF('SAM_2017_4HH_rich with capital'!P34="","",'SAM_2017_4HH_rich with capital'!P34)</f>
        <v/>
      </c>
      <c r="Q34" s="223" t="str">
        <f>IF('SAM_2017_4HH_rich with capital'!Q34="","",'SAM_2017_4HH_rich with capital'!Q34)</f>
        <v/>
      </c>
      <c r="R34" s="223" t="str">
        <f>IF('SAM_2017_4HH_rich with capital'!R34="","",'SAM_2017_4HH_rich with capital'!R34)</f>
        <v/>
      </c>
      <c r="S34" s="223" t="str">
        <f>IF('SAM_2017_4HH_rich with capital'!S34="","",'SAM_2017_4HH_rich with capital'!S34)</f>
        <v/>
      </c>
      <c r="T34" s="223" t="str">
        <f>IF('SAM_2017_4HH_rich with capital'!T34="","",'SAM_2017_4HH_rich with capital'!T34)</f>
        <v/>
      </c>
      <c r="U34" s="223" t="str">
        <f>IF('SAM_2017_4HH_rich with capital'!U34="","",'SAM_2017_4HH_rich with capital'!U34)</f>
        <v/>
      </c>
      <c r="V34" s="223" t="str">
        <f>IF('SAM_2017_4HH_rich with capital'!V34="","",'SAM_2017_4HH_rich with capital'!V34)</f>
        <v/>
      </c>
      <c r="W34" s="223" t="str">
        <f>IF('SAM_2017_4HH_rich with capital'!W34="","",'SAM_2017_4HH_rich with capital'!W34)</f>
        <v/>
      </c>
      <c r="X34" s="223" t="str">
        <f>IF('SAM_2017_4HH_rich with capital'!X34="","",'SAM_2017_4HH_rich with capital'!X34)</f>
        <v/>
      </c>
      <c r="Y34" s="223" t="str">
        <f>IF('SAM_2017_4HH_rich with capital'!Y34="","",'SAM_2017_4HH_rich with capital'!Y34)</f>
        <v/>
      </c>
      <c r="Z34" s="223" t="str">
        <f>IF('SAM_2017_4HH_rich with capital'!Z34="","",'SAM_2017_4HH_rich with capital'!Z34)</f>
        <v/>
      </c>
      <c r="AA34" s="223" t="str">
        <f>IF('SAM_2017_4HH_rich with capital'!AA34="","",'SAM_2017_4HH_rich with capital'!AA34)</f>
        <v/>
      </c>
      <c r="AB34" s="223" t="str">
        <f>IF('SAM_2017_4HH_rich with capital'!AB34="","",'SAM_2017_4HH_rich with capital'!AB34)</f>
        <v/>
      </c>
      <c r="AC34" s="223" t="str">
        <f>IF('SAM_2017_4HH_rich with capital'!AC34="","",'SAM_2017_4HH_rich with capital'!AC34)</f>
        <v/>
      </c>
      <c r="AD34" s="223" t="str">
        <f>IF('SAM_2017_4HH_rich with capital'!AD34="","",'SAM_2017_4HH_rich with capital'!AD34)</f>
        <v/>
      </c>
      <c r="AE34" s="223" t="str">
        <f>IF('SAM_2017_4HH_rich with capital'!AE34="","",'SAM_2017_4HH_rich with capital'!AE34)</f>
        <v/>
      </c>
      <c r="AF34" s="223" t="str">
        <f>IF('SAM_2017_4HH_rich with capital'!AF34="","",'SAM_2017_4HH_rich with capital'!AF34)</f>
        <v/>
      </c>
      <c r="AG34" s="223" t="str">
        <f>IF('SAM_2017_4HH_rich with capital'!AG34="","",'SAM_2017_4HH_rich with capital'!AG34)</f>
        <v/>
      </c>
      <c r="AH34" s="223" t="str">
        <f>IF('SAM_2017_4HH_rich with capital'!AH34="","",'SAM_2017_4HH_rich with capital'!AH34)</f>
        <v/>
      </c>
      <c r="AI34" s="223" t="str">
        <f>IF('SAM_2017_4HH_rich with capital'!AI34="","",'SAM_2017_4HH_rich with capital'!AI34)</f>
        <v/>
      </c>
      <c r="AJ34" s="223" t="str">
        <f>IF('SAM_2017_4HH_rich with capital'!AJ34="","",'SAM_2017_4HH_rich with capital'!AJ34)</f>
        <v/>
      </c>
      <c r="AK34" s="223" t="str">
        <f>IF('SAM_2017_4HH_rich with capital'!AK34="","",'SAM_2017_4HH_rich with capital'!AK34)</f>
        <v/>
      </c>
      <c r="AL34" s="223" t="str">
        <f>IF('SAM_2017_4HH_rich with capital'!AL34="","",'SAM_2017_4HH_rich with capital'!AL34)</f>
        <v/>
      </c>
      <c r="AM34" s="223" t="str">
        <f>IF('SAM_2017_4HH_rich with capital'!AM34="","",'SAM_2017_4HH_rich with capital'!AM34)</f>
        <v/>
      </c>
      <c r="AN34" s="223" t="str">
        <f>IF('SAM_2017_4HH_rich with capital'!AN34="","",'SAM_2017_4HH_rich with capital'!AN34)</f>
        <v/>
      </c>
      <c r="AO34" s="223" t="str">
        <f>IF('SAM_2017_4HH_rich with capital'!AO34="","",'SAM_2017_4HH_rich with capital'!AO34)</f>
        <v/>
      </c>
      <c r="AP34" s="223" t="str">
        <f>IF('SAM_2017_4HH_rich with capital'!AP34="","",'SAM_2017_4HH_rich with capital'!AP34)</f>
        <v/>
      </c>
      <c r="AQ34" s="223" t="str">
        <f>IF('SAM_2017_4HH_rich with capital'!AQ34="","",'SAM_2017_4HH_rich with capital'!AQ34)</f>
        <v/>
      </c>
      <c r="AR34" s="223" t="str">
        <f>IF('SAM_2017_4HH_rich with capital'!AR34="","",'SAM_2017_4HH_rich with capital'!AR34)</f>
        <v/>
      </c>
      <c r="AS34" s="223" t="str">
        <f>IF('SAM_2017_4HH_rich with capital'!AS34="","",'SAM_2017_4HH_rich with capital'!AS34)</f>
        <v/>
      </c>
      <c r="AT34" s="223" t="str">
        <f>IF('SAM_2017_4HH_rich with capital'!AT34="","",'SAM_2017_4HH_rich with capital'!AT34)</f>
        <v/>
      </c>
      <c r="AU34" s="223" t="str">
        <f>IF('SAM_2017_4HH_rich with capital'!AU34="","",'SAM_2017_4HH_rich with capital'!AU34)</f>
        <v/>
      </c>
      <c r="AV34" s="223" t="str">
        <f>IF('SAM_2017_4HH_rich with capital'!AV34="","",'SAM_2017_4HH_rich with capital'!AV34)</f>
        <v/>
      </c>
      <c r="AW34" s="223" t="str">
        <f>IF('SAM_2017_4HH_rich with capital'!AW34="","",'SAM_2017_4HH_rich with capital'!AW34)</f>
        <v/>
      </c>
      <c r="AX34" s="223" t="str">
        <f>IF('SAM_2017_4HH_rich with capital'!AX34="","",'SAM_2017_4HH_rich with capital'!AX34)</f>
        <v/>
      </c>
      <c r="AY34" s="223" t="str">
        <f>IF('SAM_2017_4HH_rich with capital'!AY34="","",'SAM_2017_4HH_rich with capital'!AY34)</f>
        <v/>
      </c>
      <c r="AZ34" s="223" t="str">
        <f>IF('SAM_2017_4HH_rich with capital'!AZ34="","",'SAM_2017_4HH_rich with capital'!AZ34)</f>
        <v/>
      </c>
      <c r="BA34" s="223" t="str">
        <f>IF('SAM_2017_4HH_rich with capital'!BA34="","",'SAM_2017_4HH_rich with capital'!BA34)</f>
        <v/>
      </c>
      <c r="BB34" s="223" t="str">
        <f>IF('SAM_2017_4HH_rich with capital'!BB34="","",'SAM_2017_4HH_rich with capital'!BB34)</f>
        <v/>
      </c>
      <c r="BC34" s="223" t="str">
        <f>IF('SAM_2017_4HH_rich with capital'!BC34="","",'SAM_2017_4HH_rich with capital'!BC34)</f>
        <v/>
      </c>
      <c r="BD34" s="223" t="str">
        <f>IF('SAM_2017_4HH_rich with capital'!BD34="","",'SAM_2017_4HH_rich with capital'!BD34)</f>
        <v/>
      </c>
      <c r="BE34" s="223" t="str">
        <f>IF('SAM_2017_4HH_rich with capital'!BE34="","",'SAM_2017_4HH_rich with capital'!BE34)</f>
        <v/>
      </c>
      <c r="BF34" s="223" t="str">
        <f>IF('SAM_2017_4HH_rich with capital'!BF34="","",'SAM_2017_4HH_rich with capital'!BF34)</f>
        <v/>
      </c>
      <c r="BG34" s="223" t="str">
        <f>IF('SAM_2017_4HH_rich with capital'!BG34="","",'SAM_2017_4HH_rich with capital'!BG34)</f>
        <v/>
      </c>
      <c r="BH34" s="223" t="str">
        <f>IF('SAM_2017_4HH_rich with capital'!BH34="","",'SAM_2017_4HH_rich with capital'!BH34)</f>
        <v/>
      </c>
      <c r="BI34" s="223" t="str">
        <f>IF('SAM_2017_4HH_rich with capital'!BI34="","",'SAM_2017_4HH_rich with capital'!BI34)</f>
        <v/>
      </c>
      <c r="BJ34" s="223" t="str">
        <f>IF('SAM_2017_4HH_rich with capital'!BJ34="","",'SAM_2017_4HH_rich with capital'!BJ34)</f>
        <v/>
      </c>
      <c r="BK34" s="223" t="str">
        <f>IF('SAM_2017_4HH_rich with capital'!BK34="","",'SAM_2017_4HH_rich with capital'!BK34)</f>
        <v/>
      </c>
      <c r="BL34" s="223" t="str">
        <f>IF('SAM_2017_4HH_rich with capital'!BL34="","",'SAM_2017_4HH_rich with capital'!BL34)</f>
        <v/>
      </c>
      <c r="BM34" s="223" t="str">
        <f>IF('SAM_2017_4HH_rich with capital'!BM34="","",'SAM_2017_4HH_rich with capital'!BM34)</f>
        <v/>
      </c>
      <c r="BN34" s="223" t="str">
        <f>IF('SAM_2017_4HH_rich with capital'!BN34="","",'SAM_2017_4HH_rich with capital'!BN34)</f>
        <v/>
      </c>
      <c r="BO34" s="223" t="str">
        <f>IF('SAM_2017_4HH_rich with capital'!BO34="","",'SAM_2017_4HH_rich with capital'!BO34)</f>
        <v/>
      </c>
      <c r="BP34" s="223">
        <f>IF('SAM_2017_4HH_rich with capital'!BP34="","",'SAM_2017_4HH_rich with capital'!BP34)</f>
        <v>2525552.4960411694</v>
      </c>
      <c r="BQ34" s="223" t="str">
        <f>IF('SAM_2017_4HH_rich with capital'!BQ34="","",'SAM_2017_4HH_rich with capital'!BQ34)</f>
        <v/>
      </c>
      <c r="BR34" s="223" t="str">
        <f>IF('SAM_2017_4HH_rich with capital'!BR34="","",'SAM_2017_4HH_rich with capital'!BR34)</f>
        <v/>
      </c>
      <c r="BS34" s="223" t="str">
        <f>IF('SAM_2017_4HH_rich with capital'!BS34="","",'SAM_2017_4HH_rich with capital'!BS34)</f>
        <v/>
      </c>
      <c r="BT34" s="223" t="str">
        <f>IF('SAM_2017_4HH_rich with capital'!BT34="","",'SAM_2017_4HH_rich with capital'!BT34)</f>
        <v/>
      </c>
      <c r="BU34" s="223" t="str">
        <f>IF('SAM_2017_4HH_rich with capital'!BU34="","",'SAM_2017_4HH_rich with capital'!BU34)</f>
        <v/>
      </c>
      <c r="BV34" s="223" t="str">
        <f>IF('SAM_2017_4HH_rich with capital'!BV34="","",'SAM_2017_4HH_rich with capital'!BV34)</f>
        <v/>
      </c>
      <c r="BW34" s="223" t="str">
        <f>IF('SAM_2017_4HH_rich with capital'!BW34="","",'SAM_2017_4HH_rich with capital'!BW34)</f>
        <v/>
      </c>
      <c r="BX34" s="223" t="str">
        <f>IF('SAM_2017_4HH_rich with capital'!BX34="","",'SAM_2017_4HH_rich with capital'!BX34)</f>
        <v/>
      </c>
      <c r="BY34" s="223" t="str">
        <f>IF('SAM_2017_4HH_rich with capital'!BY34="","",'SAM_2017_4HH_rich with capital'!BY34)</f>
        <v/>
      </c>
      <c r="BZ34" s="223" t="str">
        <f>IF('SAM_2017_4HH_rich with capital'!BZ34="","",'SAM_2017_4HH_rich with capital'!BZ34)</f>
        <v/>
      </c>
      <c r="CA34" s="223" t="str">
        <f>IF('SAM_2017_4HH_rich with capital'!CA34="","",'SAM_2017_4HH_rich with capital'!CA34)</f>
        <v/>
      </c>
      <c r="CB34" s="223" t="str">
        <f>IF('SAM_2017_4HH_rich with capital'!CB34="","",'SAM_2017_4HH_rich with capital'!CB34)</f>
        <v/>
      </c>
      <c r="CC34" s="223" t="str">
        <f>IF('SAM_2017_4HH_rich with capital'!CC34="","",'SAM_2017_4HH_rich with capital'!CC34)</f>
        <v/>
      </c>
      <c r="CD34" s="223" t="str">
        <f>IF('SAM_2017_4HH_rich with capital'!CD34="","",'SAM_2017_4HH_rich with capital'!CD34)</f>
        <v/>
      </c>
      <c r="CE34" s="223" t="str">
        <f>IF('SAM_2017_4HH_rich with capital'!CE34="","",'SAM_2017_4HH_rich with capital'!CE34)</f>
        <v/>
      </c>
      <c r="CF34" s="83" t="str">
        <f>IF('SAM_2017_4HH_rich with capital'!CF34="","",'SAM_2017_4HH_rich with capital'!CF34)</f>
        <v/>
      </c>
      <c r="CG34" s="107">
        <f t="shared" si="0"/>
        <v>2525552.4960411694</v>
      </c>
      <c r="CH34" s="221"/>
      <c r="CI34" s="221"/>
      <c r="CJ34" s="221"/>
      <c r="CK34" s="221"/>
    </row>
    <row r="35" spans="1:89" x14ac:dyDescent="0.25">
      <c r="A35" s="227"/>
      <c r="B35" s="225">
        <v>33</v>
      </c>
      <c r="C35" s="244" t="str">
        <f>IF('SAM_2017_4HH_rich with capital'!C35="","",'SAM_2017_4HH_rich with capital'!C35)</f>
        <v/>
      </c>
      <c r="D35" s="223" t="str">
        <f>IF('SAM_2017_4HH_rich with capital'!D35="","",'SAM_2017_4HH_rich with capital'!D35)</f>
        <v/>
      </c>
      <c r="E35" s="223" t="str">
        <f>IF('SAM_2017_4HH_rich with capital'!E35="","",'SAM_2017_4HH_rich with capital'!E35)</f>
        <v/>
      </c>
      <c r="F35" s="223" t="str">
        <f>IF('SAM_2017_4HH_rich with capital'!F35="","",'SAM_2017_4HH_rich with capital'!F35)</f>
        <v/>
      </c>
      <c r="G35" s="223" t="str">
        <f>IF('SAM_2017_4HH_rich with capital'!G35="","",'SAM_2017_4HH_rich with capital'!G35)</f>
        <v/>
      </c>
      <c r="H35" s="223" t="str">
        <f>IF('SAM_2017_4HH_rich with capital'!H35="","",'SAM_2017_4HH_rich with capital'!H35)</f>
        <v/>
      </c>
      <c r="I35" s="223" t="str">
        <f>IF('SAM_2017_4HH_rich with capital'!I35="","",'SAM_2017_4HH_rich with capital'!I35)</f>
        <v/>
      </c>
      <c r="J35" s="223" t="str">
        <f>IF('SAM_2017_4HH_rich with capital'!J35="","",'SAM_2017_4HH_rich with capital'!J35)</f>
        <v/>
      </c>
      <c r="K35" s="223" t="str">
        <f>IF('SAM_2017_4HH_rich with capital'!K35="","",'SAM_2017_4HH_rich with capital'!K35)</f>
        <v/>
      </c>
      <c r="L35" s="223" t="str">
        <f>IF('SAM_2017_4HH_rich with capital'!L35="","",'SAM_2017_4HH_rich with capital'!L35)</f>
        <v/>
      </c>
      <c r="M35" s="223" t="str">
        <f>IF('SAM_2017_4HH_rich with capital'!M35="","",'SAM_2017_4HH_rich with capital'!M35)</f>
        <v/>
      </c>
      <c r="N35" s="223" t="str">
        <f>IF('SAM_2017_4HH_rich with capital'!N35="","",'SAM_2017_4HH_rich with capital'!N35)</f>
        <v/>
      </c>
      <c r="O35" s="223" t="str">
        <f>IF('SAM_2017_4HH_rich with capital'!O35="","",'SAM_2017_4HH_rich with capital'!O35)</f>
        <v/>
      </c>
      <c r="P35" s="223" t="str">
        <f>IF('SAM_2017_4HH_rich with capital'!P35="","",'SAM_2017_4HH_rich with capital'!P35)</f>
        <v/>
      </c>
      <c r="Q35" s="223" t="str">
        <f>IF('SAM_2017_4HH_rich with capital'!Q35="","",'SAM_2017_4HH_rich with capital'!Q35)</f>
        <v/>
      </c>
      <c r="R35" s="223" t="str">
        <f>IF('SAM_2017_4HH_rich with capital'!R35="","",'SAM_2017_4HH_rich with capital'!R35)</f>
        <v/>
      </c>
      <c r="S35" s="223" t="str">
        <f>IF('SAM_2017_4HH_rich with capital'!S35="","",'SAM_2017_4HH_rich with capital'!S35)</f>
        <v/>
      </c>
      <c r="T35" s="223" t="str">
        <f>IF('SAM_2017_4HH_rich with capital'!T35="","",'SAM_2017_4HH_rich with capital'!T35)</f>
        <v/>
      </c>
      <c r="U35" s="223" t="str">
        <f>IF('SAM_2017_4HH_rich with capital'!U35="","",'SAM_2017_4HH_rich with capital'!U35)</f>
        <v/>
      </c>
      <c r="V35" s="223" t="str">
        <f>IF('SAM_2017_4HH_rich with capital'!V35="","",'SAM_2017_4HH_rich with capital'!V35)</f>
        <v/>
      </c>
      <c r="W35" s="223" t="str">
        <f>IF('SAM_2017_4HH_rich with capital'!W35="","",'SAM_2017_4HH_rich with capital'!W35)</f>
        <v/>
      </c>
      <c r="X35" s="223" t="str">
        <f>IF('SAM_2017_4HH_rich with capital'!X35="","",'SAM_2017_4HH_rich with capital'!X35)</f>
        <v/>
      </c>
      <c r="Y35" s="223" t="str">
        <f>IF('SAM_2017_4HH_rich with capital'!Y35="","",'SAM_2017_4HH_rich with capital'!Y35)</f>
        <v/>
      </c>
      <c r="Z35" s="223" t="str">
        <f>IF('SAM_2017_4HH_rich with capital'!Z35="","",'SAM_2017_4HH_rich with capital'!Z35)</f>
        <v/>
      </c>
      <c r="AA35" s="223" t="str">
        <f>IF('SAM_2017_4HH_rich with capital'!AA35="","",'SAM_2017_4HH_rich with capital'!AA35)</f>
        <v/>
      </c>
      <c r="AB35" s="223" t="str">
        <f>IF('SAM_2017_4HH_rich with capital'!AB35="","",'SAM_2017_4HH_rich with capital'!AB35)</f>
        <v/>
      </c>
      <c r="AC35" s="223" t="str">
        <f>IF('SAM_2017_4HH_rich with capital'!AC35="","",'SAM_2017_4HH_rich with capital'!AC35)</f>
        <v/>
      </c>
      <c r="AD35" s="223" t="str">
        <f>IF('SAM_2017_4HH_rich with capital'!AD35="","",'SAM_2017_4HH_rich with capital'!AD35)</f>
        <v/>
      </c>
      <c r="AE35" s="223" t="str">
        <f>IF('SAM_2017_4HH_rich with capital'!AE35="","",'SAM_2017_4HH_rich with capital'!AE35)</f>
        <v/>
      </c>
      <c r="AF35" s="223" t="str">
        <f>IF('SAM_2017_4HH_rich with capital'!AF35="","",'SAM_2017_4HH_rich with capital'!AF35)</f>
        <v/>
      </c>
      <c r="AG35" s="223" t="str">
        <f>IF('SAM_2017_4HH_rich with capital'!AG35="","",'SAM_2017_4HH_rich with capital'!AG35)</f>
        <v/>
      </c>
      <c r="AH35" s="223" t="str">
        <f>IF('SAM_2017_4HH_rich with capital'!AH35="","",'SAM_2017_4HH_rich with capital'!AH35)</f>
        <v/>
      </c>
      <c r="AI35" s="223" t="str">
        <f>IF('SAM_2017_4HH_rich with capital'!AI35="","",'SAM_2017_4HH_rich with capital'!AI35)</f>
        <v/>
      </c>
      <c r="AJ35" s="223" t="str">
        <f>IF('SAM_2017_4HH_rich with capital'!AJ35="","",'SAM_2017_4HH_rich with capital'!AJ35)</f>
        <v/>
      </c>
      <c r="AK35" s="223" t="str">
        <f>IF('SAM_2017_4HH_rich with capital'!AK35="","",'SAM_2017_4HH_rich with capital'!AK35)</f>
        <v/>
      </c>
      <c r="AL35" s="223" t="str">
        <f>IF('SAM_2017_4HH_rich with capital'!AL35="","",'SAM_2017_4HH_rich with capital'!AL35)</f>
        <v/>
      </c>
      <c r="AM35" s="223" t="str">
        <f>IF('SAM_2017_4HH_rich with capital'!AM35="","",'SAM_2017_4HH_rich with capital'!AM35)</f>
        <v/>
      </c>
      <c r="AN35" s="223" t="str">
        <f>IF('SAM_2017_4HH_rich with capital'!AN35="","",'SAM_2017_4HH_rich with capital'!AN35)</f>
        <v/>
      </c>
      <c r="AO35" s="223" t="str">
        <f>IF('SAM_2017_4HH_rich with capital'!AO35="","",'SAM_2017_4HH_rich with capital'!AO35)</f>
        <v/>
      </c>
      <c r="AP35" s="223" t="str">
        <f>IF('SAM_2017_4HH_rich with capital'!AP35="","",'SAM_2017_4HH_rich with capital'!AP35)</f>
        <v/>
      </c>
      <c r="AQ35" s="223" t="str">
        <f>IF('SAM_2017_4HH_rich with capital'!AQ35="","",'SAM_2017_4HH_rich with capital'!AQ35)</f>
        <v/>
      </c>
      <c r="AR35" s="223" t="str">
        <f>IF('SAM_2017_4HH_rich with capital'!AR35="","",'SAM_2017_4HH_rich with capital'!AR35)</f>
        <v/>
      </c>
      <c r="AS35" s="223" t="str">
        <f>IF('SAM_2017_4HH_rich with capital'!AS35="","",'SAM_2017_4HH_rich with capital'!AS35)</f>
        <v/>
      </c>
      <c r="AT35" s="223" t="str">
        <f>IF('SAM_2017_4HH_rich with capital'!AT35="","",'SAM_2017_4HH_rich with capital'!AT35)</f>
        <v/>
      </c>
      <c r="AU35" s="223" t="str">
        <f>IF('SAM_2017_4HH_rich with capital'!AU35="","",'SAM_2017_4HH_rich with capital'!AU35)</f>
        <v/>
      </c>
      <c r="AV35" s="223" t="str">
        <f>IF('SAM_2017_4HH_rich with capital'!AV35="","",'SAM_2017_4HH_rich with capital'!AV35)</f>
        <v/>
      </c>
      <c r="AW35" s="223" t="str">
        <f>IF('SAM_2017_4HH_rich with capital'!AW35="","",'SAM_2017_4HH_rich with capital'!AW35)</f>
        <v/>
      </c>
      <c r="AX35" s="223" t="str">
        <f>IF('SAM_2017_4HH_rich with capital'!AX35="","",'SAM_2017_4HH_rich with capital'!AX35)</f>
        <v/>
      </c>
      <c r="AY35" s="223" t="str">
        <f>IF('SAM_2017_4HH_rich with capital'!AY35="","",'SAM_2017_4HH_rich with capital'!AY35)</f>
        <v/>
      </c>
      <c r="AZ35" s="223" t="str">
        <f>IF('SAM_2017_4HH_rich with capital'!AZ35="","",'SAM_2017_4HH_rich with capital'!AZ35)</f>
        <v/>
      </c>
      <c r="BA35" s="223" t="str">
        <f>IF('SAM_2017_4HH_rich with capital'!BA35="","",'SAM_2017_4HH_rich with capital'!BA35)</f>
        <v/>
      </c>
      <c r="BB35" s="223" t="str">
        <f>IF('SAM_2017_4HH_rich with capital'!BB35="","",'SAM_2017_4HH_rich with capital'!BB35)</f>
        <v/>
      </c>
      <c r="BC35" s="223" t="str">
        <f>IF('SAM_2017_4HH_rich with capital'!BC35="","",'SAM_2017_4HH_rich with capital'!BC35)</f>
        <v/>
      </c>
      <c r="BD35" s="223" t="str">
        <f>IF('SAM_2017_4HH_rich with capital'!BD35="","",'SAM_2017_4HH_rich with capital'!BD35)</f>
        <v/>
      </c>
      <c r="BE35" s="223" t="str">
        <f>IF('SAM_2017_4HH_rich with capital'!BE35="","",'SAM_2017_4HH_rich with capital'!BE35)</f>
        <v/>
      </c>
      <c r="BF35" s="223" t="str">
        <f>IF('SAM_2017_4HH_rich with capital'!BF35="","",'SAM_2017_4HH_rich with capital'!BF35)</f>
        <v/>
      </c>
      <c r="BG35" s="223" t="str">
        <f>IF('SAM_2017_4HH_rich with capital'!BG35="","",'SAM_2017_4HH_rich with capital'!BG35)</f>
        <v/>
      </c>
      <c r="BH35" s="223" t="str">
        <f>IF('SAM_2017_4HH_rich with capital'!BH35="","",'SAM_2017_4HH_rich with capital'!BH35)</f>
        <v/>
      </c>
      <c r="BI35" s="223" t="str">
        <f>IF('SAM_2017_4HH_rich with capital'!BI35="","",'SAM_2017_4HH_rich with capital'!BI35)</f>
        <v/>
      </c>
      <c r="BJ35" s="223" t="str">
        <f>IF('SAM_2017_4HH_rich with capital'!BJ35="","",'SAM_2017_4HH_rich with capital'!BJ35)</f>
        <v/>
      </c>
      <c r="BK35" s="223" t="str">
        <f>IF('SAM_2017_4HH_rich with capital'!BK35="","",'SAM_2017_4HH_rich with capital'!BK35)</f>
        <v/>
      </c>
      <c r="BL35" s="223" t="str">
        <f>IF('SAM_2017_4HH_rich with capital'!BL35="","",'SAM_2017_4HH_rich with capital'!BL35)</f>
        <v/>
      </c>
      <c r="BM35" s="223" t="str">
        <f>IF('SAM_2017_4HH_rich with capital'!BM35="","",'SAM_2017_4HH_rich with capital'!BM35)</f>
        <v/>
      </c>
      <c r="BN35" s="223" t="str">
        <f>IF('SAM_2017_4HH_rich with capital'!BN35="","",'SAM_2017_4HH_rich with capital'!BN35)</f>
        <v/>
      </c>
      <c r="BO35" s="223" t="str">
        <f>IF('SAM_2017_4HH_rich with capital'!BO35="","",'SAM_2017_4HH_rich with capital'!BO35)</f>
        <v/>
      </c>
      <c r="BP35" s="223" t="str">
        <f>IF('SAM_2017_4HH_rich with capital'!BP35="","",'SAM_2017_4HH_rich with capital'!BP35)</f>
        <v/>
      </c>
      <c r="BQ35" s="223">
        <f>IF('SAM_2017_4HH_rich with capital'!BQ35="","",'SAM_2017_4HH_rich with capital'!BQ35)</f>
        <v>1962939.4380698428</v>
      </c>
      <c r="BR35" s="223" t="str">
        <f>IF('SAM_2017_4HH_rich with capital'!BR35="","",'SAM_2017_4HH_rich with capital'!BR35)</f>
        <v/>
      </c>
      <c r="BS35" s="223" t="str">
        <f>IF('SAM_2017_4HH_rich with capital'!BS35="","",'SAM_2017_4HH_rich with capital'!BS35)</f>
        <v/>
      </c>
      <c r="BT35" s="223" t="str">
        <f>IF('SAM_2017_4HH_rich with capital'!BT35="","",'SAM_2017_4HH_rich with capital'!BT35)</f>
        <v/>
      </c>
      <c r="BU35" s="223" t="str">
        <f>IF('SAM_2017_4HH_rich with capital'!BU35="","",'SAM_2017_4HH_rich with capital'!BU35)</f>
        <v/>
      </c>
      <c r="BV35" s="223" t="str">
        <f>IF('SAM_2017_4HH_rich with capital'!BV35="","",'SAM_2017_4HH_rich with capital'!BV35)</f>
        <v/>
      </c>
      <c r="BW35" s="223" t="str">
        <f>IF('SAM_2017_4HH_rich with capital'!BW35="","",'SAM_2017_4HH_rich with capital'!BW35)</f>
        <v/>
      </c>
      <c r="BX35" s="223" t="str">
        <f>IF('SAM_2017_4HH_rich with capital'!BX35="","",'SAM_2017_4HH_rich with capital'!BX35)</f>
        <v/>
      </c>
      <c r="BY35" s="223" t="str">
        <f>IF('SAM_2017_4HH_rich with capital'!BY35="","",'SAM_2017_4HH_rich with capital'!BY35)</f>
        <v/>
      </c>
      <c r="BZ35" s="223" t="str">
        <f>IF('SAM_2017_4HH_rich with capital'!BZ35="","",'SAM_2017_4HH_rich with capital'!BZ35)</f>
        <v/>
      </c>
      <c r="CA35" s="223" t="str">
        <f>IF('SAM_2017_4HH_rich with capital'!CA35="","",'SAM_2017_4HH_rich with capital'!CA35)</f>
        <v/>
      </c>
      <c r="CB35" s="223" t="str">
        <f>IF('SAM_2017_4HH_rich with capital'!CB35="","",'SAM_2017_4HH_rich with capital'!CB35)</f>
        <v/>
      </c>
      <c r="CC35" s="223" t="str">
        <f>IF('SAM_2017_4HH_rich with capital'!CC35="","",'SAM_2017_4HH_rich with capital'!CC35)</f>
        <v/>
      </c>
      <c r="CD35" s="223" t="str">
        <f>IF('SAM_2017_4HH_rich with capital'!CD35="","",'SAM_2017_4HH_rich with capital'!CD35)</f>
        <v/>
      </c>
      <c r="CE35" s="223" t="str">
        <f>IF('SAM_2017_4HH_rich with capital'!CE35="","",'SAM_2017_4HH_rich with capital'!CE35)</f>
        <v/>
      </c>
      <c r="CF35" s="83" t="str">
        <f>IF('SAM_2017_4HH_rich with capital'!CF35="","",'SAM_2017_4HH_rich with capital'!CF35)</f>
        <v/>
      </c>
      <c r="CG35" s="107">
        <f t="shared" si="0"/>
        <v>1962939.4380698428</v>
      </c>
      <c r="CH35" s="221"/>
      <c r="CI35" s="221"/>
      <c r="CJ35" s="221"/>
      <c r="CK35" s="221"/>
    </row>
    <row r="36" spans="1:89" ht="15.75" thickBot="1" x14ac:dyDescent="0.3">
      <c r="A36" s="86"/>
      <c r="B36" s="225">
        <v>34</v>
      </c>
      <c r="C36" s="244" t="str">
        <f>IF('SAM_2017_4HH_rich with capital'!C36="","",'SAM_2017_4HH_rich with capital'!C36)</f>
        <v/>
      </c>
      <c r="D36" s="223" t="str">
        <f>IF('SAM_2017_4HH_rich with capital'!D36="","",'SAM_2017_4HH_rich with capital'!D36)</f>
        <v/>
      </c>
      <c r="E36" s="223" t="str">
        <f>IF('SAM_2017_4HH_rich with capital'!E36="","",'SAM_2017_4HH_rich with capital'!E36)</f>
        <v/>
      </c>
      <c r="F36" s="223" t="str">
        <f>IF('SAM_2017_4HH_rich with capital'!F36="","",'SAM_2017_4HH_rich with capital'!F36)</f>
        <v/>
      </c>
      <c r="G36" s="223" t="str">
        <f>IF('SAM_2017_4HH_rich with capital'!G36="","",'SAM_2017_4HH_rich with capital'!G36)</f>
        <v/>
      </c>
      <c r="H36" s="223" t="str">
        <f>IF('SAM_2017_4HH_rich with capital'!H36="","",'SAM_2017_4HH_rich with capital'!H36)</f>
        <v/>
      </c>
      <c r="I36" s="223" t="str">
        <f>IF('SAM_2017_4HH_rich with capital'!I36="","",'SAM_2017_4HH_rich with capital'!I36)</f>
        <v/>
      </c>
      <c r="J36" s="223" t="str">
        <f>IF('SAM_2017_4HH_rich with capital'!J36="","",'SAM_2017_4HH_rich with capital'!J36)</f>
        <v/>
      </c>
      <c r="K36" s="223" t="str">
        <f>IF('SAM_2017_4HH_rich with capital'!K36="","",'SAM_2017_4HH_rich with capital'!K36)</f>
        <v/>
      </c>
      <c r="L36" s="223" t="str">
        <f>IF('SAM_2017_4HH_rich with capital'!L36="","",'SAM_2017_4HH_rich with capital'!L36)</f>
        <v/>
      </c>
      <c r="M36" s="223" t="str">
        <f>IF('SAM_2017_4HH_rich with capital'!M36="","",'SAM_2017_4HH_rich with capital'!M36)</f>
        <v/>
      </c>
      <c r="N36" s="223" t="str">
        <f>IF('SAM_2017_4HH_rich with capital'!N36="","",'SAM_2017_4HH_rich with capital'!N36)</f>
        <v/>
      </c>
      <c r="O36" s="223" t="str">
        <f>IF('SAM_2017_4HH_rich with capital'!O36="","",'SAM_2017_4HH_rich with capital'!O36)</f>
        <v/>
      </c>
      <c r="P36" s="223" t="str">
        <f>IF('SAM_2017_4HH_rich with capital'!P36="","",'SAM_2017_4HH_rich with capital'!P36)</f>
        <v/>
      </c>
      <c r="Q36" s="223" t="str">
        <f>IF('SAM_2017_4HH_rich with capital'!Q36="","",'SAM_2017_4HH_rich with capital'!Q36)</f>
        <v/>
      </c>
      <c r="R36" s="223" t="str">
        <f>IF('SAM_2017_4HH_rich with capital'!R36="","",'SAM_2017_4HH_rich with capital'!R36)</f>
        <v/>
      </c>
      <c r="S36" s="223" t="str">
        <f>IF('SAM_2017_4HH_rich with capital'!S36="","",'SAM_2017_4HH_rich with capital'!S36)</f>
        <v/>
      </c>
      <c r="T36" s="223" t="str">
        <f>IF('SAM_2017_4HH_rich with capital'!T36="","",'SAM_2017_4HH_rich with capital'!T36)</f>
        <v/>
      </c>
      <c r="U36" s="223" t="str">
        <f>IF('SAM_2017_4HH_rich with capital'!U36="","",'SAM_2017_4HH_rich with capital'!U36)</f>
        <v/>
      </c>
      <c r="V36" s="223" t="str">
        <f>IF('SAM_2017_4HH_rich with capital'!V36="","",'SAM_2017_4HH_rich with capital'!V36)</f>
        <v/>
      </c>
      <c r="W36" s="223" t="str">
        <f>IF('SAM_2017_4HH_rich with capital'!W36="","",'SAM_2017_4HH_rich with capital'!W36)</f>
        <v/>
      </c>
      <c r="X36" s="223" t="str">
        <f>IF('SAM_2017_4HH_rich with capital'!X36="","",'SAM_2017_4HH_rich with capital'!X36)</f>
        <v/>
      </c>
      <c r="Y36" s="223" t="str">
        <f>IF('SAM_2017_4HH_rich with capital'!Y36="","",'SAM_2017_4HH_rich with capital'!Y36)</f>
        <v/>
      </c>
      <c r="Z36" s="223" t="str">
        <f>IF('SAM_2017_4HH_rich with capital'!Z36="","",'SAM_2017_4HH_rich with capital'!Z36)</f>
        <v/>
      </c>
      <c r="AA36" s="223" t="str">
        <f>IF('SAM_2017_4HH_rich with capital'!AA36="","",'SAM_2017_4HH_rich with capital'!AA36)</f>
        <v/>
      </c>
      <c r="AB36" s="223" t="str">
        <f>IF('SAM_2017_4HH_rich with capital'!AB36="","",'SAM_2017_4HH_rich with capital'!AB36)</f>
        <v/>
      </c>
      <c r="AC36" s="223" t="str">
        <f>IF('SAM_2017_4HH_rich with capital'!AC36="","",'SAM_2017_4HH_rich with capital'!AC36)</f>
        <v/>
      </c>
      <c r="AD36" s="223" t="str">
        <f>IF('SAM_2017_4HH_rich with capital'!AD36="","",'SAM_2017_4HH_rich with capital'!AD36)</f>
        <v/>
      </c>
      <c r="AE36" s="223" t="str">
        <f>IF('SAM_2017_4HH_rich with capital'!AE36="","",'SAM_2017_4HH_rich with capital'!AE36)</f>
        <v/>
      </c>
      <c r="AF36" s="223" t="str">
        <f>IF('SAM_2017_4HH_rich with capital'!AF36="","",'SAM_2017_4HH_rich with capital'!AF36)</f>
        <v/>
      </c>
      <c r="AG36" s="223" t="str">
        <f>IF('SAM_2017_4HH_rich with capital'!AG36="","",'SAM_2017_4HH_rich with capital'!AG36)</f>
        <v/>
      </c>
      <c r="AH36" s="223" t="str">
        <f>IF('SAM_2017_4HH_rich with capital'!AH36="","",'SAM_2017_4HH_rich with capital'!AH36)</f>
        <v/>
      </c>
      <c r="AI36" s="223" t="str">
        <f>IF('SAM_2017_4HH_rich with capital'!AI36="","",'SAM_2017_4HH_rich with capital'!AI36)</f>
        <v/>
      </c>
      <c r="AJ36" s="223" t="str">
        <f>IF('SAM_2017_4HH_rich with capital'!AJ36="","",'SAM_2017_4HH_rich with capital'!AJ36)</f>
        <v/>
      </c>
      <c r="AK36" s="223" t="str">
        <f>IF('SAM_2017_4HH_rich with capital'!AK36="","",'SAM_2017_4HH_rich with capital'!AK36)</f>
        <v/>
      </c>
      <c r="AL36" s="223" t="str">
        <f>IF('SAM_2017_4HH_rich with capital'!AL36="","",'SAM_2017_4HH_rich with capital'!AL36)</f>
        <v/>
      </c>
      <c r="AM36" s="223" t="str">
        <f>IF('SAM_2017_4HH_rich with capital'!AM36="","",'SAM_2017_4HH_rich with capital'!AM36)</f>
        <v/>
      </c>
      <c r="AN36" s="223" t="str">
        <f>IF('SAM_2017_4HH_rich with capital'!AN36="","",'SAM_2017_4HH_rich with capital'!AN36)</f>
        <v/>
      </c>
      <c r="AO36" s="223" t="str">
        <f>IF('SAM_2017_4HH_rich with capital'!AO36="","",'SAM_2017_4HH_rich with capital'!AO36)</f>
        <v/>
      </c>
      <c r="AP36" s="223" t="str">
        <f>IF('SAM_2017_4HH_rich with capital'!AP36="","",'SAM_2017_4HH_rich with capital'!AP36)</f>
        <v/>
      </c>
      <c r="AQ36" s="223" t="str">
        <f>IF('SAM_2017_4HH_rich with capital'!AQ36="","",'SAM_2017_4HH_rich with capital'!AQ36)</f>
        <v/>
      </c>
      <c r="AR36" s="223" t="str">
        <f>IF('SAM_2017_4HH_rich with capital'!AR36="","",'SAM_2017_4HH_rich with capital'!AR36)</f>
        <v/>
      </c>
      <c r="AS36" s="223" t="str">
        <f>IF('SAM_2017_4HH_rich with capital'!AS36="","",'SAM_2017_4HH_rich with capital'!AS36)</f>
        <v/>
      </c>
      <c r="AT36" s="223" t="str">
        <f>IF('SAM_2017_4HH_rich with capital'!AT36="","",'SAM_2017_4HH_rich with capital'!AT36)</f>
        <v/>
      </c>
      <c r="AU36" s="223" t="str">
        <f>IF('SAM_2017_4HH_rich with capital'!AU36="","",'SAM_2017_4HH_rich with capital'!AU36)</f>
        <v/>
      </c>
      <c r="AV36" s="223" t="str">
        <f>IF('SAM_2017_4HH_rich with capital'!AV36="","",'SAM_2017_4HH_rich with capital'!AV36)</f>
        <v/>
      </c>
      <c r="AW36" s="223" t="str">
        <f>IF('SAM_2017_4HH_rich with capital'!AW36="","",'SAM_2017_4HH_rich with capital'!AW36)</f>
        <v/>
      </c>
      <c r="AX36" s="223" t="str">
        <f>IF('SAM_2017_4HH_rich with capital'!AX36="","",'SAM_2017_4HH_rich with capital'!AX36)</f>
        <v/>
      </c>
      <c r="AY36" s="223" t="str">
        <f>IF('SAM_2017_4HH_rich with capital'!AY36="","",'SAM_2017_4HH_rich with capital'!AY36)</f>
        <v/>
      </c>
      <c r="AZ36" s="223" t="str">
        <f>IF('SAM_2017_4HH_rich with capital'!AZ36="","",'SAM_2017_4HH_rich with capital'!AZ36)</f>
        <v/>
      </c>
      <c r="BA36" s="223" t="str">
        <f>IF('SAM_2017_4HH_rich with capital'!BA36="","",'SAM_2017_4HH_rich with capital'!BA36)</f>
        <v/>
      </c>
      <c r="BB36" s="223" t="str">
        <f>IF('SAM_2017_4HH_rich with capital'!BB36="","",'SAM_2017_4HH_rich with capital'!BB36)</f>
        <v/>
      </c>
      <c r="BC36" s="223" t="str">
        <f>IF('SAM_2017_4HH_rich with capital'!BC36="","",'SAM_2017_4HH_rich with capital'!BC36)</f>
        <v/>
      </c>
      <c r="BD36" s="223" t="str">
        <f>IF('SAM_2017_4HH_rich with capital'!BD36="","",'SAM_2017_4HH_rich with capital'!BD36)</f>
        <v/>
      </c>
      <c r="BE36" s="223" t="str">
        <f>IF('SAM_2017_4HH_rich with capital'!BE36="","",'SAM_2017_4HH_rich with capital'!BE36)</f>
        <v/>
      </c>
      <c r="BF36" s="223" t="str">
        <f>IF('SAM_2017_4HH_rich with capital'!BF36="","",'SAM_2017_4HH_rich with capital'!BF36)</f>
        <v/>
      </c>
      <c r="BG36" s="223" t="str">
        <f>IF('SAM_2017_4HH_rich with capital'!BG36="","",'SAM_2017_4HH_rich with capital'!BG36)</f>
        <v/>
      </c>
      <c r="BH36" s="223" t="str">
        <f>IF('SAM_2017_4HH_rich with capital'!BH36="","",'SAM_2017_4HH_rich with capital'!BH36)</f>
        <v/>
      </c>
      <c r="BI36" s="223" t="str">
        <f>IF('SAM_2017_4HH_rich with capital'!BI36="","",'SAM_2017_4HH_rich with capital'!BI36)</f>
        <v/>
      </c>
      <c r="BJ36" s="223" t="str">
        <f>IF('SAM_2017_4HH_rich with capital'!BJ36="","",'SAM_2017_4HH_rich with capital'!BJ36)</f>
        <v/>
      </c>
      <c r="BK36" s="223" t="str">
        <f>IF('SAM_2017_4HH_rich with capital'!BK36="","",'SAM_2017_4HH_rich with capital'!BK36)</f>
        <v/>
      </c>
      <c r="BL36" s="223" t="str">
        <f>IF('SAM_2017_4HH_rich with capital'!BL36="","",'SAM_2017_4HH_rich with capital'!BL36)</f>
        <v/>
      </c>
      <c r="BM36" s="223" t="str">
        <f>IF('SAM_2017_4HH_rich with capital'!BM36="","",'SAM_2017_4HH_rich with capital'!BM36)</f>
        <v/>
      </c>
      <c r="BN36" s="223" t="str">
        <f>IF('SAM_2017_4HH_rich with capital'!BN36="","",'SAM_2017_4HH_rich with capital'!BN36)</f>
        <v/>
      </c>
      <c r="BO36" s="223" t="str">
        <f>IF('SAM_2017_4HH_rich with capital'!BO36="","",'SAM_2017_4HH_rich with capital'!BO36)</f>
        <v/>
      </c>
      <c r="BP36" s="223" t="str">
        <f>IF('SAM_2017_4HH_rich with capital'!BP36="","",'SAM_2017_4HH_rich with capital'!BP36)</f>
        <v/>
      </c>
      <c r="BQ36" s="223" t="str">
        <f>IF('SAM_2017_4HH_rich with capital'!BQ36="","",'SAM_2017_4HH_rich with capital'!BQ36)</f>
        <v/>
      </c>
      <c r="BR36" s="223">
        <f>IF('SAM_2017_4HH_rich with capital'!BR36="","",'SAM_2017_4HH_rich with capital'!BR36)</f>
        <v>9256791.4583553355</v>
      </c>
      <c r="BS36" s="223" t="str">
        <f>IF('SAM_2017_4HH_rich with capital'!BS36="","",'SAM_2017_4HH_rich with capital'!BS36)</f>
        <v/>
      </c>
      <c r="BT36" s="223" t="str">
        <f>IF('SAM_2017_4HH_rich with capital'!BT36="","",'SAM_2017_4HH_rich with capital'!BT36)</f>
        <v/>
      </c>
      <c r="BU36" s="223" t="str">
        <f>IF('SAM_2017_4HH_rich with capital'!BU36="","",'SAM_2017_4HH_rich with capital'!BU36)</f>
        <v/>
      </c>
      <c r="BV36" s="223" t="str">
        <f>IF('SAM_2017_4HH_rich with capital'!BV36="","",'SAM_2017_4HH_rich with capital'!BV36)</f>
        <v/>
      </c>
      <c r="BW36" s="223" t="str">
        <f>IF('SAM_2017_4HH_rich with capital'!BW36="","",'SAM_2017_4HH_rich with capital'!BW36)</f>
        <v/>
      </c>
      <c r="BX36" s="223" t="str">
        <f>IF('SAM_2017_4HH_rich with capital'!BX36="","",'SAM_2017_4HH_rich with capital'!BX36)</f>
        <v/>
      </c>
      <c r="BY36" s="223" t="str">
        <f>IF('SAM_2017_4HH_rich with capital'!BY36="","",'SAM_2017_4HH_rich with capital'!BY36)</f>
        <v/>
      </c>
      <c r="BZ36" s="223" t="str">
        <f>IF('SAM_2017_4HH_rich with capital'!BZ36="","",'SAM_2017_4HH_rich with capital'!BZ36)</f>
        <v/>
      </c>
      <c r="CA36" s="223" t="str">
        <f>IF('SAM_2017_4HH_rich with capital'!CA36="","",'SAM_2017_4HH_rich with capital'!CA36)</f>
        <v/>
      </c>
      <c r="CB36" s="223" t="str">
        <f>IF('SAM_2017_4HH_rich with capital'!CB36="","",'SAM_2017_4HH_rich with capital'!CB36)</f>
        <v/>
      </c>
      <c r="CC36" s="223" t="str">
        <f>IF('SAM_2017_4HH_rich with capital'!CC36="","",'SAM_2017_4HH_rich with capital'!CC36)</f>
        <v/>
      </c>
      <c r="CD36" s="223" t="str">
        <f>IF('SAM_2017_4HH_rich with capital'!CD36="","",'SAM_2017_4HH_rich with capital'!CD36)</f>
        <v/>
      </c>
      <c r="CE36" s="223" t="str">
        <f>IF('SAM_2017_4HH_rich with capital'!CE36="","",'SAM_2017_4HH_rich with capital'!CE36)</f>
        <v/>
      </c>
      <c r="CF36" s="83">
        <f>IF('SAM_2017_4HH_rich with capital'!CF36="","",'SAM_2017_4HH_rich with capital'!CF36)</f>
        <v>218207.27379099085</v>
      </c>
      <c r="CG36" s="107">
        <f t="shared" ref="CG36:CG67" si="1">SUM(C36:CF36)</f>
        <v>9474998.7321463265</v>
      </c>
      <c r="CH36" s="221"/>
      <c r="CI36" s="221"/>
      <c r="CJ36" s="221"/>
      <c r="CK36" s="221"/>
    </row>
    <row r="37" spans="1:89" x14ac:dyDescent="0.25">
      <c r="A37" s="227" t="str">
        <f>AK1</f>
        <v>Com</v>
      </c>
      <c r="B37" s="102">
        <v>35</v>
      </c>
      <c r="C37" s="244">
        <f>IF('SAM_2017_4HH_rich with capital'!C37="","",'SAM_2017_4HH_rich with capital'!C37)</f>
        <v>636845.49250949547</v>
      </c>
      <c r="D37" s="223">
        <f>IF('SAM_2017_4HH_rich with capital'!D37="","",'SAM_2017_4HH_rich with capital'!D37)</f>
        <v>70.491858602401734</v>
      </c>
      <c r="E37" s="223">
        <f>IF('SAM_2017_4HH_rich with capital'!E37="","",'SAM_2017_4HH_rich with capital'!E37)</f>
        <v>22.745352915335928</v>
      </c>
      <c r="F37" s="223" t="str">
        <f>IF('SAM_2017_4HH_rich with capital'!F37="","",'SAM_2017_4HH_rich with capital'!F37)</f>
        <v/>
      </c>
      <c r="G37" s="223" t="str">
        <f>IF('SAM_2017_4HH_rich with capital'!G37="","",'SAM_2017_4HH_rich with capital'!G37)</f>
        <v/>
      </c>
      <c r="H37" s="223" t="str">
        <f>IF('SAM_2017_4HH_rich with capital'!H37="","",'SAM_2017_4HH_rich with capital'!H37)</f>
        <v/>
      </c>
      <c r="I37" s="223" t="str">
        <f>IF('SAM_2017_4HH_rich with capital'!I37="","",'SAM_2017_4HH_rich with capital'!I37)</f>
        <v/>
      </c>
      <c r="J37" s="223">
        <f>IF('SAM_2017_4HH_rich with capital'!J37="","",'SAM_2017_4HH_rich with capital'!J37)</f>
        <v>600245.92689428374</v>
      </c>
      <c r="K37" s="223">
        <f>IF('SAM_2017_4HH_rich with capital'!K37="","",'SAM_2017_4HH_rich with capital'!K37)</f>
        <v>1514.9948065094686</v>
      </c>
      <c r="L37" s="223">
        <f>IF('SAM_2017_4HH_rich with capital'!L37="","",'SAM_2017_4HH_rich with capital'!L37)</f>
        <v>13142.823043044977</v>
      </c>
      <c r="M37" s="223">
        <f>IF('SAM_2017_4HH_rich with capital'!M37="","",'SAM_2017_4HH_rich with capital'!M37)</f>
        <v>1.0881249093500965E-3</v>
      </c>
      <c r="N37" s="223" t="str">
        <f>IF('SAM_2017_4HH_rich with capital'!N37="","",'SAM_2017_4HH_rich with capital'!N37)</f>
        <v/>
      </c>
      <c r="O37" s="223">
        <f>IF('SAM_2017_4HH_rich with capital'!O37="","",'SAM_2017_4HH_rich with capital'!O37)</f>
        <v>1.4079101447778823</v>
      </c>
      <c r="P37" s="223" t="str">
        <f>IF('SAM_2017_4HH_rich with capital'!P37="","",'SAM_2017_4HH_rich with capital'!P37)</f>
        <v/>
      </c>
      <c r="Q37" s="223">
        <f>IF('SAM_2017_4HH_rich with capital'!Q37="","",'SAM_2017_4HH_rich with capital'!Q37)</f>
        <v>204.25276589085365</v>
      </c>
      <c r="R37" s="223">
        <f>IF('SAM_2017_4HH_rich with capital'!R37="","",'SAM_2017_4HH_rich with capital'!R37)</f>
        <v>39.558963271656353</v>
      </c>
      <c r="S37" s="223">
        <f>IF('SAM_2017_4HH_rich with capital'!S37="","",'SAM_2017_4HH_rich with capital'!S37)</f>
        <v>28.547950602177156</v>
      </c>
      <c r="T37" s="223" t="str">
        <f>IF('SAM_2017_4HH_rich with capital'!T37="","",'SAM_2017_4HH_rich with capital'!T37)</f>
        <v/>
      </c>
      <c r="U37" s="223">
        <f>IF('SAM_2017_4HH_rich with capital'!U37="","",'SAM_2017_4HH_rich with capital'!U37)</f>
        <v>0.15427886246436096</v>
      </c>
      <c r="V37" s="223">
        <f>IF('SAM_2017_4HH_rich with capital'!V37="","",'SAM_2017_4HH_rich with capital'!V37)</f>
        <v>1.3441799707945758E-3</v>
      </c>
      <c r="W37" s="223">
        <f>IF('SAM_2017_4HH_rich with capital'!W37="","",'SAM_2017_4HH_rich with capital'!W37)</f>
        <v>69.076289981144896</v>
      </c>
      <c r="X37" s="223">
        <f>IF('SAM_2017_4HH_rich with capital'!X37="","",'SAM_2017_4HH_rich with capital'!X37)</f>
        <v>6.9140041882924077</v>
      </c>
      <c r="Y37" s="223">
        <f>IF('SAM_2017_4HH_rich with capital'!Y37="","",'SAM_2017_4HH_rich with capital'!Y37)</f>
        <v>12.952268371692453</v>
      </c>
      <c r="Z37" s="223" t="str">
        <f>IF('SAM_2017_4HH_rich with capital'!Z37="","",'SAM_2017_4HH_rich with capital'!Z37)</f>
        <v/>
      </c>
      <c r="AA37" s="223" t="str">
        <f>IF('SAM_2017_4HH_rich with capital'!AA37="","",'SAM_2017_4HH_rich with capital'!AA37)</f>
        <v/>
      </c>
      <c r="AB37" s="223">
        <f>IF('SAM_2017_4HH_rich with capital'!AB37="","",'SAM_2017_4HH_rich with capital'!AB37)</f>
        <v>56.332005092512048</v>
      </c>
      <c r="AC37" s="223">
        <f>IF('SAM_2017_4HH_rich with capital'!AC37="","",'SAM_2017_4HH_rich with capital'!AC37)</f>
        <v>1.8603666891183466</v>
      </c>
      <c r="AD37" s="223">
        <f>IF('SAM_2017_4HH_rich with capital'!AD37="","",'SAM_2017_4HH_rich with capital'!AD37)</f>
        <v>24.216639646516338</v>
      </c>
      <c r="AE37" s="223">
        <f>IF('SAM_2017_4HH_rich with capital'!AE37="","",'SAM_2017_4HH_rich with capital'!AE37)</f>
        <v>0.48841557934773799</v>
      </c>
      <c r="AF37" s="223">
        <f>IF('SAM_2017_4HH_rich with capital'!AF37="","",'SAM_2017_4HH_rich with capital'!AF37)</f>
        <v>3519.2752303442558</v>
      </c>
      <c r="AG37" s="223">
        <f>IF('SAM_2017_4HH_rich with capital'!AG37="","",'SAM_2017_4HH_rich with capital'!AG37)</f>
        <v>4322.1851210025125</v>
      </c>
      <c r="AH37" s="223">
        <f>IF('SAM_2017_4HH_rich with capital'!AH37="","",'SAM_2017_4HH_rich with capital'!AH37)</f>
        <v>2573.1036478253318</v>
      </c>
      <c r="AI37" s="223">
        <f>IF('SAM_2017_4HH_rich with capital'!AI37="","",'SAM_2017_4HH_rich with capital'!AI37)</f>
        <v>647.27896872033728</v>
      </c>
      <c r="AJ37" s="223">
        <f>IF('SAM_2017_4HH_rich with capital'!AJ37="","",'SAM_2017_4HH_rich with capital'!AJ37)</f>
        <v>218912.85416322373</v>
      </c>
      <c r="AK37" s="223" t="str">
        <f>IF('SAM_2017_4HH_rich with capital'!AK37="","",'SAM_2017_4HH_rich with capital'!AK37)</f>
        <v/>
      </c>
      <c r="AL37" s="223" t="str">
        <f>IF('SAM_2017_4HH_rich with capital'!AL37="","",'SAM_2017_4HH_rich with capital'!AL37)</f>
        <v/>
      </c>
      <c r="AM37" s="223" t="str">
        <f>IF('SAM_2017_4HH_rich with capital'!AM37="","",'SAM_2017_4HH_rich with capital'!AM37)</f>
        <v/>
      </c>
      <c r="AN37" s="223" t="str">
        <f>IF('SAM_2017_4HH_rich with capital'!AN37="","",'SAM_2017_4HH_rich with capital'!AN37)</f>
        <v/>
      </c>
      <c r="AO37" s="223" t="str">
        <f>IF('SAM_2017_4HH_rich with capital'!AO37="","",'SAM_2017_4HH_rich with capital'!AO37)</f>
        <v/>
      </c>
      <c r="AP37" s="223" t="str">
        <f>IF('SAM_2017_4HH_rich with capital'!AP37="","",'SAM_2017_4HH_rich with capital'!AP37)</f>
        <v/>
      </c>
      <c r="AQ37" s="223" t="str">
        <f>IF('SAM_2017_4HH_rich with capital'!AQ37="","",'SAM_2017_4HH_rich with capital'!AQ37)</f>
        <v/>
      </c>
      <c r="AR37" s="223" t="str">
        <f>IF('SAM_2017_4HH_rich with capital'!AR37="","",'SAM_2017_4HH_rich with capital'!AR37)</f>
        <v/>
      </c>
      <c r="AS37" s="223" t="str">
        <f>IF('SAM_2017_4HH_rich with capital'!AS37="","",'SAM_2017_4HH_rich with capital'!AS37)</f>
        <v/>
      </c>
      <c r="AT37" s="223" t="str">
        <f>IF('SAM_2017_4HH_rich with capital'!AT37="","",'SAM_2017_4HH_rich with capital'!AT37)</f>
        <v/>
      </c>
      <c r="AU37" s="223" t="str">
        <f>IF('SAM_2017_4HH_rich with capital'!AU37="","",'SAM_2017_4HH_rich with capital'!AU37)</f>
        <v/>
      </c>
      <c r="AV37" s="223" t="str">
        <f>IF('SAM_2017_4HH_rich with capital'!AV37="","",'SAM_2017_4HH_rich with capital'!AV37)</f>
        <v/>
      </c>
      <c r="AW37" s="223" t="str">
        <f>IF('SAM_2017_4HH_rich with capital'!AW37="","",'SAM_2017_4HH_rich with capital'!AW37)</f>
        <v/>
      </c>
      <c r="AX37" s="223" t="str">
        <f>IF('SAM_2017_4HH_rich with capital'!AX37="","",'SAM_2017_4HH_rich with capital'!AX37)</f>
        <v/>
      </c>
      <c r="AY37" s="223" t="str">
        <f>IF('SAM_2017_4HH_rich with capital'!AY37="","",'SAM_2017_4HH_rich with capital'!AY37)</f>
        <v/>
      </c>
      <c r="AZ37" s="223" t="str">
        <f>IF('SAM_2017_4HH_rich with capital'!AZ37="","",'SAM_2017_4HH_rich with capital'!AZ37)</f>
        <v/>
      </c>
      <c r="BA37" s="223" t="str">
        <f>IF('SAM_2017_4HH_rich with capital'!BA37="","",'SAM_2017_4HH_rich with capital'!BA37)</f>
        <v/>
      </c>
      <c r="BB37" s="223" t="str">
        <f>IF('SAM_2017_4HH_rich with capital'!BB37="","",'SAM_2017_4HH_rich with capital'!BB37)</f>
        <v/>
      </c>
      <c r="BC37" s="223" t="str">
        <f>IF('SAM_2017_4HH_rich with capital'!BC37="","",'SAM_2017_4HH_rich with capital'!BC37)</f>
        <v/>
      </c>
      <c r="BD37" s="223" t="str">
        <f>IF('SAM_2017_4HH_rich with capital'!BD37="","",'SAM_2017_4HH_rich with capital'!BD37)</f>
        <v/>
      </c>
      <c r="BE37" s="223" t="str">
        <f>IF('SAM_2017_4HH_rich with capital'!BE37="","",'SAM_2017_4HH_rich with capital'!BE37)</f>
        <v/>
      </c>
      <c r="BF37" s="223" t="str">
        <f>IF('SAM_2017_4HH_rich with capital'!BF37="","",'SAM_2017_4HH_rich with capital'!BF37)</f>
        <v/>
      </c>
      <c r="BG37" s="223" t="str">
        <f>IF('SAM_2017_4HH_rich with capital'!BG37="","",'SAM_2017_4HH_rich with capital'!BG37)</f>
        <v/>
      </c>
      <c r="BH37" s="223" t="str">
        <f>IF('SAM_2017_4HH_rich with capital'!BH37="","",'SAM_2017_4HH_rich with capital'!BH37)</f>
        <v/>
      </c>
      <c r="BI37" s="223" t="str">
        <f>IF('SAM_2017_4HH_rich with capital'!BI37="","",'SAM_2017_4HH_rich with capital'!BI37)</f>
        <v/>
      </c>
      <c r="BJ37" s="223" t="str">
        <f>IF('SAM_2017_4HH_rich with capital'!BJ37="","",'SAM_2017_4HH_rich with capital'!BJ37)</f>
        <v/>
      </c>
      <c r="BK37" s="223" t="str">
        <f>IF('SAM_2017_4HH_rich with capital'!BK37="","",'SAM_2017_4HH_rich with capital'!BK37)</f>
        <v/>
      </c>
      <c r="BL37" s="223" t="str">
        <f>IF('SAM_2017_4HH_rich with capital'!BL37="","",'SAM_2017_4HH_rich with capital'!BL37)</f>
        <v/>
      </c>
      <c r="BM37" s="223" t="str">
        <f>IF('SAM_2017_4HH_rich with capital'!BM37="","",'SAM_2017_4HH_rich with capital'!BM37)</f>
        <v/>
      </c>
      <c r="BN37" s="223" t="str">
        <f>IF('SAM_2017_4HH_rich with capital'!BN37="","",'SAM_2017_4HH_rich with capital'!BN37)</f>
        <v/>
      </c>
      <c r="BO37" s="223" t="str">
        <f>IF('SAM_2017_4HH_rich with capital'!BO37="","",'SAM_2017_4HH_rich with capital'!BO37)</f>
        <v/>
      </c>
      <c r="BP37" s="223" t="str">
        <f>IF('SAM_2017_4HH_rich with capital'!BP37="","",'SAM_2017_4HH_rich with capital'!BP37)</f>
        <v/>
      </c>
      <c r="BQ37" s="223" t="str">
        <f>IF('SAM_2017_4HH_rich with capital'!BQ37="","",'SAM_2017_4HH_rich with capital'!BQ37)</f>
        <v/>
      </c>
      <c r="BR37" s="223" t="str">
        <f>IF('SAM_2017_4HH_rich with capital'!BR37="","",'SAM_2017_4HH_rich with capital'!BR37)</f>
        <v/>
      </c>
      <c r="BS37" s="223" t="str">
        <f>IF('SAM_2017_4HH_rich with capital'!BS37="","",'SAM_2017_4HH_rich with capital'!BS37)</f>
        <v/>
      </c>
      <c r="BT37" s="223" t="str">
        <f>IF('SAM_2017_4HH_rich with capital'!BT37="","",'SAM_2017_4HH_rich with capital'!BT37)</f>
        <v/>
      </c>
      <c r="BU37" s="276">
        <f>IF('SAM_2017_4HH_rich with capital'!BU37="","",'SAM_2017_4HH_rich with capital'!BU37)</f>
        <v>550111.3960723487</v>
      </c>
      <c r="BV37" s="277">
        <f>IF('SAM_2017_4HH_rich with capital'!BV37="","",'SAM_2017_4HH_rich with capital'!BV37)</f>
        <v>1779639.0467496545</v>
      </c>
      <c r="BW37" s="277">
        <f>IF('SAM_2017_4HH_rich with capital'!BW37="","",'SAM_2017_4HH_rich with capital'!BW37)</f>
        <v>178150.11741389663</v>
      </c>
      <c r="BX37" s="278">
        <f>IF('SAM_2017_4HH_rich with capital'!BX37="","",'SAM_2017_4HH_rich with capital'!BX37)</f>
        <v>537000.02171314287</v>
      </c>
      <c r="BY37" s="223">
        <f>IF('SAM_2017_4HH_rich with capital'!BY37="","",'SAM_2017_4HH_rich with capital'!BY37)</f>
        <v>104373.35135742096</v>
      </c>
      <c r="BZ37" s="223" t="str">
        <f>IF('SAM_2017_4HH_rich with capital'!BZ37="","",'SAM_2017_4HH_rich with capital'!BZ37)</f>
        <v/>
      </c>
      <c r="CA37" s="223" t="str">
        <f>IF('SAM_2017_4HH_rich with capital'!CA37="","",'SAM_2017_4HH_rich with capital'!CA37)</f>
        <v/>
      </c>
      <c r="CB37" s="223" t="str">
        <f>IF('SAM_2017_4HH_rich with capital'!CB37="","",'SAM_2017_4HH_rich with capital'!CB37)</f>
        <v/>
      </c>
      <c r="CC37" s="223" t="str">
        <f>IF('SAM_2017_4HH_rich with capital'!CC37="","",'SAM_2017_4HH_rich with capital'!CC37)</f>
        <v/>
      </c>
      <c r="CD37" s="223" t="str">
        <f>IF('SAM_2017_4HH_rich with capital'!CD37="","",'SAM_2017_4HH_rich with capital'!CD37)</f>
        <v/>
      </c>
      <c r="CE37" s="223">
        <f>IF('SAM_2017_4HH_rich with capital'!CE37="","",'SAM_2017_4HH_rich with capital'!CE37)</f>
        <v>272725.72399249562</v>
      </c>
      <c r="CF37" s="83" t="str">
        <f>IF('SAM_2017_4HH_rich with capital'!CF37="","",'SAM_2017_4HH_rich with capital'!CF37)</f>
        <v/>
      </c>
      <c r="CG37" s="107">
        <f t="shared" si="1"/>
        <v>4904262.5931855515</v>
      </c>
      <c r="CH37" s="221"/>
      <c r="CI37" s="221"/>
      <c r="CJ37" s="221"/>
      <c r="CK37" s="221"/>
    </row>
    <row r="38" spans="1:89" x14ac:dyDescent="0.25">
      <c r="A38" s="227"/>
      <c r="B38" s="225">
        <v>36</v>
      </c>
      <c r="C38" s="244">
        <f>IF('SAM_2017_4HH_rich with capital'!C38="","",'SAM_2017_4HH_rich with capital'!C38)</f>
        <v>1444.8698020142294</v>
      </c>
      <c r="D38" s="223">
        <f>IF('SAM_2017_4HH_rich with capital'!D38="","",'SAM_2017_4HH_rich with capital'!D38)</f>
        <v>1802.7014385812527</v>
      </c>
      <c r="E38" s="223">
        <f>IF('SAM_2017_4HH_rich with capital'!E38="","",'SAM_2017_4HH_rich with capital'!E38)</f>
        <v>14.21053696679547</v>
      </c>
      <c r="F38" s="223" t="str">
        <f>IF('SAM_2017_4HH_rich with capital'!F38="","",'SAM_2017_4HH_rich with capital'!F38)</f>
        <v/>
      </c>
      <c r="G38" s="223">
        <f>IF('SAM_2017_4HH_rich with capital'!G38="","",'SAM_2017_4HH_rich with capital'!G38)</f>
        <v>2151.1605818875337</v>
      </c>
      <c r="H38" s="223">
        <f>IF('SAM_2017_4HH_rich with capital'!H38="","",'SAM_2017_4HH_rich with capital'!H38)</f>
        <v>100.05667788511757</v>
      </c>
      <c r="I38" s="223">
        <f>IF('SAM_2017_4HH_rich with capital'!I38="","",'SAM_2017_4HH_rich with capital'!I38)</f>
        <v>33.425742561010843</v>
      </c>
      <c r="J38" s="223">
        <f>IF('SAM_2017_4HH_rich with capital'!J38="","",'SAM_2017_4HH_rich with capital'!J38)</f>
        <v>411.51281413788621</v>
      </c>
      <c r="K38" s="223" t="str">
        <f>IF('SAM_2017_4HH_rich with capital'!K38="","",'SAM_2017_4HH_rich with capital'!K38)</f>
        <v/>
      </c>
      <c r="L38" s="223">
        <f>IF('SAM_2017_4HH_rich with capital'!L38="","",'SAM_2017_4HH_rich with capital'!L38)</f>
        <v>7.0369547997990676</v>
      </c>
      <c r="M38" s="223">
        <f>IF('SAM_2017_4HH_rich with capital'!M38="","",'SAM_2017_4HH_rich with capital'!M38)</f>
        <v>24421.079756692154</v>
      </c>
      <c r="N38" s="223">
        <f>IF('SAM_2017_4HH_rich with capital'!N38="","",'SAM_2017_4HH_rich with capital'!N38)</f>
        <v>38.422143696888682</v>
      </c>
      <c r="O38" s="223">
        <f>IF('SAM_2017_4HH_rich with capital'!O38="","",'SAM_2017_4HH_rich with capital'!O38)</f>
        <v>3.0126139401101548E-2</v>
      </c>
      <c r="P38" s="223" t="str">
        <f>IF('SAM_2017_4HH_rich with capital'!P38="","",'SAM_2017_4HH_rich with capital'!P38)</f>
        <v/>
      </c>
      <c r="Q38" s="223">
        <f>IF('SAM_2017_4HH_rich with capital'!Q38="","",'SAM_2017_4HH_rich with capital'!Q38)</f>
        <v>4.9959824522251219</v>
      </c>
      <c r="R38" s="223">
        <f>IF('SAM_2017_4HH_rich with capital'!R38="","",'SAM_2017_4HH_rich with capital'!R38)</f>
        <v>5475.8325869539021</v>
      </c>
      <c r="S38" s="223">
        <f>IF('SAM_2017_4HH_rich with capital'!S38="","",'SAM_2017_4HH_rich with capital'!S38)</f>
        <v>63.503036084490731</v>
      </c>
      <c r="T38" s="223" t="str">
        <f>IF('SAM_2017_4HH_rich with capital'!T38="","",'SAM_2017_4HH_rich with capital'!T38)</f>
        <v/>
      </c>
      <c r="U38" s="223">
        <f>IF('SAM_2017_4HH_rich with capital'!U38="","",'SAM_2017_4HH_rich with capital'!U38)</f>
        <v>47383.052872260792</v>
      </c>
      <c r="V38" s="223">
        <f>IF('SAM_2017_4HH_rich with capital'!V38="","",'SAM_2017_4HH_rich with capital'!V38)</f>
        <v>0.15558873000069726</v>
      </c>
      <c r="W38" s="223">
        <f>IF('SAM_2017_4HH_rich with capital'!W38="","",'SAM_2017_4HH_rich with capital'!W38)</f>
        <v>9014.1969829377267</v>
      </c>
      <c r="X38" s="223">
        <f>IF('SAM_2017_4HH_rich with capital'!X38="","",'SAM_2017_4HH_rich with capital'!X38)</f>
        <v>2564.4421602422231</v>
      </c>
      <c r="Y38" s="223">
        <f>IF('SAM_2017_4HH_rich with capital'!Y38="","",'SAM_2017_4HH_rich with capital'!Y38)</f>
        <v>27267.72244034526</v>
      </c>
      <c r="Z38" s="223">
        <f>IF('SAM_2017_4HH_rich with capital'!Z38="","",'SAM_2017_4HH_rich with capital'!Z38)</f>
        <v>19.643893410246729</v>
      </c>
      <c r="AA38" s="223">
        <f>IF('SAM_2017_4HH_rich with capital'!AA38="","",'SAM_2017_4HH_rich with capital'!AA38)</f>
        <v>2.9314832201609291</v>
      </c>
      <c r="AB38" s="223">
        <f>IF('SAM_2017_4HH_rich with capital'!AB38="","",'SAM_2017_4HH_rich with capital'!AB38)</f>
        <v>626.02210274697757</v>
      </c>
      <c r="AC38" s="223">
        <f>IF('SAM_2017_4HH_rich with capital'!AC38="","",'SAM_2017_4HH_rich with capital'!AC38)</f>
        <v>46109.815072440724</v>
      </c>
      <c r="AD38" s="223">
        <f>IF('SAM_2017_4HH_rich with capital'!AD38="","",'SAM_2017_4HH_rich with capital'!AD38)</f>
        <v>34.145160115165297</v>
      </c>
      <c r="AE38" s="223">
        <f>IF('SAM_2017_4HH_rich with capital'!AE38="","",'SAM_2017_4HH_rich with capital'!AE38)</f>
        <v>222.15716754846625</v>
      </c>
      <c r="AF38" s="223">
        <f>IF('SAM_2017_4HH_rich with capital'!AF38="","",'SAM_2017_4HH_rich with capital'!AF38)</f>
        <v>563.03377746273588</v>
      </c>
      <c r="AG38" s="223">
        <f>IF('SAM_2017_4HH_rich with capital'!AG38="","",'SAM_2017_4HH_rich with capital'!AG38)</f>
        <v>50.532938325413426</v>
      </c>
      <c r="AH38" s="223">
        <f>IF('SAM_2017_4HH_rich with capital'!AH38="","",'SAM_2017_4HH_rich with capital'!AH38)</f>
        <v>138.99104028714339</v>
      </c>
      <c r="AI38" s="223">
        <f>IF('SAM_2017_4HH_rich with capital'!AI38="","",'SAM_2017_4HH_rich with capital'!AI38)</f>
        <v>104.28276069598843</v>
      </c>
      <c r="AJ38" s="223">
        <f>IF('SAM_2017_4HH_rich with capital'!AJ38="","",'SAM_2017_4HH_rich with capital'!AJ38)</f>
        <v>4767.6645621329662</v>
      </c>
      <c r="AK38" s="223" t="str">
        <f>IF('SAM_2017_4HH_rich with capital'!AK38="","",'SAM_2017_4HH_rich with capital'!AK38)</f>
        <v/>
      </c>
      <c r="AL38" s="223" t="str">
        <f>IF('SAM_2017_4HH_rich with capital'!AL38="","",'SAM_2017_4HH_rich with capital'!AL38)</f>
        <v/>
      </c>
      <c r="AM38" s="223" t="str">
        <f>IF('SAM_2017_4HH_rich with capital'!AM38="","",'SAM_2017_4HH_rich with capital'!AM38)</f>
        <v/>
      </c>
      <c r="AN38" s="223" t="str">
        <f>IF('SAM_2017_4HH_rich with capital'!AN38="","",'SAM_2017_4HH_rich with capital'!AN38)</f>
        <v/>
      </c>
      <c r="AO38" s="223" t="str">
        <f>IF('SAM_2017_4HH_rich with capital'!AO38="","",'SAM_2017_4HH_rich with capital'!AO38)</f>
        <v/>
      </c>
      <c r="AP38" s="223" t="str">
        <f>IF('SAM_2017_4HH_rich with capital'!AP38="","",'SAM_2017_4HH_rich with capital'!AP38)</f>
        <v/>
      </c>
      <c r="AQ38" s="223" t="str">
        <f>IF('SAM_2017_4HH_rich with capital'!AQ38="","",'SAM_2017_4HH_rich with capital'!AQ38)</f>
        <v/>
      </c>
      <c r="AR38" s="223" t="str">
        <f>IF('SAM_2017_4HH_rich with capital'!AR38="","",'SAM_2017_4HH_rich with capital'!AR38)</f>
        <v/>
      </c>
      <c r="AS38" s="223" t="str">
        <f>IF('SAM_2017_4HH_rich with capital'!AS38="","",'SAM_2017_4HH_rich with capital'!AS38)</f>
        <v/>
      </c>
      <c r="AT38" s="223" t="str">
        <f>IF('SAM_2017_4HH_rich with capital'!AT38="","",'SAM_2017_4HH_rich with capital'!AT38)</f>
        <v/>
      </c>
      <c r="AU38" s="223" t="str">
        <f>IF('SAM_2017_4HH_rich with capital'!AU38="","",'SAM_2017_4HH_rich with capital'!AU38)</f>
        <v/>
      </c>
      <c r="AV38" s="223" t="str">
        <f>IF('SAM_2017_4HH_rich with capital'!AV38="","",'SAM_2017_4HH_rich with capital'!AV38)</f>
        <v/>
      </c>
      <c r="AW38" s="223" t="str">
        <f>IF('SAM_2017_4HH_rich with capital'!AW38="","",'SAM_2017_4HH_rich with capital'!AW38)</f>
        <v/>
      </c>
      <c r="AX38" s="223" t="str">
        <f>IF('SAM_2017_4HH_rich with capital'!AX38="","",'SAM_2017_4HH_rich with capital'!AX38)</f>
        <v/>
      </c>
      <c r="AY38" s="223" t="str">
        <f>IF('SAM_2017_4HH_rich with capital'!AY38="","",'SAM_2017_4HH_rich with capital'!AY38)</f>
        <v/>
      </c>
      <c r="AZ38" s="223" t="str">
        <f>IF('SAM_2017_4HH_rich with capital'!AZ38="","",'SAM_2017_4HH_rich with capital'!AZ38)</f>
        <v/>
      </c>
      <c r="BA38" s="223" t="str">
        <f>IF('SAM_2017_4HH_rich with capital'!BA38="","",'SAM_2017_4HH_rich with capital'!BA38)</f>
        <v/>
      </c>
      <c r="BB38" s="223" t="str">
        <f>IF('SAM_2017_4HH_rich with capital'!BB38="","",'SAM_2017_4HH_rich with capital'!BB38)</f>
        <v/>
      </c>
      <c r="BC38" s="223" t="str">
        <f>IF('SAM_2017_4HH_rich with capital'!BC38="","",'SAM_2017_4HH_rich with capital'!BC38)</f>
        <v/>
      </c>
      <c r="BD38" s="223" t="str">
        <f>IF('SAM_2017_4HH_rich with capital'!BD38="","",'SAM_2017_4HH_rich with capital'!BD38)</f>
        <v/>
      </c>
      <c r="BE38" s="223" t="str">
        <f>IF('SAM_2017_4HH_rich with capital'!BE38="","",'SAM_2017_4HH_rich with capital'!BE38)</f>
        <v/>
      </c>
      <c r="BF38" s="223" t="str">
        <f>IF('SAM_2017_4HH_rich with capital'!BF38="","",'SAM_2017_4HH_rich with capital'!BF38)</f>
        <v/>
      </c>
      <c r="BG38" s="223" t="str">
        <f>IF('SAM_2017_4HH_rich with capital'!BG38="","",'SAM_2017_4HH_rich with capital'!BG38)</f>
        <v/>
      </c>
      <c r="BH38" s="223" t="str">
        <f>IF('SAM_2017_4HH_rich with capital'!BH38="","",'SAM_2017_4HH_rich with capital'!BH38)</f>
        <v/>
      </c>
      <c r="BI38" s="223" t="str">
        <f>IF('SAM_2017_4HH_rich with capital'!BI38="","",'SAM_2017_4HH_rich with capital'!BI38)</f>
        <v/>
      </c>
      <c r="BJ38" s="223" t="str">
        <f>IF('SAM_2017_4HH_rich with capital'!BJ38="","",'SAM_2017_4HH_rich with capital'!BJ38)</f>
        <v/>
      </c>
      <c r="BK38" s="223" t="str">
        <f>IF('SAM_2017_4HH_rich with capital'!BK38="","",'SAM_2017_4HH_rich with capital'!BK38)</f>
        <v/>
      </c>
      <c r="BL38" s="223" t="str">
        <f>IF('SAM_2017_4HH_rich with capital'!BL38="","",'SAM_2017_4HH_rich with capital'!BL38)</f>
        <v/>
      </c>
      <c r="BM38" s="223" t="str">
        <f>IF('SAM_2017_4HH_rich with capital'!BM38="","",'SAM_2017_4HH_rich with capital'!BM38)</f>
        <v/>
      </c>
      <c r="BN38" s="223" t="str">
        <f>IF('SAM_2017_4HH_rich with capital'!BN38="","",'SAM_2017_4HH_rich with capital'!BN38)</f>
        <v/>
      </c>
      <c r="BO38" s="223" t="str">
        <f>IF('SAM_2017_4HH_rich with capital'!BO38="","",'SAM_2017_4HH_rich with capital'!BO38)</f>
        <v/>
      </c>
      <c r="BP38" s="223" t="str">
        <f>IF('SAM_2017_4HH_rich with capital'!BP38="","",'SAM_2017_4HH_rich with capital'!BP38)</f>
        <v/>
      </c>
      <c r="BQ38" s="223" t="str">
        <f>IF('SAM_2017_4HH_rich with capital'!BQ38="","",'SAM_2017_4HH_rich with capital'!BQ38)</f>
        <v/>
      </c>
      <c r="BR38" s="223" t="str">
        <f>IF('SAM_2017_4HH_rich with capital'!BR38="","",'SAM_2017_4HH_rich with capital'!BR38)</f>
        <v/>
      </c>
      <c r="BS38" s="223" t="str">
        <f>IF('SAM_2017_4HH_rich with capital'!BS38="","",'SAM_2017_4HH_rich with capital'!BS38)</f>
        <v/>
      </c>
      <c r="BT38" s="223" t="str">
        <f>IF('SAM_2017_4HH_rich with capital'!BT38="","",'SAM_2017_4HH_rich with capital'!BT38)</f>
        <v/>
      </c>
      <c r="BU38" s="279">
        <f>IF('SAM_2017_4HH_rich with capital'!BU38="","",'SAM_2017_4HH_rich with capital'!BU38)</f>
        <v>75751.768589576648</v>
      </c>
      <c r="BV38" s="223">
        <f>IF('SAM_2017_4HH_rich with capital'!BV38="","",'SAM_2017_4HH_rich with capital'!BV38)</f>
        <v>134831.9881891945</v>
      </c>
      <c r="BW38" s="223">
        <f>IF('SAM_2017_4HH_rich with capital'!BW38="","",'SAM_2017_4HH_rich with capital'!BW38)</f>
        <v>11674.756840545628</v>
      </c>
      <c r="BX38" s="280">
        <f>IF('SAM_2017_4HH_rich with capital'!BX38="","",'SAM_2017_4HH_rich with capital'!BX38)</f>
        <v>21685.352667025647</v>
      </c>
      <c r="BY38" s="223" t="str">
        <f>IF('SAM_2017_4HH_rich with capital'!BY38="","",'SAM_2017_4HH_rich with capital'!BY38)</f>
        <v/>
      </c>
      <c r="BZ38" s="223" t="str">
        <f>IF('SAM_2017_4HH_rich with capital'!BZ38="","",'SAM_2017_4HH_rich with capital'!BZ38)</f>
        <v/>
      </c>
      <c r="CA38" s="223" t="str">
        <f>IF('SAM_2017_4HH_rich with capital'!CA38="","",'SAM_2017_4HH_rich with capital'!CA38)</f>
        <v/>
      </c>
      <c r="CB38" s="223" t="str">
        <f>IF('SAM_2017_4HH_rich with capital'!CB38="","",'SAM_2017_4HH_rich with capital'!CB38)</f>
        <v/>
      </c>
      <c r="CC38" s="223" t="str">
        <f>IF('SAM_2017_4HH_rich with capital'!CC38="","",'SAM_2017_4HH_rich with capital'!CC38)</f>
        <v/>
      </c>
      <c r="CD38" s="223" t="str">
        <f>IF('SAM_2017_4HH_rich with capital'!CD38="","",'SAM_2017_4HH_rich with capital'!CD38)</f>
        <v/>
      </c>
      <c r="CE38" s="223">
        <f>IF('SAM_2017_4HH_rich with capital'!CE38="","",'SAM_2017_4HH_rich with capital'!CE38)</f>
        <v>1962.6516668482247</v>
      </c>
      <c r="CF38" s="83" t="str">
        <f>IF('SAM_2017_4HH_rich with capital'!CF38="","",'SAM_2017_4HH_rich with capital'!CF38)</f>
        <v/>
      </c>
      <c r="CG38" s="107">
        <f t="shared" si="1"/>
        <v>420744.14613694529</v>
      </c>
      <c r="CH38" s="221"/>
      <c r="CI38" s="221"/>
      <c r="CJ38" s="221"/>
      <c r="CK38" s="221"/>
    </row>
    <row r="39" spans="1:89" x14ac:dyDescent="0.25">
      <c r="A39" s="227"/>
      <c r="B39" s="225">
        <v>37</v>
      </c>
      <c r="C39" s="244" t="str">
        <f>IF('SAM_2017_4HH_rich with capital'!C39="","",'SAM_2017_4HH_rich with capital'!C39)</f>
        <v/>
      </c>
      <c r="D39" s="223" t="str">
        <f>IF('SAM_2017_4HH_rich with capital'!D39="","",'SAM_2017_4HH_rich with capital'!D39)</f>
        <v/>
      </c>
      <c r="E39" s="223" t="str">
        <f>IF('SAM_2017_4HH_rich with capital'!E39="","",'SAM_2017_4HH_rich with capital'!E39)</f>
        <v/>
      </c>
      <c r="F39" s="223" t="str">
        <f>IF('SAM_2017_4HH_rich with capital'!F39="","",'SAM_2017_4HH_rich with capital'!F39)</f>
        <v/>
      </c>
      <c r="G39" s="223" t="str">
        <f>IF('SAM_2017_4HH_rich with capital'!G39="","",'SAM_2017_4HH_rich with capital'!G39)</f>
        <v/>
      </c>
      <c r="H39" s="223" t="str">
        <f>IF('SAM_2017_4HH_rich with capital'!H39="","",'SAM_2017_4HH_rich with capital'!H39)</f>
        <v/>
      </c>
      <c r="I39" s="223" t="str">
        <f>IF('SAM_2017_4HH_rich with capital'!I39="","",'SAM_2017_4HH_rich with capital'!I39)</f>
        <v/>
      </c>
      <c r="J39" s="223" t="str">
        <f>IF('SAM_2017_4HH_rich with capital'!J39="","",'SAM_2017_4HH_rich with capital'!J39)</f>
        <v/>
      </c>
      <c r="K39" s="223" t="str">
        <f>IF('SAM_2017_4HH_rich with capital'!K39="","",'SAM_2017_4HH_rich with capital'!K39)</f>
        <v/>
      </c>
      <c r="L39" s="223" t="str">
        <f>IF('SAM_2017_4HH_rich with capital'!L39="","",'SAM_2017_4HH_rich with capital'!L39)</f>
        <v/>
      </c>
      <c r="M39" s="223" t="str">
        <f>IF('SAM_2017_4HH_rich with capital'!M39="","",'SAM_2017_4HH_rich with capital'!M39)</f>
        <v/>
      </c>
      <c r="N39" s="223" t="str">
        <f>IF('SAM_2017_4HH_rich with capital'!N39="","",'SAM_2017_4HH_rich with capital'!N39)</f>
        <v/>
      </c>
      <c r="O39" s="223" t="str">
        <f>IF('SAM_2017_4HH_rich with capital'!O39="","",'SAM_2017_4HH_rich with capital'!O39)</f>
        <v/>
      </c>
      <c r="P39" s="223">
        <f>IF('SAM_2017_4HH_rich with capital'!P39="","",'SAM_2017_4HH_rich with capital'!P39)</f>
        <v>857022.65165656316</v>
      </c>
      <c r="Q39" s="223" t="str">
        <f>IF('SAM_2017_4HH_rich with capital'!Q39="","",'SAM_2017_4HH_rich with capital'!Q39)</f>
        <v/>
      </c>
      <c r="R39" s="223" t="str">
        <f>IF('SAM_2017_4HH_rich with capital'!R39="","",'SAM_2017_4HH_rich with capital'!R39)</f>
        <v/>
      </c>
      <c r="S39" s="223" t="str">
        <f>IF('SAM_2017_4HH_rich with capital'!S39="","",'SAM_2017_4HH_rich with capital'!S39)</f>
        <v/>
      </c>
      <c r="T39" s="223" t="str">
        <f>IF('SAM_2017_4HH_rich with capital'!T39="","",'SAM_2017_4HH_rich with capital'!T39)</f>
        <v/>
      </c>
      <c r="U39" s="223" t="str">
        <f>IF('SAM_2017_4HH_rich with capital'!U39="","",'SAM_2017_4HH_rich with capital'!U39)</f>
        <v/>
      </c>
      <c r="V39" s="223" t="str">
        <f>IF('SAM_2017_4HH_rich with capital'!V39="","",'SAM_2017_4HH_rich with capital'!V39)</f>
        <v/>
      </c>
      <c r="W39" s="223" t="str">
        <f>IF('SAM_2017_4HH_rich with capital'!W39="","",'SAM_2017_4HH_rich with capital'!W39)</f>
        <v/>
      </c>
      <c r="X39" s="223" t="str">
        <f>IF('SAM_2017_4HH_rich with capital'!X39="","",'SAM_2017_4HH_rich with capital'!X39)</f>
        <v/>
      </c>
      <c r="Y39" s="223" t="str">
        <f>IF('SAM_2017_4HH_rich with capital'!Y39="","",'SAM_2017_4HH_rich with capital'!Y39)</f>
        <v/>
      </c>
      <c r="Z39" s="223" t="str">
        <f>IF('SAM_2017_4HH_rich with capital'!Z39="","",'SAM_2017_4HH_rich with capital'!Z39)</f>
        <v/>
      </c>
      <c r="AA39" s="223" t="str">
        <f>IF('SAM_2017_4HH_rich with capital'!AA39="","",'SAM_2017_4HH_rich with capital'!AA39)</f>
        <v/>
      </c>
      <c r="AB39" s="223" t="str">
        <f>IF('SAM_2017_4HH_rich with capital'!AB39="","",'SAM_2017_4HH_rich with capital'!AB39)</f>
        <v/>
      </c>
      <c r="AC39" s="223" t="str">
        <f>IF('SAM_2017_4HH_rich with capital'!AC39="","",'SAM_2017_4HH_rich with capital'!AC39)</f>
        <v/>
      </c>
      <c r="AD39" s="223" t="str">
        <f>IF('SAM_2017_4HH_rich with capital'!AD39="","",'SAM_2017_4HH_rich with capital'!AD39)</f>
        <v/>
      </c>
      <c r="AE39" s="223" t="str">
        <f>IF('SAM_2017_4HH_rich with capital'!AE39="","",'SAM_2017_4HH_rich with capital'!AE39)</f>
        <v/>
      </c>
      <c r="AF39" s="223" t="str">
        <f>IF('SAM_2017_4HH_rich with capital'!AF39="","",'SAM_2017_4HH_rich with capital'!AF39)</f>
        <v/>
      </c>
      <c r="AG39" s="223" t="str">
        <f>IF('SAM_2017_4HH_rich with capital'!AG39="","",'SAM_2017_4HH_rich with capital'!AG39)</f>
        <v/>
      </c>
      <c r="AH39" s="223" t="str">
        <f>IF('SAM_2017_4HH_rich with capital'!AH39="","",'SAM_2017_4HH_rich with capital'!AH39)</f>
        <v/>
      </c>
      <c r="AI39" s="223" t="str">
        <f>IF('SAM_2017_4HH_rich with capital'!AI39="","",'SAM_2017_4HH_rich with capital'!AI39)</f>
        <v/>
      </c>
      <c r="AJ39" s="223" t="str">
        <f>IF('SAM_2017_4HH_rich with capital'!AJ39="","",'SAM_2017_4HH_rich with capital'!AJ39)</f>
        <v/>
      </c>
      <c r="AK39" s="223" t="str">
        <f>IF('SAM_2017_4HH_rich with capital'!AK39="","",'SAM_2017_4HH_rich with capital'!AK39)</f>
        <v/>
      </c>
      <c r="AL39" s="223" t="str">
        <f>IF('SAM_2017_4HH_rich with capital'!AL39="","",'SAM_2017_4HH_rich with capital'!AL39)</f>
        <v/>
      </c>
      <c r="AM39" s="223" t="str">
        <f>IF('SAM_2017_4HH_rich with capital'!AM39="","",'SAM_2017_4HH_rich with capital'!AM39)</f>
        <v/>
      </c>
      <c r="AN39" s="223" t="str">
        <f>IF('SAM_2017_4HH_rich with capital'!AN39="","",'SAM_2017_4HH_rich with capital'!AN39)</f>
        <v/>
      </c>
      <c r="AO39" s="223" t="str">
        <f>IF('SAM_2017_4HH_rich with capital'!AO39="","",'SAM_2017_4HH_rich with capital'!AO39)</f>
        <v/>
      </c>
      <c r="AP39" s="223" t="str">
        <f>IF('SAM_2017_4HH_rich with capital'!AP39="","",'SAM_2017_4HH_rich with capital'!AP39)</f>
        <v/>
      </c>
      <c r="AQ39" s="223" t="str">
        <f>IF('SAM_2017_4HH_rich with capital'!AQ39="","",'SAM_2017_4HH_rich with capital'!AQ39)</f>
        <v/>
      </c>
      <c r="AR39" s="223" t="str">
        <f>IF('SAM_2017_4HH_rich with capital'!AR39="","",'SAM_2017_4HH_rich with capital'!AR39)</f>
        <v/>
      </c>
      <c r="AS39" s="223" t="str">
        <f>IF('SAM_2017_4HH_rich with capital'!AS39="","",'SAM_2017_4HH_rich with capital'!AS39)</f>
        <v/>
      </c>
      <c r="AT39" s="223" t="str">
        <f>IF('SAM_2017_4HH_rich with capital'!AT39="","",'SAM_2017_4HH_rich with capital'!AT39)</f>
        <v/>
      </c>
      <c r="AU39" s="223" t="str">
        <f>IF('SAM_2017_4HH_rich with capital'!AU39="","",'SAM_2017_4HH_rich with capital'!AU39)</f>
        <v/>
      </c>
      <c r="AV39" s="223" t="str">
        <f>IF('SAM_2017_4HH_rich with capital'!AV39="","",'SAM_2017_4HH_rich with capital'!AV39)</f>
        <v/>
      </c>
      <c r="AW39" s="223" t="str">
        <f>IF('SAM_2017_4HH_rich with capital'!AW39="","",'SAM_2017_4HH_rich with capital'!AW39)</f>
        <v/>
      </c>
      <c r="AX39" s="223" t="str">
        <f>IF('SAM_2017_4HH_rich with capital'!AX39="","",'SAM_2017_4HH_rich with capital'!AX39)</f>
        <v/>
      </c>
      <c r="AY39" s="223" t="str">
        <f>IF('SAM_2017_4HH_rich with capital'!AY39="","",'SAM_2017_4HH_rich with capital'!AY39)</f>
        <v/>
      </c>
      <c r="AZ39" s="223" t="str">
        <f>IF('SAM_2017_4HH_rich with capital'!AZ39="","",'SAM_2017_4HH_rich with capital'!AZ39)</f>
        <v/>
      </c>
      <c r="BA39" s="223" t="str">
        <f>IF('SAM_2017_4HH_rich with capital'!BA39="","",'SAM_2017_4HH_rich with capital'!BA39)</f>
        <v/>
      </c>
      <c r="BB39" s="223" t="str">
        <f>IF('SAM_2017_4HH_rich with capital'!BB39="","",'SAM_2017_4HH_rich with capital'!BB39)</f>
        <v/>
      </c>
      <c r="BC39" s="223" t="str">
        <f>IF('SAM_2017_4HH_rich with capital'!BC39="","",'SAM_2017_4HH_rich with capital'!BC39)</f>
        <v/>
      </c>
      <c r="BD39" s="223" t="str">
        <f>IF('SAM_2017_4HH_rich with capital'!BD39="","",'SAM_2017_4HH_rich with capital'!BD39)</f>
        <v/>
      </c>
      <c r="BE39" s="223" t="str">
        <f>IF('SAM_2017_4HH_rich with capital'!BE39="","",'SAM_2017_4HH_rich with capital'!BE39)</f>
        <v/>
      </c>
      <c r="BF39" s="223" t="str">
        <f>IF('SAM_2017_4HH_rich with capital'!BF39="","",'SAM_2017_4HH_rich with capital'!BF39)</f>
        <v/>
      </c>
      <c r="BG39" s="223" t="str">
        <f>IF('SAM_2017_4HH_rich with capital'!BG39="","",'SAM_2017_4HH_rich with capital'!BG39)</f>
        <v/>
      </c>
      <c r="BH39" s="223" t="str">
        <f>IF('SAM_2017_4HH_rich with capital'!BH39="","",'SAM_2017_4HH_rich with capital'!BH39)</f>
        <v/>
      </c>
      <c r="BI39" s="223" t="str">
        <f>IF('SAM_2017_4HH_rich with capital'!BI39="","",'SAM_2017_4HH_rich with capital'!BI39)</f>
        <v/>
      </c>
      <c r="BJ39" s="223" t="str">
        <f>IF('SAM_2017_4HH_rich with capital'!BJ39="","",'SAM_2017_4HH_rich with capital'!BJ39)</f>
        <v/>
      </c>
      <c r="BK39" s="223" t="str">
        <f>IF('SAM_2017_4HH_rich with capital'!BK39="","",'SAM_2017_4HH_rich with capital'!BK39)</f>
        <v/>
      </c>
      <c r="BL39" s="223" t="str">
        <f>IF('SAM_2017_4HH_rich with capital'!BL39="","",'SAM_2017_4HH_rich with capital'!BL39)</f>
        <v/>
      </c>
      <c r="BM39" s="223" t="str">
        <f>IF('SAM_2017_4HH_rich with capital'!BM39="","",'SAM_2017_4HH_rich with capital'!BM39)</f>
        <v/>
      </c>
      <c r="BN39" s="223" t="str">
        <f>IF('SAM_2017_4HH_rich with capital'!BN39="","",'SAM_2017_4HH_rich with capital'!BN39)</f>
        <v/>
      </c>
      <c r="BO39" s="223" t="str">
        <f>IF('SAM_2017_4HH_rich with capital'!BO39="","",'SAM_2017_4HH_rich with capital'!BO39)</f>
        <v/>
      </c>
      <c r="BP39" s="223" t="str">
        <f>IF('SAM_2017_4HH_rich with capital'!BP39="","",'SAM_2017_4HH_rich with capital'!BP39)</f>
        <v/>
      </c>
      <c r="BQ39" s="223" t="str">
        <f>IF('SAM_2017_4HH_rich with capital'!BQ39="","",'SAM_2017_4HH_rich with capital'!BQ39)</f>
        <v/>
      </c>
      <c r="BR39" s="223" t="str">
        <f>IF('SAM_2017_4HH_rich with capital'!BR39="","",'SAM_2017_4HH_rich with capital'!BR39)</f>
        <v/>
      </c>
      <c r="BS39" s="223" t="str">
        <f>IF('SAM_2017_4HH_rich with capital'!BS39="","",'SAM_2017_4HH_rich with capital'!BS39)</f>
        <v/>
      </c>
      <c r="BT39" s="223" t="str">
        <f>IF('SAM_2017_4HH_rich with capital'!BT39="","",'SAM_2017_4HH_rich with capital'!BT39)</f>
        <v/>
      </c>
      <c r="BU39" s="279">
        <f>IF('SAM_2017_4HH_rich with capital'!BU39="","",'SAM_2017_4HH_rich with capital'!BU39)</f>
        <v>0</v>
      </c>
      <c r="BV39" s="223">
        <f>IF('SAM_2017_4HH_rich with capital'!BV39="","",'SAM_2017_4HH_rich with capital'!BV39)</f>
        <v>0</v>
      </c>
      <c r="BW39" s="223">
        <f>IF('SAM_2017_4HH_rich with capital'!BW39="","",'SAM_2017_4HH_rich with capital'!BW39)</f>
        <v>0</v>
      </c>
      <c r="BX39" s="280">
        <f>IF('SAM_2017_4HH_rich with capital'!BX39="","",'SAM_2017_4HH_rich with capital'!BX39)</f>
        <v>0</v>
      </c>
      <c r="BY39" s="223" t="str">
        <f>IF('SAM_2017_4HH_rich with capital'!BY39="","",'SAM_2017_4HH_rich with capital'!BY39)</f>
        <v/>
      </c>
      <c r="BZ39" s="223" t="str">
        <f>IF('SAM_2017_4HH_rich with capital'!BZ39="","",'SAM_2017_4HH_rich with capital'!BZ39)</f>
        <v/>
      </c>
      <c r="CA39" s="223" t="str">
        <f>IF('SAM_2017_4HH_rich with capital'!CA39="","",'SAM_2017_4HH_rich with capital'!CA39)</f>
        <v/>
      </c>
      <c r="CB39" s="223" t="str">
        <f>IF('SAM_2017_4HH_rich with capital'!CB39="","",'SAM_2017_4HH_rich with capital'!CB39)</f>
        <v/>
      </c>
      <c r="CC39" s="223" t="str">
        <f>IF('SAM_2017_4HH_rich with capital'!CC39="","",'SAM_2017_4HH_rich with capital'!CC39)</f>
        <v/>
      </c>
      <c r="CD39" s="223" t="str">
        <f>IF('SAM_2017_4HH_rich with capital'!CD39="","",'SAM_2017_4HH_rich with capital'!CD39)</f>
        <v/>
      </c>
      <c r="CE39" s="223">
        <f>IF('SAM_2017_4HH_rich with capital'!CE39="","",'SAM_2017_4HH_rich with capital'!CE39)</f>
        <v>1335776.924879967</v>
      </c>
      <c r="CF39" s="83" t="str">
        <f>IF('SAM_2017_4HH_rich with capital'!CF39="","",'SAM_2017_4HH_rich with capital'!CF39)</f>
        <v/>
      </c>
      <c r="CG39" s="107">
        <f t="shared" si="1"/>
        <v>2192799.5765365302</v>
      </c>
      <c r="CH39" s="221"/>
      <c r="CI39" s="221"/>
      <c r="CJ39" s="221"/>
      <c r="CK39" s="221"/>
    </row>
    <row r="40" spans="1:89" x14ac:dyDescent="0.25">
      <c r="A40" s="227"/>
      <c r="B40" s="225">
        <v>38</v>
      </c>
      <c r="C40" s="244">
        <f>IF('SAM_2017_4HH_rich with capital'!C40="","",'SAM_2017_4HH_rich with capital'!C40)</f>
        <v>157.33783184847061</v>
      </c>
      <c r="D40" s="223" t="str">
        <f>IF('SAM_2017_4HH_rich with capital'!D40="","",'SAM_2017_4HH_rich with capital'!D40)</f>
        <v/>
      </c>
      <c r="E40" s="223">
        <f>IF('SAM_2017_4HH_rich with capital'!E40="","",'SAM_2017_4HH_rich with capital'!E40)</f>
        <v>13095.203643003253</v>
      </c>
      <c r="F40" s="223" t="str">
        <f>IF('SAM_2017_4HH_rich with capital'!F40="","",'SAM_2017_4HH_rich with capital'!F40)</f>
        <v/>
      </c>
      <c r="G40" s="223">
        <f>IF('SAM_2017_4HH_rich with capital'!G40="","",'SAM_2017_4HH_rich with capital'!G40)</f>
        <v>0.20373265875036889</v>
      </c>
      <c r="H40" s="223">
        <f>IF('SAM_2017_4HH_rich with capital'!H40="","",'SAM_2017_4HH_rich with capital'!H40)</f>
        <v>0.13640193266854883</v>
      </c>
      <c r="I40" s="223">
        <f>IF('SAM_2017_4HH_rich with capital'!I40="","",'SAM_2017_4HH_rich with capital'!I40)</f>
        <v>10.981548442766652</v>
      </c>
      <c r="J40" s="223">
        <f>IF('SAM_2017_4HH_rich with capital'!J40="","",'SAM_2017_4HH_rich with capital'!J40)</f>
        <v>1419.922487809185</v>
      </c>
      <c r="K40" s="223">
        <f>IF('SAM_2017_4HH_rich with capital'!K40="","",'SAM_2017_4HH_rich with capital'!K40)</f>
        <v>16.049168509363444</v>
      </c>
      <c r="L40" s="223">
        <f>IF('SAM_2017_4HH_rich with capital'!L40="","",'SAM_2017_4HH_rich with capital'!L40)</f>
        <v>2.3618523705340779</v>
      </c>
      <c r="M40" s="223">
        <f>IF('SAM_2017_4HH_rich with capital'!M40="","",'SAM_2017_4HH_rich with capital'!M40)</f>
        <v>0.77589159016281561</v>
      </c>
      <c r="N40" s="223" t="str">
        <f>IF('SAM_2017_4HH_rich with capital'!N40="","",'SAM_2017_4HH_rich with capital'!N40)</f>
        <v/>
      </c>
      <c r="O40" s="223">
        <f>IF('SAM_2017_4HH_rich with capital'!O40="","",'SAM_2017_4HH_rich with capital'!O40)</f>
        <v>0.17585101056069388</v>
      </c>
      <c r="P40" s="223">
        <f>IF('SAM_2017_4HH_rich with capital'!P40="","",'SAM_2017_4HH_rich with capital'!P40)</f>
        <v>4.4788265136994889</v>
      </c>
      <c r="Q40" s="223">
        <f>IF('SAM_2017_4HH_rich with capital'!Q40="","",'SAM_2017_4HH_rich with capital'!Q40)</f>
        <v>31.450403051799054</v>
      </c>
      <c r="R40" s="223">
        <f>IF('SAM_2017_4HH_rich with capital'!R40="","",'SAM_2017_4HH_rich with capital'!R40)</f>
        <v>18.623454181440689</v>
      </c>
      <c r="S40" s="223">
        <f>IF('SAM_2017_4HH_rich with capital'!S40="","",'SAM_2017_4HH_rich with capital'!S40)</f>
        <v>17.277885180659407</v>
      </c>
      <c r="T40" s="223" t="str">
        <f>IF('SAM_2017_4HH_rich with capital'!T40="","",'SAM_2017_4HH_rich with capital'!T40)</f>
        <v/>
      </c>
      <c r="U40" s="223">
        <f>IF('SAM_2017_4HH_rich with capital'!U40="","",'SAM_2017_4HH_rich with capital'!U40)</f>
        <v>3187.6710876512648</v>
      </c>
      <c r="V40" s="223">
        <f>IF('SAM_2017_4HH_rich with capital'!V40="","",'SAM_2017_4HH_rich with capital'!V40)</f>
        <v>15743.664653820979</v>
      </c>
      <c r="W40" s="223">
        <f>IF('SAM_2017_4HH_rich with capital'!W40="","",'SAM_2017_4HH_rich with capital'!W40)</f>
        <v>1041.8742563480857</v>
      </c>
      <c r="X40" s="223">
        <f>IF('SAM_2017_4HH_rich with capital'!X40="","",'SAM_2017_4HH_rich with capital'!X40)</f>
        <v>3.8521308618359669</v>
      </c>
      <c r="Y40" s="223">
        <f>IF('SAM_2017_4HH_rich with capital'!Y40="","",'SAM_2017_4HH_rich with capital'!Y40)</f>
        <v>10101.230671374366</v>
      </c>
      <c r="Z40" s="223" t="str">
        <f>IF('SAM_2017_4HH_rich with capital'!Z40="","",'SAM_2017_4HH_rich with capital'!Z40)</f>
        <v/>
      </c>
      <c r="AA40" s="223">
        <f>IF('SAM_2017_4HH_rich with capital'!AA40="","",'SAM_2017_4HH_rich with capital'!AA40)</f>
        <v>0.50449812110763614</v>
      </c>
      <c r="AB40" s="223">
        <f>IF('SAM_2017_4HH_rich with capital'!AB40="","",'SAM_2017_4HH_rich with capital'!AB40)</f>
        <v>0.16612415686117005</v>
      </c>
      <c r="AC40" s="223">
        <f>IF('SAM_2017_4HH_rich with capital'!AC40="","",'SAM_2017_4HH_rich with capital'!AC40)</f>
        <v>36.768236830492654</v>
      </c>
      <c r="AD40" s="223">
        <f>IF('SAM_2017_4HH_rich with capital'!AD40="","",'SAM_2017_4HH_rich with capital'!AD40)</f>
        <v>0.54953064649933547</v>
      </c>
      <c r="AE40" s="223" t="str">
        <f>IF('SAM_2017_4HH_rich with capital'!AE40="","",'SAM_2017_4HH_rich with capital'!AE40)</f>
        <v/>
      </c>
      <c r="AF40" s="223">
        <f>IF('SAM_2017_4HH_rich with capital'!AF40="","",'SAM_2017_4HH_rich with capital'!AF40)</f>
        <v>99.210367434691577</v>
      </c>
      <c r="AG40" s="223">
        <f>IF('SAM_2017_4HH_rich with capital'!AG40="","",'SAM_2017_4HH_rich with capital'!AG40)</f>
        <v>7.62480946353008</v>
      </c>
      <c r="AH40" s="223">
        <f>IF('SAM_2017_4HH_rich with capital'!AH40="","",'SAM_2017_4HH_rich with capital'!AH40)</f>
        <v>0.45637615869402448</v>
      </c>
      <c r="AI40" s="223">
        <f>IF('SAM_2017_4HH_rich with capital'!AI40="","",'SAM_2017_4HH_rich with capital'!AI40)</f>
        <v>0.2529347870907977</v>
      </c>
      <c r="AJ40" s="223">
        <f>IF('SAM_2017_4HH_rich with capital'!AJ40="","",'SAM_2017_4HH_rich with capital'!AJ40)</f>
        <v>158.76230982565011</v>
      </c>
      <c r="AK40" s="223" t="str">
        <f>IF('SAM_2017_4HH_rich with capital'!AK40="","",'SAM_2017_4HH_rich with capital'!AK40)</f>
        <v/>
      </c>
      <c r="AL40" s="223" t="str">
        <f>IF('SAM_2017_4HH_rich with capital'!AL40="","",'SAM_2017_4HH_rich with capital'!AL40)</f>
        <v/>
      </c>
      <c r="AM40" s="223" t="str">
        <f>IF('SAM_2017_4HH_rich with capital'!AM40="","",'SAM_2017_4HH_rich with capital'!AM40)</f>
        <v/>
      </c>
      <c r="AN40" s="223" t="str">
        <f>IF('SAM_2017_4HH_rich with capital'!AN40="","",'SAM_2017_4HH_rich with capital'!AN40)</f>
        <v/>
      </c>
      <c r="AO40" s="223" t="str">
        <f>IF('SAM_2017_4HH_rich with capital'!AO40="","",'SAM_2017_4HH_rich with capital'!AO40)</f>
        <v/>
      </c>
      <c r="AP40" s="223" t="str">
        <f>IF('SAM_2017_4HH_rich with capital'!AP40="","",'SAM_2017_4HH_rich with capital'!AP40)</f>
        <v/>
      </c>
      <c r="AQ40" s="223" t="str">
        <f>IF('SAM_2017_4HH_rich with capital'!AQ40="","",'SAM_2017_4HH_rich with capital'!AQ40)</f>
        <v/>
      </c>
      <c r="AR40" s="223" t="str">
        <f>IF('SAM_2017_4HH_rich with capital'!AR40="","",'SAM_2017_4HH_rich with capital'!AR40)</f>
        <v/>
      </c>
      <c r="AS40" s="223" t="str">
        <f>IF('SAM_2017_4HH_rich with capital'!AS40="","",'SAM_2017_4HH_rich with capital'!AS40)</f>
        <v/>
      </c>
      <c r="AT40" s="223" t="str">
        <f>IF('SAM_2017_4HH_rich with capital'!AT40="","",'SAM_2017_4HH_rich with capital'!AT40)</f>
        <v/>
      </c>
      <c r="AU40" s="223" t="str">
        <f>IF('SAM_2017_4HH_rich with capital'!AU40="","",'SAM_2017_4HH_rich with capital'!AU40)</f>
        <v/>
      </c>
      <c r="AV40" s="223" t="str">
        <f>IF('SAM_2017_4HH_rich with capital'!AV40="","",'SAM_2017_4HH_rich with capital'!AV40)</f>
        <v/>
      </c>
      <c r="AW40" s="223" t="str">
        <f>IF('SAM_2017_4HH_rich with capital'!AW40="","",'SAM_2017_4HH_rich with capital'!AW40)</f>
        <v/>
      </c>
      <c r="AX40" s="223" t="str">
        <f>IF('SAM_2017_4HH_rich with capital'!AX40="","",'SAM_2017_4HH_rich with capital'!AX40)</f>
        <v/>
      </c>
      <c r="AY40" s="223" t="str">
        <f>IF('SAM_2017_4HH_rich with capital'!AY40="","",'SAM_2017_4HH_rich with capital'!AY40)</f>
        <v/>
      </c>
      <c r="AZ40" s="223" t="str">
        <f>IF('SAM_2017_4HH_rich with capital'!AZ40="","",'SAM_2017_4HH_rich with capital'!AZ40)</f>
        <v/>
      </c>
      <c r="BA40" s="223" t="str">
        <f>IF('SAM_2017_4HH_rich with capital'!BA40="","",'SAM_2017_4HH_rich with capital'!BA40)</f>
        <v/>
      </c>
      <c r="BB40" s="223" t="str">
        <f>IF('SAM_2017_4HH_rich with capital'!BB40="","",'SAM_2017_4HH_rich with capital'!BB40)</f>
        <v/>
      </c>
      <c r="BC40" s="223" t="str">
        <f>IF('SAM_2017_4HH_rich with capital'!BC40="","",'SAM_2017_4HH_rich with capital'!BC40)</f>
        <v/>
      </c>
      <c r="BD40" s="223" t="str">
        <f>IF('SAM_2017_4HH_rich with capital'!BD40="","",'SAM_2017_4HH_rich with capital'!BD40)</f>
        <v/>
      </c>
      <c r="BE40" s="223" t="str">
        <f>IF('SAM_2017_4HH_rich with capital'!BE40="","",'SAM_2017_4HH_rich with capital'!BE40)</f>
        <v/>
      </c>
      <c r="BF40" s="223" t="str">
        <f>IF('SAM_2017_4HH_rich with capital'!BF40="","",'SAM_2017_4HH_rich with capital'!BF40)</f>
        <v/>
      </c>
      <c r="BG40" s="223" t="str">
        <f>IF('SAM_2017_4HH_rich with capital'!BG40="","",'SAM_2017_4HH_rich with capital'!BG40)</f>
        <v/>
      </c>
      <c r="BH40" s="223" t="str">
        <f>IF('SAM_2017_4HH_rich with capital'!BH40="","",'SAM_2017_4HH_rich with capital'!BH40)</f>
        <v/>
      </c>
      <c r="BI40" s="223" t="str">
        <f>IF('SAM_2017_4HH_rich with capital'!BI40="","",'SAM_2017_4HH_rich with capital'!BI40)</f>
        <v/>
      </c>
      <c r="BJ40" s="223" t="str">
        <f>IF('SAM_2017_4HH_rich with capital'!BJ40="","",'SAM_2017_4HH_rich with capital'!BJ40)</f>
        <v/>
      </c>
      <c r="BK40" s="223" t="str">
        <f>IF('SAM_2017_4HH_rich with capital'!BK40="","",'SAM_2017_4HH_rich with capital'!BK40)</f>
        <v/>
      </c>
      <c r="BL40" s="223" t="str">
        <f>IF('SAM_2017_4HH_rich with capital'!BL40="","",'SAM_2017_4HH_rich with capital'!BL40)</f>
        <v/>
      </c>
      <c r="BM40" s="223" t="str">
        <f>IF('SAM_2017_4HH_rich with capital'!BM40="","",'SAM_2017_4HH_rich with capital'!BM40)</f>
        <v/>
      </c>
      <c r="BN40" s="223" t="str">
        <f>IF('SAM_2017_4HH_rich with capital'!BN40="","",'SAM_2017_4HH_rich with capital'!BN40)</f>
        <v/>
      </c>
      <c r="BO40" s="223" t="str">
        <f>IF('SAM_2017_4HH_rich with capital'!BO40="","",'SAM_2017_4HH_rich with capital'!BO40)</f>
        <v/>
      </c>
      <c r="BP40" s="223" t="str">
        <f>IF('SAM_2017_4HH_rich with capital'!BP40="","",'SAM_2017_4HH_rich with capital'!BP40)</f>
        <v/>
      </c>
      <c r="BQ40" s="223" t="str">
        <f>IF('SAM_2017_4HH_rich with capital'!BQ40="","",'SAM_2017_4HH_rich with capital'!BQ40)</f>
        <v/>
      </c>
      <c r="BR40" s="223" t="str">
        <f>IF('SAM_2017_4HH_rich with capital'!BR40="","",'SAM_2017_4HH_rich with capital'!BR40)</f>
        <v/>
      </c>
      <c r="BS40" s="223" t="str">
        <f>IF('SAM_2017_4HH_rich with capital'!BS40="","",'SAM_2017_4HH_rich with capital'!BS40)</f>
        <v/>
      </c>
      <c r="BT40" s="223" t="str">
        <f>IF('SAM_2017_4HH_rich with capital'!BT40="","",'SAM_2017_4HH_rich with capital'!BT40)</f>
        <v/>
      </c>
      <c r="BU40" s="279">
        <f>IF('SAM_2017_4HH_rich with capital'!BU40="","",'SAM_2017_4HH_rich with capital'!BU40)</f>
        <v>0</v>
      </c>
      <c r="BV40" s="223">
        <f>IF('SAM_2017_4HH_rich with capital'!BV40="","",'SAM_2017_4HH_rich with capital'!BV40)</f>
        <v>0</v>
      </c>
      <c r="BW40" s="223">
        <f>IF('SAM_2017_4HH_rich with capital'!BW40="","",'SAM_2017_4HH_rich with capital'!BW40)</f>
        <v>0</v>
      </c>
      <c r="BX40" s="280">
        <f>IF('SAM_2017_4HH_rich with capital'!BX40="","",'SAM_2017_4HH_rich with capital'!BX40)</f>
        <v>0</v>
      </c>
      <c r="BY40" s="223" t="str">
        <f>IF('SAM_2017_4HH_rich with capital'!BY40="","",'SAM_2017_4HH_rich with capital'!BY40)</f>
        <v/>
      </c>
      <c r="BZ40" s="223" t="str">
        <f>IF('SAM_2017_4HH_rich with capital'!BZ40="","",'SAM_2017_4HH_rich with capital'!BZ40)</f>
        <v/>
      </c>
      <c r="CA40" s="223" t="str">
        <f>IF('SAM_2017_4HH_rich with capital'!CA40="","",'SAM_2017_4HH_rich with capital'!CA40)</f>
        <v/>
      </c>
      <c r="CB40" s="223" t="str">
        <f>IF('SAM_2017_4HH_rich with capital'!CB40="","",'SAM_2017_4HH_rich with capital'!CB40)</f>
        <v/>
      </c>
      <c r="CC40" s="223" t="str">
        <f>IF('SAM_2017_4HH_rich with capital'!CC40="","",'SAM_2017_4HH_rich with capital'!CC40)</f>
        <v/>
      </c>
      <c r="CD40" s="223" t="str">
        <f>IF('SAM_2017_4HH_rich with capital'!CD40="","",'SAM_2017_4HH_rich with capital'!CD40)</f>
        <v/>
      </c>
      <c r="CE40" s="223">
        <f>IF('SAM_2017_4HH_rich with capital'!CE40="","",'SAM_2017_4HH_rich with capital'!CE40)</f>
        <v>-2758.6891618810973</v>
      </c>
      <c r="CF40" s="83" t="str">
        <f>IF('SAM_2017_4HH_rich with capital'!CF40="","",'SAM_2017_4HH_rich with capital'!CF40)</f>
        <v/>
      </c>
      <c r="CG40" s="107">
        <f t="shared" si="1"/>
        <v>42398.87780370337</v>
      </c>
      <c r="CH40" s="221"/>
      <c r="CI40" s="221"/>
      <c r="CJ40" s="221"/>
      <c r="CK40" s="221"/>
    </row>
    <row r="41" spans="1:89" x14ac:dyDescent="0.25">
      <c r="A41" s="227"/>
      <c r="B41" s="225">
        <v>39</v>
      </c>
      <c r="C41" s="244" t="str">
        <f>IF('SAM_2017_4HH_rich with capital'!C41="","",'SAM_2017_4HH_rich with capital'!C41)</f>
        <v/>
      </c>
      <c r="D41" s="223" t="str">
        <f>IF('SAM_2017_4HH_rich with capital'!D41="","",'SAM_2017_4HH_rich with capital'!D41)</f>
        <v/>
      </c>
      <c r="E41" s="223" t="str">
        <f>IF('SAM_2017_4HH_rich with capital'!E41="","",'SAM_2017_4HH_rich with capital'!E41)</f>
        <v/>
      </c>
      <c r="F41" s="223">
        <f>IF('SAM_2017_4HH_rich with capital'!F41="","",'SAM_2017_4HH_rich with capital'!F41)</f>
        <v>28.102698495641111</v>
      </c>
      <c r="G41" s="223">
        <f>IF('SAM_2017_4HH_rich with capital'!G41="","",'SAM_2017_4HH_rich with capital'!G41)</f>
        <v>69.036128999676052</v>
      </c>
      <c r="H41" s="223">
        <f>IF('SAM_2017_4HH_rich with capital'!H41="","",'SAM_2017_4HH_rich with capital'!H41)</f>
        <v>21612.679338532034</v>
      </c>
      <c r="I41" s="223" t="str">
        <f>IF('SAM_2017_4HH_rich with capital'!I41="","",'SAM_2017_4HH_rich with capital'!I41)</f>
        <v/>
      </c>
      <c r="J41" s="223" t="str">
        <f>IF('SAM_2017_4HH_rich with capital'!J41="","",'SAM_2017_4HH_rich with capital'!J41)</f>
        <v/>
      </c>
      <c r="K41" s="223" t="str">
        <f>IF('SAM_2017_4HH_rich with capital'!K41="","",'SAM_2017_4HH_rich with capital'!K41)</f>
        <v/>
      </c>
      <c r="L41" s="223">
        <f>IF('SAM_2017_4HH_rich with capital'!L41="","",'SAM_2017_4HH_rich with capital'!L41)</f>
        <v>3.2281568317925236E-3</v>
      </c>
      <c r="M41" s="223">
        <f>IF('SAM_2017_4HH_rich with capital'!M41="","",'SAM_2017_4HH_rich with capital'!M41)</f>
        <v>268715.33832269919</v>
      </c>
      <c r="N41" s="223">
        <f>IF('SAM_2017_4HH_rich with capital'!N41="","",'SAM_2017_4HH_rich with capital'!N41)</f>
        <v>2017.522685515235</v>
      </c>
      <c r="O41" s="223">
        <f>IF('SAM_2017_4HH_rich with capital'!O41="","",'SAM_2017_4HH_rich with capital'!O41)</f>
        <v>117.43155026263997</v>
      </c>
      <c r="P41" s="223">
        <f>IF('SAM_2017_4HH_rich with capital'!P41="","",'SAM_2017_4HH_rich with capital'!P41)</f>
        <v>99.212844204870365</v>
      </c>
      <c r="Q41" s="223">
        <f>IF('SAM_2017_4HH_rich with capital'!Q41="","",'SAM_2017_4HH_rich with capital'!Q41)</f>
        <v>1768.7427354915376</v>
      </c>
      <c r="R41" s="223">
        <f>IF('SAM_2017_4HH_rich with capital'!R41="","",'SAM_2017_4HH_rich with capital'!R41)</f>
        <v>1448.7720877210845</v>
      </c>
      <c r="S41" s="223" t="str">
        <f>IF('SAM_2017_4HH_rich with capital'!S41="","",'SAM_2017_4HH_rich with capital'!S41)</f>
        <v/>
      </c>
      <c r="T41" s="223" t="str">
        <f>IF('SAM_2017_4HH_rich with capital'!T41="","",'SAM_2017_4HH_rich with capital'!T41)</f>
        <v/>
      </c>
      <c r="U41" s="223" t="str">
        <f>IF('SAM_2017_4HH_rich with capital'!U41="","",'SAM_2017_4HH_rich with capital'!U41)</f>
        <v/>
      </c>
      <c r="V41" s="223" t="str">
        <f>IF('SAM_2017_4HH_rich with capital'!V41="","",'SAM_2017_4HH_rich with capital'!V41)</f>
        <v/>
      </c>
      <c r="W41" s="223" t="str">
        <f>IF('SAM_2017_4HH_rich with capital'!W41="","",'SAM_2017_4HH_rich with capital'!W41)</f>
        <v/>
      </c>
      <c r="X41" s="223">
        <f>IF('SAM_2017_4HH_rich with capital'!X41="","",'SAM_2017_4HH_rich with capital'!X41)</f>
        <v>1.5396277684556392E-3</v>
      </c>
      <c r="Y41" s="223">
        <f>IF('SAM_2017_4HH_rich with capital'!Y41="","",'SAM_2017_4HH_rich with capital'!Y41)</f>
        <v>1.4975098382319127</v>
      </c>
      <c r="Z41" s="223" t="str">
        <f>IF('SAM_2017_4HH_rich with capital'!Z41="","",'SAM_2017_4HH_rich with capital'!Z41)</f>
        <v/>
      </c>
      <c r="AA41" s="223" t="str">
        <f>IF('SAM_2017_4HH_rich with capital'!AA41="","",'SAM_2017_4HH_rich with capital'!AA41)</f>
        <v/>
      </c>
      <c r="AB41" s="223">
        <f>IF('SAM_2017_4HH_rich with capital'!AB41="","",'SAM_2017_4HH_rich with capital'!AB41)</f>
        <v>7668.5215478753844</v>
      </c>
      <c r="AC41" s="223" t="str">
        <f>IF('SAM_2017_4HH_rich with capital'!AC41="","",'SAM_2017_4HH_rich with capital'!AC41)</f>
        <v/>
      </c>
      <c r="AD41" s="223" t="str">
        <f>IF('SAM_2017_4HH_rich with capital'!AD41="","",'SAM_2017_4HH_rich with capital'!AD41)</f>
        <v/>
      </c>
      <c r="AE41" s="223" t="str">
        <f>IF('SAM_2017_4HH_rich with capital'!AE41="","",'SAM_2017_4HH_rich with capital'!AE41)</f>
        <v/>
      </c>
      <c r="AF41" s="223">
        <f>IF('SAM_2017_4HH_rich with capital'!AF41="","",'SAM_2017_4HH_rich with capital'!AF41)</f>
        <v>2.3041979511051838</v>
      </c>
      <c r="AG41" s="223">
        <f>IF('SAM_2017_4HH_rich with capital'!AG41="","",'SAM_2017_4HH_rich with capital'!AG41)</f>
        <v>1.7786601281666701</v>
      </c>
      <c r="AH41" s="223" t="str">
        <f>IF('SAM_2017_4HH_rich with capital'!AH41="","",'SAM_2017_4HH_rich with capital'!AH41)</f>
        <v/>
      </c>
      <c r="AI41" s="223" t="str">
        <f>IF('SAM_2017_4HH_rich with capital'!AI41="","",'SAM_2017_4HH_rich with capital'!AI41)</f>
        <v/>
      </c>
      <c r="AJ41" s="223">
        <f>IF('SAM_2017_4HH_rich with capital'!AJ41="","",'SAM_2017_4HH_rich with capital'!AJ41)</f>
        <v>5.4952528960594273</v>
      </c>
      <c r="AK41" s="223" t="str">
        <f>IF('SAM_2017_4HH_rich with capital'!AK41="","",'SAM_2017_4HH_rich with capital'!AK41)</f>
        <v/>
      </c>
      <c r="AL41" s="223" t="str">
        <f>IF('SAM_2017_4HH_rich with capital'!AL41="","",'SAM_2017_4HH_rich with capital'!AL41)</f>
        <v/>
      </c>
      <c r="AM41" s="223" t="str">
        <f>IF('SAM_2017_4HH_rich with capital'!AM41="","",'SAM_2017_4HH_rich with capital'!AM41)</f>
        <v/>
      </c>
      <c r="AN41" s="223" t="str">
        <f>IF('SAM_2017_4HH_rich with capital'!AN41="","",'SAM_2017_4HH_rich with capital'!AN41)</f>
        <v/>
      </c>
      <c r="AO41" s="223" t="str">
        <f>IF('SAM_2017_4HH_rich with capital'!AO41="","",'SAM_2017_4HH_rich with capital'!AO41)</f>
        <v/>
      </c>
      <c r="AP41" s="223" t="str">
        <f>IF('SAM_2017_4HH_rich with capital'!AP41="","",'SAM_2017_4HH_rich with capital'!AP41)</f>
        <v/>
      </c>
      <c r="AQ41" s="223" t="str">
        <f>IF('SAM_2017_4HH_rich with capital'!AQ41="","",'SAM_2017_4HH_rich with capital'!AQ41)</f>
        <v/>
      </c>
      <c r="AR41" s="223" t="str">
        <f>IF('SAM_2017_4HH_rich with capital'!AR41="","",'SAM_2017_4HH_rich with capital'!AR41)</f>
        <v/>
      </c>
      <c r="AS41" s="223" t="str">
        <f>IF('SAM_2017_4HH_rich with capital'!AS41="","",'SAM_2017_4HH_rich with capital'!AS41)</f>
        <v/>
      </c>
      <c r="AT41" s="223" t="str">
        <f>IF('SAM_2017_4HH_rich with capital'!AT41="","",'SAM_2017_4HH_rich with capital'!AT41)</f>
        <v/>
      </c>
      <c r="AU41" s="223" t="str">
        <f>IF('SAM_2017_4HH_rich with capital'!AU41="","",'SAM_2017_4HH_rich with capital'!AU41)</f>
        <v/>
      </c>
      <c r="AV41" s="223" t="str">
        <f>IF('SAM_2017_4HH_rich with capital'!AV41="","",'SAM_2017_4HH_rich with capital'!AV41)</f>
        <v/>
      </c>
      <c r="AW41" s="223" t="str">
        <f>IF('SAM_2017_4HH_rich with capital'!AW41="","",'SAM_2017_4HH_rich with capital'!AW41)</f>
        <v/>
      </c>
      <c r="AX41" s="223" t="str">
        <f>IF('SAM_2017_4HH_rich with capital'!AX41="","",'SAM_2017_4HH_rich with capital'!AX41)</f>
        <v/>
      </c>
      <c r="AY41" s="223" t="str">
        <f>IF('SAM_2017_4HH_rich with capital'!AY41="","",'SAM_2017_4HH_rich with capital'!AY41)</f>
        <v/>
      </c>
      <c r="AZ41" s="223" t="str">
        <f>IF('SAM_2017_4HH_rich with capital'!AZ41="","",'SAM_2017_4HH_rich with capital'!AZ41)</f>
        <v/>
      </c>
      <c r="BA41" s="223" t="str">
        <f>IF('SAM_2017_4HH_rich with capital'!BA41="","",'SAM_2017_4HH_rich with capital'!BA41)</f>
        <v/>
      </c>
      <c r="BB41" s="223" t="str">
        <f>IF('SAM_2017_4HH_rich with capital'!BB41="","",'SAM_2017_4HH_rich with capital'!BB41)</f>
        <v/>
      </c>
      <c r="BC41" s="223" t="str">
        <f>IF('SAM_2017_4HH_rich with capital'!BC41="","",'SAM_2017_4HH_rich with capital'!BC41)</f>
        <v/>
      </c>
      <c r="BD41" s="223" t="str">
        <f>IF('SAM_2017_4HH_rich with capital'!BD41="","",'SAM_2017_4HH_rich with capital'!BD41)</f>
        <v/>
      </c>
      <c r="BE41" s="223" t="str">
        <f>IF('SAM_2017_4HH_rich with capital'!BE41="","",'SAM_2017_4HH_rich with capital'!BE41)</f>
        <v/>
      </c>
      <c r="BF41" s="223" t="str">
        <f>IF('SAM_2017_4HH_rich with capital'!BF41="","",'SAM_2017_4HH_rich with capital'!BF41)</f>
        <v/>
      </c>
      <c r="BG41" s="223" t="str">
        <f>IF('SAM_2017_4HH_rich with capital'!BG41="","",'SAM_2017_4HH_rich with capital'!BG41)</f>
        <v/>
      </c>
      <c r="BH41" s="223" t="str">
        <f>IF('SAM_2017_4HH_rich with capital'!BH41="","",'SAM_2017_4HH_rich with capital'!BH41)</f>
        <v/>
      </c>
      <c r="BI41" s="223" t="str">
        <f>IF('SAM_2017_4HH_rich with capital'!BI41="","",'SAM_2017_4HH_rich with capital'!BI41)</f>
        <v/>
      </c>
      <c r="BJ41" s="223" t="str">
        <f>IF('SAM_2017_4HH_rich with capital'!BJ41="","",'SAM_2017_4HH_rich with capital'!BJ41)</f>
        <v/>
      </c>
      <c r="BK41" s="223" t="str">
        <f>IF('SAM_2017_4HH_rich with capital'!BK41="","",'SAM_2017_4HH_rich with capital'!BK41)</f>
        <v/>
      </c>
      <c r="BL41" s="223" t="str">
        <f>IF('SAM_2017_4HH_rich with capital'!BL41="","",'SAM_2017_4HH_rich with capital'!BL41)</f>
        <v/>
      </c>
      <c r="BM41" s="223" t="str">
        <f>IF('SAM_2017_4HH_rich with capital'!BM41="","",'SAM_2017_4HH_rich with capital'!BM41)</f>
        <v/>
      </c>
      <c r="BN41" s="223" t="str">
        <f>IF('SAM_2017_4HH_rich with capital'!BN41="","",'SAM_2017_4HH_rich with capital'!BN41)</f>
        <v/>
      </c>
      <c r="BO41" s="223" t="str">
        <f>IF('SAM_2017_4HH_rich with capital'!BO41="","",'SAM_2017_4HH_rich with capital'!BO41)</f>
        <v/>
      </c>
      <c r="BP41" s="223" t="str">
        <f>IF('SAM_2017_4HH_rich with capital'!BP41="","",'SAM_2017_4HH_rich with capital'!BP41)</f>
        <v/>
      </c>
      <c r="BQ41" s="223" t="str">
        <f>IF('SAM_2017_4HH_rich with capital'!BQ41="","",'SAM_2017_4HH_rich with capital'!BQ41)</f>
        <v/>
      </c>
      <c r="BR41" s="223" t="str">
        <f>IF('SAM_2017_4HH_rich with capital'!BR41="","",'SAM_2017_4HH_rich with capital'!BR41)</f>
        <v/>
      </c>
      <c r="BS41" s="223" t="str">
        <f>IF('SAM_2017_4HH_rich with capital'!BS41="","",'SAM_2017_4HH_rich with capital'!BS41)</f>
        <v/>
      </c>
      <c r="BT41" s="223" t="str">
        <f>IF('SAM_2017_4HH_rich with capital'!BT41="","",'SAM_2017_4HH_rich with capital'!BT41)</f>
        <v/>
      </c>
      <c r="BU41" s="279">
        <f>IF('SAM_2017_4HH_rich with capital'!BU41="","",'SAM_2017_4HH_rich with capital'!BU41)</f>
        <v>343.28105497236413</v>
      </c>
      <c r="BV41" s="223">
        <f>IF('SAM_2017_4HH_rich with capital'!BV41="","",'SAM_2017_4HH_rich with capital'!BV41)</f>
        <v>585.72238041272067</v>
      </c>
      <c r="BW41" s="223">
        <f>IF('SAM_2017_4HH_rich with capital'!BW41="","",'SAM_2017_4HH_rich with capital'!BW41)</f>
        <v>216.06455573037672</v>
      </c>
      <c r="BX41" s="280">
        <f>IF('SAM_2017_4HH_rich with capital'!BX41="","",'SAM_2017_4HH_rich with capital'!BX41)</f>
        <v>826.67387398692324</v>
      </c>
      <c r="BY41" s="223" t="str">
        <f>IF('SAM_2017_4HH_rich with capital'!BY41="","",'SAM_2017_4HH_rich with capital'!BY41)</f>
        <v/>
      </c>
      <c r="BZ41" s="223" t="str">
        <f>IF('SAM_2017_4HH_rich with capital'!BZ41="","",'SAM_2017_4HH_rich with capital'!BZ41)</f>
        <v/>
      </c>
      <c r="CA41" s="223" t="str">
        <f>IF('SAM_2017_4HH_rich with capital'!CA41="","",'SAM_2017_4HH_rich with capital'!CA41)</f>
        <v/>
      </c>
      <c r="CB41" s="223" t="str">
        <f>IF('SAM_2017_4HH_rich with capital'!CB41="","",'SAM_2017_4HH_rich with capital'!CB41)</f>
        <v/>
      </c>
      <c r="CC41" s="223" t="str">
        <f>IF('SAM_2017_4HH_rich with capital'!CC41="","",'SAM_2017_4HH_rich with capital'!CC41)</f>
        <v/>
      </c>
      <c r="CD41" s="223" t="str">
        <f>IF('SAM_2017_4HH_rich with capital'!CD41="","",'SAM_2017_4HH_rich with capital'!CD41)</f>
        <v/>
      </c>
      <c r="CE41" s="223">
        <f>IF('SAM_2017_4HH_rich with capital'!CE41="","",'SAM_2017_4HH_rich with capital'!CE41)</f>
        <v>21879.577853778359</v>
      </c>
      <c r="CF41" s="83" t="str">
        <f>IF('SAM_2017_4HH_rich with capital'!CF41="","",'SAM_2017_4HH_rich with capital'!CF41)</f>
        <v/>
      </c>
      <c r="CG41" s="107">
        <f t="shared" si="1"/>
        <v>327407.76004727627</v>
      </c>
      <c r="CH41" s="221"/>
      <c r="CI41" s="221"/>
      <c r="CJ41" s="221"/>
      <c r="CK41" s="221"/>
    </row>
    <row r="42" spans="1:89" x14ac:dyDescent="0.25">
      <c r="A42" s="227"/>
      <c r="B42" s="225">
        <v>40</v>
      </c>
      <c r="C42" s="244" t="str">
        <f>IF('SAM_2017_4HH_rich with capital'!C42="","",'SAM_2017_4HH_rich with capital'!C42)</f>
        <v/>
      </c>
      <c r="D42" s="223" t="str">
        <f>IF('SAM_2017_4HH_rich with capital'!D42="","",'SAM_2017_4HH_rich with capital'!D42)</f>
        <v/>
      </c>
      <c r="E42" s="223">
        <f>IF('SAM_2017_4HH_rich with capital'!E42="","",'SAM_2017_4HH_rich with capital'!E42)</f>
        <v>106852.60184958855</v>
      </c>
      <c r="F42" s="223" t="str">
        <f>IF('SAM_2017_4HH_rich with capital'!F42="","",'SAM_2017_4HH_rich with capital'!F42)</f>
        <v/>
      </c>
      <c r="G42" s="223">
        <f>IF('SAM_2017_4HH_rich with capital'!G42="","",'SAM_2017_4HH_rich with capital'!G42)</f>
        <v>90.048715527096931</v>
      </c>
      <c r="H42" s="223">
        <f>IF('SAM_2017_4HH_rich with capital'!H42="","",'SAM_2017_4HH_rich with capital'!H42)</f>
        <v>220569.24579255332</v>
      </c>
      <c r="I42" s="223" t="str">
        <f>IF('SAM_2017_4HH_rich with capital'!I42="","",'SAM_2017_4HH_rich with capital'!I42)</f>
        <v/>
      </c>
      <c r="J42" s="223" t="str">
        <f>IF('SAM_2017_4HH_rich with capital'!J42="","",'SAM_2017_4HH_rich with capital'!J42)</f>
        <v/>
      </c>
      <c r="K42" s="223" t="str">
        <f>IF('SAM_2017_4HH_rich with capital'!K42="","",'SAM_2017_4HH_rich with capital'!K42)</f>
        <v/>
      </c>
      <c r="L42" s="223" t="str">
        <f>IF('SAM_2017_4HH_rich with capital'!L42="","",'SAM_2017_4HH_rich with capital'!L42)</f>
        <v/>
      </c>
      <c r="M42" s="223">
        <f>IF('SAM_2017_4HH_rich with capital'!M42="","",'SAM_2017_4HH_rich with capital'!M42)</f>
        <v>466022.4525621577</v>
      </c>
      <c r="N42" s="223">
        <f>IF('SAM_2017_4HH_rich with capital'!N42="","",'SAM_2017_4HH_rich with capital'!N42)</f>
        <v>1130519.3815019082</v>
      </c>
      <c r="O42" s="223">
        <f>IF('SAM_2017_4HH_rich with capital'!O42="","",'SAM_2017_4HH_rich with capital'!O42)</f>
        <v>10.640943683099881</v>
      </c>
      <c r="P42" s="223">
        <f>IF('SAM_2017_4HH_rich with capital'!P42="","",'SAM_2017_4HH_rich with capital'!P42)</f>
        <v>2015.9703816951528</v>
      </c>
      <c r="Q42" s="223">
        <f>IF('SAM_2017_4HH_rich with capital'!Q42="","",'SAM_2017_4HH_rich with capital'!Q42)</f>
        <v>83431.674617163546</v>
      </c>
      <c r="R42" s="223">
        <f>IF('SAM_2017_4HH_rich with capital'!R42="","",'SAM_2017_4HH_rich with capital'!R42)</f>
        <v>7.5147642342269299</v>
      </c>
      <c r="S42" s="223" t="str">
        <f>IF('SAM_2017_4HH_rich with capital'!S42="","",'SAM_2017_4HH_rich with capital'!S42)</f>
        <v/>
      </c>
      <c r="T42" s="223" t="str">
        <f>IF('SAM_2017_4HH_rich with capital'!T42="","",'SAM_2017_4HH_rich with capital'!T42)</f>
        <v/>
      </c>
      <c r="U42" s="223" t="str">
        <f>IF('SAM_2017_4HH_rich with capital'!U42="","",'SAM_2017_4HH_rich with capital'!U42)</f>
        <v/>
      </c>
      <c r="V42" s="223" t="str">
        <f>IF('SAM_2017_4HH_rich with capital'!V42="","",'SAM_2017_4HH_rich with capital'!V42)</f>
        <v/>
      </c>
      <c r="W42" s="223">
        <f>IF('SAM_2017_4HH_rich with capital'!W42="","",'SAM_2017_4HH_rich with capital'!W42)</f>
        <v>1.1135176221894421</v>
      </c>
      <c r="X42" s="223">
        <f>IF('SAM_2017_4HH_rich with capital'!X42="","",'SAM_2017_4HH_rich with capital'!X42)</f>
        <v>204.75308770704069</v>
      </c>
      <c r="Y42" s="223">
        <f>IF('SAM_2017_4HH_rich with capital'!Y42="","",'SAM_2017_4HH_rich with capital'!Y42)</f>
        <v>826.77554639853395</v>
      </c>
      <c r="Z42" s="223" t="str">
        <f>IF('SAM_2017_4HH_rich with capital'!Z42="","",'SAM_2017_4HH_rich with capital'!Z42)</f>
        <v/>
      </c>
      <c r="AA42" s="223" t="str">
        <f>IF('SAM_2017_4HH_rich with capital'!AA42="","",'SAM_2017_4HH_rich with capital'!AA42)</f>
        <v/>
      </c>
      <c r="AB42" s="223">
        <f>IF('SAM_2017_4HH_rich with capital'!AB42="","",'SAM_2017_4HH_rich with capital'!AB42)</f>
        <v>66474.862422499587</v>
      </c>
      <c r="AC42" s="223">
        <f>IF('SAM_2017_4HH_rich with capital'!AC42="","",'SAM_2017_4HH_rich with capital'!AC42)</f>
        <v>21875.451004066948</v>
      </c>
      <c r="AD42" s="223" t="str">
        <f>IF('SAM_2017_4HH_rich with capital'!AD42="","",'SAM_2017_4HH_rich with capital'!AD42)</f>
        <v/>
      </c>
      <c r="AE42" s="223" t="str">
        <f>IF('SAM_2017_4HH_rich with capital'!AE42="","",'SAM_2017_4HH_rich with capital'!AE42)</f>
        <v/>
      </c>
      <c r="AF42" s="223">
        <f>IF('SAM_2017_4HH_rich with capital'!AF42="","",'SAM_2017_4HH_rich with capital'!AF42)</f>
        <v>1321.404757134696</v>
      </c>
      <c r="AG42" s="223">
        <f>IF('SAM_2017_4HH_rich with capital'!AG42="","",'SAM_2017_4HH_rich with capital'!AG42)</f>
        <v>2082.1405672438191</v>
      </c>
      <c r="AH42" s="223" t="str">
        <f>IF('SAM_2017_4HH_rich with capital'!AH42="","",'SAM_2017_4HH_rich with capital'!AH42)</f>
        <v/>
      </c>
      <c r="AI42" s="223">
        <f>IF('SAM_2017_4HH_rich with capital'!AI42="","",'SAM_2017_4HH_rich with capital'!AI42)</f>
        <v>4.7868097046028573E-3</v>
      </c>
      <c r="AJ42" s="223">
        <f>IF('SAM_2017_4HH_rich with capital'!AJ42="","",'SAM_2017_4HH_rich with capital'!AJ42)</f>
        <v>3252.6297897796612</v>
      </c>
      <c r="AK42" s="223" t="str">
        <f>IF('SAM_2017_4HH_rich with capital'!AK42="","",'SAM_2017_4HH_rich with capital'!AK42)</f>
        <v/>
      </c>
      <c r="AL42" s="223" t="str">
        <f>IF('SAM_2017_4HH_rich with capital'!AL42="","",'SAM_2017_4HH_rich with capital'!AL42)</f>
        <v/>
      </c>
      <c r="AM42" s="223" t="str">
        <f>IF('SAM_2017_4HH_rich with capital'!AM42="","",'SAM_2017_4HH_rich with capital'!AM42)</f>
        <v/>
      </c>
      <c r="AN42" s="223" t="str">
        <f>IF('SAM_2017_4HH_rich with capital'!AN42="","",'SAM_2017_4HH_rich with capital'!AN42)</f>
        <v/>
      </c>
      <c r="AO42" s="223" t="str">
        <f>IF('SAM_2017_4HH_rich with capital'!AO42="","",'SAM_2017_4HH_rich with capital'!AO42)</f>
        <v/>
      </c>
      <c r="AP42" s="223" t="str">
        <f>IF('SAM_2017_4HH_rich with capital'!AP42="","",'SAM_2017_4HH_rich with capital'!AP42)</f>
        <v/>
      </c>
      <c r="AQ42" s="223" t="str">
        <f>IF('SAM_2017_4HH_rich with capital'!AQ42="","",'SAM_2017_4HH_rich with capital'!AQ42)</f>
        <v/>
      </c>
      <c r="AR42" s="223" t="str">
        <f>IF('SAM_2017_4HH_rich with capital'!AR42="","",'SAM_2017_4HH_rich with capital'!AR42)</f>
        <v/>
      </c>
      <c r="AS42" s="223" t="str">
        <f>IF('SAM_2017_4HH_rich with capital'!AS42="","",'SAM_2017_4HH_rich with capital'!AS42)</f>
        <v/>
      </c>
      <c r="AT42" s="223" t="str">
        <f>IF('SAM_2017_4HH_rich with capital'!AT42="","",'SAM_2017_4HH_rich with capital'!AT42)</f>
        <v/>
      </c>
      <c r="AU42" s="223" t="str">
        <f>IF('SAM_2017_4HH_rich with capital'!AU42="","",'SAM_2017_4HH_rich with capital'!AU42)</f>
        <v/>
      </c>
      <c r="AV42" s="223" t="str">
        <f>IF('SAM_2017_4HH_rich with capital'!AV42="","",'SAM_2017_4HH_rich with capital'!AV42)</f>
        <v/>
      </c>
      <c r="AW42" s="223" t="str">
        <f>IF('SAM_2017_4HH_rich with capital'!AW42="","",'SAM_2017_4HH_rich with capital'!AW42)</f>
        <v/>
      </c>
      <c r="AX42" s="223" t="str">
        <f>IF('SAM_2017_4HH_rich with capital'!AX42="","",'SAM_2017_4HH_rich with capital'!AX42)</f>
        <v/>
      </c>
      <c r="AY42" s="223" t="str">
        <f>IF('SAM_2017_4HH_rich with capital'!AY42="","",'SAM_2017_4HH_rich with capital'!AY42)</f>
        <v/>
      </c>
      <c r="AZ42" s="223" t="str">
        <f>IF('SAM_2017_4HH_rich with capital'!AZ42="","",'SAM_2017_4HH_rich with capital'!AZ42)</f>
        <v/>
      </c>
      <c r="BA42" s="223" t="str">
        <f>IF('SAM_2017_4HH_rich with capital'!BA42="","",'SAM_2017_4HH_rich with capital'!BA42)</f>
        <v/>
      </c>
      <c r="BB42" s="223" t="str">
        <f>IF('SAM_2017_4HH_rich with capital'!BB42="","",'SAM_2017_4HH_rich with capital'!BB42)</f>
        <v/>
      </c>
      <c r="BC42" s="223" t="str">
        <f>IF('SAM_2017_4HH_rich with capital'!BC42="","",'SAM_2017_4HH_rich with capital'!BC42)</f>
        <v/>
      </c>
      <c r="BD42" s="223" t="str">
        <f>IF('SAM_2017_4HH_rich with capital'!BD42="","",'SAM_2017_4HH_rich with capital'!BD42)</f>
        <v/>
      </c>
      <c r="BE42" s="223" t="str">
        <f>IF('SAM_2017_4HH_rich with capital'!BE42="","",'SAM_2017_4HH_rich with capital'!BE42)</f>
        <v/>
      </c>
      <c r="BF42" s="223" t="str">
        <f>IF('SAM_2017_4HH_rich with capital'!BF42="","",'SAM_2017_4HH_rich with capital'!BF42)</f>
        <v/>
      </c>
      <c r="BG42" s="223" t="str">
        <f>IF('SAM_2017_4HH_rich with capital'!BG42="","",'SAM_2017_4HH_rich with capital'!BG42)</f>
        <v/>
      </c>
      <c r="BH42" s="223" t="str">
        <f>IF('SAM_2017_4HH_rich with capital'!BH42="","",'SAM_2017_4HH_rich with capital'!BH42)</f>
        <v/>
      </c>
      <c r="BI42" s="223" t="str">
        <f>IF('SAM_2017_4HH_rich with capital'!BI42="","",'SAM_2017_4HH_rich with capital'!BI42)</f>
        <v/>
      </c>
      <c r="BJ42" s="223" t="str">
        <f>IF('SAM_2017_4HH_rich with capital'!BJ42="","",'SAM_2017_4HH_rich with capital'!BJ42)</f>
        <v/>
      </c>
      <c r="BK42" s="223" t="str">
        <f>IF('SAM_2017_4HH_rich with capital'!BK42="","",'SAM_2017_4HH_rich with capital'!BK42)</f>
        <v/>
      </c>
      <c r="BL42" s="223" t="str">
        <f>IF('SAM_2017_4HH_rich with capital'!BL42="","",'SAM_2017_4HH_rich with capital'!BL42)</f>
        <v/>
      </c>
      <c r="BM42" s="223" t="str">
        <f>IF('SAM_2017_4HH_rich with capital'!BM42="","",'SAM_2017_4HH_rich with capital'!BM42)</f>
        <v/>
      </c>
      <c r="BN42" s="223" t="str">
        <f>IF('SAM_2017_4HH_rich with capital'!BN42="","",'SAM_2017_4HH_rich with capital'!BN42)</f>
        <v/>
      </c>
      <c r="BO42" s="223" t="str">
        <f>IF('SAM_2017_4HH_rich with capital'!BO42="","",'SAM_2017_4HH_rich with capital'!BO42)</f>
        <v/>
      </c>
      <c r="BP42" s="223" t="str">
        <f>IF('SAM_2017_4HH_rich with capital'!BP42="","",'SAM_2017_4HH_rich with capital'!BP42)</f>
        <v/>
      </c>
      <c r="BQ42" s="223" t="str">
        <f>IF('SAM_2017_4HH_rich with capital'!BQ42="","",'SAM_2017_4HH_rich with capital'!BQ42)</f>
        <v/>
      </c>
      <c r="BR42" s="223" t="str">
        <f>IF('SAM_2017_4HH_rich with capital'!BR42="","",'SAM_2017_4HH_rich with capital'!BR42)</f>
        <v/>
      </c>
      <c r="BS42" s="223" t="str">
        <f>IF('SAM_2017_4HH_rich with capital'!BS42="","",'SAM_2017_4HH_rich with capital'!BS42)</f>
        <v/>
      </c>
      <c r="BT42" s="223" t="str">
        <f>IF('SAM_2017_4HH_rich with capital'!BT42="","",'SAM_2017_4HH_rich with capital'!BT42)</f>
        <v/>
      </c>
      <c r="BU42" s="279">
        <f>IF('SAM_2017_4HH_rich with capital'!BU42="","",'SAM_2017_4HH_rich with capital'!BU42)</f>
        <v>1683.2083214274876</v>
      </c>
      <c r="BV42" s="223">
        <f>IF('SAM_2017_4HH_rich with capital'!BV42="","",'SAM_2017_4HH_rich with capital'!BV42)</f>
        <v>2871.9696891993567</v>
      </c>
      <c r="BW42" s="223">
        <f>IF('SAM_2017_4HH_rich with capital'!BW42="","",'SAM_2017_4HH_rich with capital'!BW42)</f>
        <v>1059.4282815874635</v>
      </c>
      <c r="BX42" s="280">
        <f>IF('SAM_2017_4HH_rich with capital'!BX42="","",'SAM_2017_4HH_rich with capital'!BX42)</f>
        <v>4053.425971653191</v>
      </c>
      <c r="BY42" s="223" t="str">
        <f>IF('SAM_2017_4HH_rich with capital'!BY42="","",'SAM_2017_4HH_rich with capital'!BY42)</f>
        <v/>
      </c>
      <c r="BZ42" s="223" t="str">
        <f>IF('SAM_2017_4HH_rich with capital'!BZ42="","",'SAM_2017_4HH_rich with capital'!BZ42)</f>
        <v/>
      </c>
      <c r="CA42" s="223" t="str">
        <f>IF('SAM_2017_4HH_rich with capital'!CA42="","",'SAM_2017_4HH_rich with capital'!CA42)</f>
        <v/>
      </c>
      <c r="CB42" s="223" t="str">
        <f>IF('SAM_2017_4HH_rich with capital'!CB42="","",'SAM_2017_4HH_rich with capital'!CB42)</f>
        <v/>
      </c>
      <c r="CC42" s="223" t="str">
        <f>IF('SAM_2017_4HH_rich with capital'!CC42="","",'SAM_2017_4HH_rich with capital'!CC42)</f>
        <v/>
      </c>
      <c r="CD42" s="223" t="str">
        <f>IF('SAM_2017_4HH_rich with capital'!CD42="","",'SAM_2017_4HH_rich with capital'!CD42)</f>
        <v/>
      </c>
      <c r="CE42" s="223">
        <f>IF('SAM_2017_4HH_rich with capital'!CE42="","",'SAM_2017_4HH_rich with capital'!CE42)</f>
        <v>261223.06248490344</v>
      </c>
      <c r="CF42" s="83" t="str">
        <f>IF('SAM_2017_4HH_rich with capital'!CF42="","",'SAM_2017_4HH_rich with capital'!CF42)</f>
        <v/>
      </c>
      <c r="CG42" s="107">
        <f t="shared" si="1"/>
        <v>2376449.7613565437</v>
      </c>
      <c r="CH42" s="221"/>
      <c r="CI42" s="221"/>
      <c r="CJ42" s="221"/>
      <c r="CK42" s="221"/>
    </row>
    <row r="43" spans="1:89" x14ac:dyDescent="0.25">
      <c r="A43" s="227"/>
      <c r="B43" s="225">
        <v>41</v>
      </c>
      <c r="C43" s="244">
        <f>IF('SAM_2017_4HH_rich with capital'!C43="","",'SAM_2017_4HH_rich with capital'!C43)</f>
        <v>179.23293527989844</v>
      </c>
      <c r="D43" s="223">
        <f>IF('SAM_2017_4HH_rich with capital'!D43="","",'SAM_2017_4HH_rich with capital'!D43)</f>
        <v>7168.4706500885386</v>
      </c>
      <c r="E43" s="223">
        <f>IF('SAM_2017_4HH_rich with capital'!E43="","",'SAM_2017_4HH_rich with capital'!E43)</f>
        <v>651269.95621578221</v>
      </c>
      <c r="F43" s="223">
        <f>IF('SAM_2017_4HH_rich with capital'!F43="","",'SAM_2017_4HH_rich with capital'!F43)</f>
        <v>11083.204292397106</v>
      </c>
      <c r="G43" s="223">
        <f>IF('SAM_2017_4HH_rich with capital'!G43="","",'SAM_2017_4HH_rich with capital'!G43)</f>
        <v>1973.0435352880602</v>
      </c>
      <c r="H43" s="223">
        <f>IF('SAM_2017_4HH_rich with capital'!H43="","",'SAM_2017_4HH_rich with capital'!H43)</f>
        <v>95796.854873321354</v>
      </c>
      <c r="I43" s="223">
        <f>IF('SAM_2017_4HH_rich with capital'!I43="","",'SAM_2017_4HH_rich with capital'!I43)</f>
        <v>3054.405566298858</v>
      </c>
      <c r="J43" s="223">
        <f>IF('SAM_2017_4HH_rich with capital'!J43="","",'SAM_2017_4HH_rich with capital'!J43)</f>
        <v>16.886094440188813</v>
      </c>
      <c r="K43" s="223" t="str">
        <f>IF('SAM_2017_4HH_rich with capital'!K43="","",'SAM_2017_4HH_rich with capital'!K43)</f>
        <v/>
      </c>
      <c r="L43" s="223">
        <f>IF('SAM_2017_4HH_rich with capital'!L43="","",'SAM_2017_4HH_rich with capital'!L43)</f>
        <v>99.170266308600205</v>
      </c>
      <c r="M43" s="223">
        <f>IF('SAM_2017_4HH_rich with capital'!M43="","",'SAM_2017_4HH_rich with capital'!M43)</f>
        <v>4265.394846440995</v>
      </c>
      <c r="N43" s="223">
        <f>IF('SAM_2017_4HH_rich with capital'!N43="","",'SAM_2017_4HH_rich with capital'!N43)</f>
        <v>174.1017786159818</v>
      </c>
      <c r="O43" s="223">
        <f>IF('SAM_2017_4HH_rich with capital'!O43="","",'SAM_2017_4HH_rich with capital'!O43)</f>
        <v>0.10168382666980677</v>
      </c>
      <c r="P43" s="223">
        <f>IF('SAM_2017_4HH_rich with capital'!P43="","",'SAM_2017_4HH_rich with capital'!P43)</f>
        <v>7.136077204934355</v>
      </c>
      <c r="Q43" s="223">
        <f>IF('SAM_2017_4HH_rich with capital'!Q43="","",'SAM_2017_4HH_rich with capital'!Q43)</f>
        <v>35340.188374214886</v>
      </c>
      <c r="R43" s="223">
        <f>IF('SAM_2017_4HH_rich with capital'!R43="","",'SAM_2017_4HH_rich with capital'!R43)</f>
        <v>31209.417712122158</v>
      </c>
      <c r="S43" s="223">
        <f>IF('SAM_2017_4HH_rich with capital'!S43="","",'SAM_2017_4HH_rich with capital'!S43)</f>
        <v>451.22481479316679</v>
      </c>
      <c r="T43" s="223">
        <f>IF('SAM_2017_4HH_rich with capital'!T43="","",'SAM_2017_4HH_rich with capital'!T43)</f>
        <v>1663.9550269729064</v>
      </c>
      <c r="U43" s="223">
        <f>IF('SAM_2017_4HH_rich with capital'!U43="","",'SAM_2017_4HH_rich with capital'!U43)</f>
        <v>107.95997303966145</v>
      </c>
      <c r="V43" s="223">
        <f>IF('SAM_2017_4HH_rich with capital'!V43="","",'SAM_2017_4HH_rich with capital'!V43)</f>
        <v>1.0481922483774518E-2</v>
      </c>
      <c r="W43" s="223">
        <f>IF('SAM_2017_4HH_rich with capital'!W43="","",'SAM_2017_4HH_rich with capital'!W43)</f>
        <v>33.98573770639711</v>
      </c>
      <c r="X43" s="223">
        <f>IF('SAM_2017_4HH_rich with capital'!X43="","",'SAM_2017_4HH_rich with capital'!X43)</f>
        <v>1092.0606042675922</v>
      </c>
      <c r="Y43" s="223">
        <f>IF('SAM_2017_4HH_rich with capital'!Y43="","",'SAM_2017_4HH_rich with capital'!Y43)</f>
        <v>4595.6171648144855</v>
      </c>
      <c r="Z43" s="223" t="str">
        <f>IF('SAM_2017_4HH_rich with capital'!Z43="","",'SAM_2017_4HH_rich with capital'!Z43)</f>
        <v/>
      </c>
      <c r="AA43" s="223">
        <f>IF('SAM_2017_4HH_rich with capital'!AA43="","",'SAM_2017_4HH_rich with capital'!AA43)</f>
        <v>430.45828480108293</v>
      </c>
      <c r="AB43" s="223">
        <f>IF('SAM_2017_4HH_rich with capital'!AB43="","",'SAM_2017_4HH_rich with capital'!AB43)</f>
        <v>32780.043818189748</v>
      </c>
      <c r="AC43" s="223">
        <f>IF('SAM_2017_4HH_rich with capital'!AC43="","",'SAM_2017_4HH_rich with capital'!AC43)</f>
        <v>1237.9955894627803</v>
      </c>
      <c r="AD43" s="223">
        <f>IF('SAM_2017_4HH_rich with capital'!AD43="","",'SAM_2017_4HH_rich with capital'!AD43)</f>
        <v>56.214112104062806</v>
      </c>
      <c r="AE43" s="223">
        <f>IF('SAM_2017_4HH_rich with capital'!AE43="","",'SAM_2017_4HH_rich with capital'!AE43)</f>
        <v>22.589482945810474</v>
      </c>
      <c r="AF43" s="223">
        <f>IF('SAM_2017_4HH_rich with capital'!AF43="","",'SAM_2017_4HH_rich with capital'!AF43)</f>
        <v>5264.9910285279566</v>
      </c>
      <c r="AG43" s="223">
        <f>IF('SAM_2017_4HH_rich with capital'!AG43="","",'SAM_2017_4HH_rich with capital'!AG43)</f>
        <v>2359.2574385662097</v>
      </c>
      <c r="AH43" s="223">
        <f>IF('SAM_2017_4HH_rich with capital'!AH43="","",'SAM_2017_4HH_rich with capital'!AH43)</f>
        <v>63.181343701423557</v>
      </c>
      <c r="AI43" s="223">
        <f>IF('SAM_2017_4HH_rich with capital'!AI43="","",'SAM_2017_4HH_rich with capital'!AI43)</f>
        <v>4.1326583473672196</v>
      </c>
      <c r="AJ43" s="223">
        <f>IF('SAM_2017_4HH_rich with capital'!AJ43="","",'SAM_2017_4HH_rich with capital'!AJ43)</f>
        <v>2260.876294092302</v>
      </c>
      <c r="AK43" s="223" t="str">
        <f>IF('SAM_2017_4HH_rich with capital'!AK43="","",'SAM_2017_4HH_rich with capital'!AK43)</f>
        <v/>
      </c>
      <c r="AL43" s="223" t="str">
        <f>IF('SAM_2017_4HH_rich with capital'!AL43="","",'SAM_2017_4HH_rich with capital'!AL43)</f>
        <v/>
      </c>
      <c r="AM43" s="223" t="str">
        <f>IF('SAM_2017_4HH_rich with capital'!AM43="","",'SAM_2017_4HH_rich with capital'!AM43)</f>
        <v/>
      </c>
      <c r="AN43" s="223" t="str">
        <f>IF('SAM_2017_4HH_rich with capital'!AN43="","",'SAM_2017_4HH_rich with capital'!AN43)</f>
        <v/>
      </c>
      <c r="AO43" s="223" t="str">
        <f>IF('SAM_2017_4HH_rich with capital'!AO43="","",'SAM_2017_4HH_rich with capital'!AO43)</f>
        <v/>
      </c>
      <c r="AP43" s="223" t="str">
        <f>IF('SAM_2017_4HH_rich with capital'!AP43="","",'SAM_2017_4HH_rich with capital'!AP43)</f>
        <v/>
      </c>
      <c r="AQ43" s="223" t="str">
        <f>IF('SAM_2017_4HH_rich with capital'!AQ43="","",'SAM_2017_4HH_rich with capital'!AQ43)</f>
        <v/>
      </c>
      <c r="AR43" s="223" t="str">
        <f>IF('SAM_2017_4HH_rich with capital'!AR43="","",'SAM_2017_4HH_rich with capital'!AR43)</f>
        <v/>
      </c>
      <c r="AS43" s="223" t="str">
        <f>IF('SAM_2017_4HH_rich with capital'!AS43="","",'SAM_2017_4HH_rich with capital'!AS43)</f>
        <v/>
      </c>
      <c r="AT43" s="223" t="str">
        <f>IF('SAM_2017_4HH_rich with capital'!AT43="","",'SAM_2017_4HH_rich with capital'!AT43)</f>
        <v/>
      </c>
      <c r="AU43" s="223" t="str">
        <f>IF('SAM_2017_4HH_rich with capital'!AU43="","",'SAM_2017_4HH_rich with capital'!AU43)</f>
        <v/>
      </c>
      <c r="AV43" s="223" t="str">
        <f>IF('SAM_2017_4HH_rich with capital'!AV43="","",'SAM_2017_4HH_rich with capital'!AV43)</f>
        <v/>
      </c>
      <c r="AW43" s="223" t="str">
        <f>IF('SAM_2017_4HH_rich with capital'!AW43="","",'SAM_2017_4HH_rich with capital'!AW43)</f>
        <v/>
      </c>
      <c r="AX43" s="223" t="str">
        <f>IF('SAM_2017_4HH_rich with capital'!AX43="","",'SAM_2017_4HH_rich with capital'!AX43)</f>
        <v/>
      </c>
      <c r="AY43" s="223" t="str">
        <f>IF('SAM_2017_4HH_rich with capital'!AY43="","",'SAM_2017_4HH_rich with capital'!AY43)</f>
        <v/>
      </c>
      <c r="AZ43" s="223" t="str">
        <f>IF('SAM_2017_4HH_rich with capital'!AZ43="","",'SAM_2017_4HH_rich with capital'!AZ43)</f>
        <v/>
      </c>
      <c r="BA43" s="223" t="str">
        <f>IF('SAM_2017_4HH_rich with capital'!BA43="","",'SAM_2017_4HH_rich with capital'!BA43)</f>
        <v/>
      </c>
      <c r="BB43" s="223" t="str">
        <f>IF('SAM_2017_4HH_rich with capital'!BB43="","",'SAM_2017_4HH_rich with capital'!BB43)</f>
        <v/>
      </c>
      <c r="BC43" s="223" t="str">
        <f>IF('SAM_2017_4HH_rich with capital'!BC43="","",'SAM_2017_4HH_rich with capital'!BC43)</f>
        <v/>
      </c>
      <c r="BD43" s="223" t="str">
        <f>IF('SAM_2017_4HH_rich with capital'!BD43="","",'SAM_2017_4HH_rich with capital'!BD43)</f>
        <v/>
      </c>
      <c r="BE43" s="223" t="str">
        <f>IF('SAM_2017_4HH_rich with capital'!BE43="","",'SAM_2017_4HH_rich with capital'!BE43)</f>
        <v/>
      </c>
      <c r="BF43" s="223" t="str">
        <f>IF('SAM_2017_4HH_rich with capital'!BF43="","",'SAM_2017_4HH_rich with capital'!BF43)</f>
        <v/>
      </c>
      <c r="BG43" s="223" t="str">
        <f>IF('SAM_2017_4HH_rich with capital'!BG43="","",'SAM_2017_4HH_rich with capital'!BG43)</f>
        <v/>
      </c>
      <c r="BH43" s="223" t="str">
        <f>IF('SAM_2017_4HH_rich with capital'!BH43="","",'SAM_2017_4HH_rich with capital'!BH43)</f>
        <v/>
      </c>
      <c r="BI43" s="223" t="str">
        <f>IF('SAM_2017_4HH_rich with capital'!BI43="","",'SAM_2017_4HH_rich with capital'!BI43)</f>
        <v/>
      </c>
      <c r="BJ43" s="223" t="str">
        <f>IF('SAM_2017_4HH_rich with capital'!BJ43="","",'SAM_2017_4HH_rich with capital'!BJ43)</f>
        <v/>
      </c>
      <c r="BK43" s="223" t="str">
        <f>IF('SAM_2017_4HH_rich with capital'!BK43="","",'SAM_2017_4HH_rich with capital'!BK43)</f>
        <v/>
      </c>
      <c r="BL43" s="223" t="str">
        <f>IF('SAM_2017_4HH_rich with capital'!BL43="","",'SAM_2017_4HH_rich with capital'!BL43)</f>
        <v/>
      </c>
      <c r="BM43" s="223" t="str">
        <f>IF('SAM_2017_4HH_rich with capital'!BM43="","",'SAM_2017_4HH_rich with capital'!BM43)</f>
        <v/>
      </c>
      <c r="BN43" s="223" t="str">
        <f>IF('SAM_2017_4HH_rich with capital'!BN43="","",'SAM_2017_4HH_rich with capital'!BN43)</f>
        <v/>
      </c>
      <c r="BO43" s="223" t="str">
        <f>IF('SAM_2017_4HH_rich with capital'!BO43="","",'SAM_2017_4HH_rich with capital'!BO43)</f>
        <v/>
      </c>
      <c r="BP43" s="223" t="str">
        <f>IF('SAM_2017_4HH_rich with capital'!BP43="","",'SAM_2017_4HH_rich with capital'!BP43)</f>
        <v/>
      </c>
      <c r="BQ43" s="223" t="str">
        <f>IF('SAM_2017_4HH_rich with capital'!BQ43="","",'SAM_2017_4HH_rich with capital'!BQ43)</f>
        <v/>
      </c>
      <c r="BR43" s="223" t="str">
        <f>IF('SAM_2017_4HH_rich with capital'!BR43="","",'SAM_2017_4HH_rich with capital'!BR43)</f>
        <v/>
      </c>
      <c r="BS43" s="223" t="str">
        <f>IF('SAM_2017_4HH_rich with capital'!BS43="","",'SAM_2017_4HH_rich with capital'!BS43)</f>
        <v/>
      </c>
      <c r="BT43" s="223" t="str">
        <f>IF('SAM_2017_4HH_rich with capital'!BT43="","",'SAM_2017_4HH_rich with capital'!BT43)</f>
        <v/>
      </c>
      <c r="BU43" s="279">
        <f>IF('SAM_2017_4HH_rich with capital'!BU43="","",'SAM_2017_4HH_rich with capital'!BU43)</f>
        <v>0</v>
      </c>
      <c r="BV43" s="223">
        <f>IF('SAM_2017_4HH_rich with capital'!BV43="","",'SAM_2017_4HH_rich with capital'!BV43)</f>
        <v>0</v>
      </c>
      <c r="BW43" s="223">
        <f>IF('SAM_2017_4HH_rich with capital'!BW43="","",'SAM_2017_4HH_rich with capital'!BW43)</f>
        <v>13443.054667372879</v>
      </c>
      <c r="BX43" s="280">
        <f>IF('SAM_2017_4HH_rich with capital'!BX43="","",'SAM_2017_4HH_rich with capital'!BX43)</f>
        <v>1894.6587115089294</v>
      </c>
      <c r="BY43" s="223" t="str">
        <f>IF('SAM_2017_4HH_rich with capital'!BY43="","",'SAM_2017_4HH_rich with capital'!BY43)</f>
        <v/>
      </c>
      <c r="BZ43" s="223" t="str">
        <f>IF('SAM_2017_4HH_rich with capital'!BZ43="","",'SAM_2017_4HH_rich with capital'!BZ43)</f>
        <v/>
      </c>
      <c r="CA43" s="223" t="str">
        <f>IF('SAM_2017_4HH_rich with capital'!CA43="","",'SAM_2017_4HH_rich with capital'!CA43)</f>
        <v/>
      </c>
      <c r="CB43" s="223" t="str">
        <f>IF('SAM_2017_4HH_rich with capital'!CB43="","",'SAM_2017_4HH_rich with capital'!CB43)</f>
        <v/>
      </c>
      <c r="CC43" s="223" t="str">
        <f>IF('SAM_2017_4HH_rich with capital'!CC43="","",'SAM_2017_4HH_rich with capital'!CC43)</f>
        <v/>
      </c>
      <c r="CD43" s="223" t="str">
        <f>IF('SAM_2017_4HH_rich with capital'!CD43="","",'SAM_2017_4HH_rich with capital'!CD43)</f>
        <v/>
      </c>
      <c r="CE43" s="223">
        <f>IF('SAM_2017_4HH_rich with capital'!CE43="","",'SAM_2017_4HH_rich with capital'!CE43)</f>
        <v>24502.290657803238</v>
      </c>
      <c r="CF43" s="83" t="str">
        <f>IF('SAM_2017_4HH_rich with capital'!CF43="","",'SAM_2017_4HH_rich with capital'!CF43)</f>
        <v/>
      </c>
      <c r="CG43" s="107">
        <f t="shared" si="1"/>
        <v>933902.12279257132</v>
      </c>
      <c r="CH43" s="221"/>
      <c r="CI43" s="221"/>
      <c r="CJ43" s="221"/>
      <c r="CK43" s="221"/>
    </row>
    <row r="44" spans="1:89" x14ac:dyDescent="0.25">
      <c r="A44" s="227"/>
      <c r="B44" s="225">
        <v>42</v>
      </c>
      <c r="C44" s="244">
        <f>IF('SAM_2017_4HH_rich with capital'!C44="","",'SAM_2017_4HH_rich with capital'!C44)</f>
        <v>139660.51114790718</v>
      </c>
      <c r="D44" s="223">
        <f>IF('SAM_2017_4HH_rich with capital'!D44="","",'SAM_2017_4HH_rich with capital'!D44)</f>
        <v>1.2621027386177739E-3</v>
      </c>
      <c r="E44" s="223">
        <f>IF('SAM_2017_4HH_rich with capital'!E44="","",'SAM_2017_4HH_rich with capital'!E44)</f>
        <v>861.57794812384918</v>
      </c>
      <c r="F44" s="223" t="str">
        <f>IF('SAM_2017_4HH_rich with capital'!F44="","",'SAM_2017_4HH_rich with capital'!F44)</f>
        <v/>
      </c>
      <c r="G44" s="223" t="str">
        <f>IF('SAM_2017_4HH_rich with capital'!G44="","",'SAM_2017_4HH_rich with capital'!G44)</f>
        <v/>
      </c>
      <c r="H44" s="223">
        <f>IF('SAM_2017_4HH_rich with capital'!H44="","",'SAM_2017_4HH_rich with capital'!H44)</f>
        <v>4.6169017141003493E-2</v>
      </c>
      <c r="I44" s="223">
        <f>IF('SAM_2017_4HH_rich with capital'!I44="","",'SAM_2017_4HH_rich with capital'!I44)</f>
        <v>606.74786495019453</v>
      </c>
      <c r="J44" s="223">
        <f>IF('SAM_2017_4HH_rich with capital'!J44="","",'SAM_2017_4HH_rich with capital'!J44)</f>
        <v>131072.91098278438</v>
      </c>
      <c r="K44" s="223">
        <f>IF('SAM_2017_4HH_rich with capital'!K44="","",'SAM_2017_4HH_rich with capital'!K44)</f>
        <v>320.38400224904814</v>
      </c>
      <c r="L44" s="223">
        <f>IF('SAM_2017_4HH_rich with capital'!L44="","",'SAM_2017_4HH_rich with capital'!L44)</f>
        <v>332.74458133776648</v>
      </c>
      <c r="M44" s="223">
        <f>IF('SAM_2017_4HH_rich with capital'!M44="","",'SAM_2017_4HH_rich with capital'!M44)</f>
        <v>46.60130807463235</v>
      </c>
      <c r="N44" s="223">
        <f>IF('SAM_2017_4HH_rich with capital'!N44="","",'SAM_2017_4HH_rich with capital'!N44)</f>
        <v>98.607242017103189</v>
      </c>
      <c r="O44" s="223">
        <f>IF('SAM_2017_4HH_rich with capital'!O44="","",'SAM_2017_4HH_rich with capital'!O44)</f>
        <v>1.5144874191146545</v>
      </c>
      <c r="P44" s="223">
        <f>IF('SAM_2017_4HH_rich with capital'!P44="","",'SAM_2017_4HH_rich with capital'!P44)</f>
        <v>10.253274302369277</v>
      </c>
      <c r="Q44" s="223">
        <f>IF('SAM_2017_4HH_rich with capital'!Q44="","",'SAM_2017_4HH_rich with capital'!Q44)</f>
        <v>408.41000725595273</v>
      </c>
      <c r="R44" s="223">
        <f>IF('SAM_2017_4HH_rich with capital'!R44="","",'SAM_2017_4HH_rich with capital'!R44)</f>
        <v>15.672970363141763</v>
      </c>
      <c r="S44" s="223">
        <f>IF('SAM_2017_4HH_rich with capital'!S44="","",'SAM_2017_4HH_rich with capital'!S44)</f>
        <v>1.0179937026883699</v>
      </c>
      <c r="T44" s="223" t="str">
        <f>IF('SAM_2017_4HH_rich with capital'!T44="","",'SAM_2017_4HH_rich with capital'!T44)</f>
        <v/>
      </c>
      <c r="U44" s="223">
        <f>IF('SAM_2017_4HH_rich with capital'!U44="","",'SAM_2017_4HH_rich with capital'!U44)</f>
        <v>22.831262203559898</v>
      </c>
      <c r="V44" s="223">
        <f>IF('SAM_2017_4HH_rich with capital'!V44="","",'SAM_2017_4HH_rich with capital'!V44)</f>
        <v>180.31473601331635</v>
      </c>
      <c r="W44" s="223">
        <f>IF('SAM_2017_4HH_rich with capital'!W44="","",'SAM_2017_4HH_rich with capital'!W44)</f>
        <v>29.33575019842737</v>
      </c>
      <c r="X44" s="223">
        <f>IF('SAM_2017_4HH_rich with capital'!X44="","",'SAM_2017_4HH_rich with capital'!X44)</f>
        <v>43.65802474575527</v>
      </c>
      <c r="Y44" s="223">
        <f>IF('SAM_2017_4HH_rich with capital'!Y44="","",'SAM_2017_4HH_rich with capital'!Y44)</f>
        <v>558.22311839613144</v>
      </c>
      <c r="Z44" s="223">
        <f>IF('SAM_2017_4HH_rich with capital'!Z44="","",'SAM_2017_4HH_rich with capital'!Z44)</f>
        <v>1.6676835654608247E-2</v>
      </c>
      <c r="AA44" s="223">
        <f>IF('SAM_2017_4HH_rich with capital'!AA44="","",'SAM_2017_4HH_rich with capital'!AA44)</f>
        <v>155.55410620054431</v>
      </c>
      <c r="AB44" s="223">
        <f>IF('SAM_2017_4HH_rich with capital'!AB44="","",'SAM_2017_4HH_rich with capital'!AB44)</f>
        <v>191.97209489143376</v>
      </c>
      <c r="AC44" s="223">
        <f>IF('SAM_2017_4HH_rich with capital'!AC44="","",'SAM_2017_4HH_rich with capital'!AC44)</f>
        <v>51465.784642391853</v>
      </c>
      <c r="AD44" s="223">
        <f>IF('SAM_2017_4HH_rich with capital'!AD44="","",'SAM_2017_4HH_rich with capital'!AD44)</f>
        <v>2896.1080045288859</v>
      </c>
      <c r="AE44" s="223">
        <f>IF('SAM_2017_4HH_rich with capital'!AE44="","",'SAM_2017_4HH_rich with capital'!AE44)</f>
        <v>165.91114116040973</v>
      </c>
      <c r="AF44" s="223">
        <f>IF('SAM_2017_4HH_rich with capital'!AF44="","",'SAM_2017_4HH_rich with capital'!AF44)</f>
        <v>263.37482786744857</v>
      </c>
      <c r="AG44" s="223">
        <f>IF('SAM_2017_4HH_rich with capital'!AG44="","",'SAM_2017_4HH_rich with capital'!AG44)</f>
        <v>2371.4078500437954</v>
      </c>
      <c r="AH44" s="223">
        <f>IF('SAM_2017_4HH_rich with capital'!AH44="","",'SAM_2017_4HH_rich with capital'!AH44)</f>
        <v>14134.426610475291</v>
      </c>
      <c r="AI44" s="223">
        <f>IF('SAM_2017_4HH_rich with capital'!AI44="","",'SAM_2017_4HH_rich with capital'!AI44)</f>
        <v>3384.6283117932726</v>
      </c>
      <c r="AJ44" s="223">
        <f>IF('SAM_2017_4HH_rich with capital'!AJ44="","",'SAM_2017_4HH_rich with capital'!AJ44)</f>
        <v>83163.247395804021</v>
      </c>
      <c r="AK44" s="223" t="str">
        <f>IF('SAM_2017_4HH_rich with capital'!AK44="","",'SAM_2017_4HH_rich with capital'!AK44)</f>
        <v/>
      </c>
      <c r="AL44" s="223" t="str">
        <f>IF('SAM_2017_4HH_rich with capital'!AL44="","",'SAM_2017_4HH_rich with capital'!AL44)</f>
        <v/>
      </c>
      <c r="AM44" s="223" t="str">
        <f>IF('SAM_2017_4HH_rich with capital'!AM44="","",'SAM_2017_4HH_rich with capital'!AM44)</f>
        <v/>
      </c>
      <c r="AN44" s="223" t="str">
        <f>IF('SAM_2017_4HH_rich with capital'!AN44="","",'SAM_2017_4HH_rich with capital'!AN44)</f>
        <v/>
      </c>
      <c r="AO44" s="223" t="str">
        <f>IF('SAM_2017_4HH_rich with capital'!AO44="","",'SAM_2017_4HH_rich with capital'!AO44)</f>
        <v/>
      </c>
      <c r="AP44" s="223" t="str">
        <f>IF('SAM_2017_4HH_rich with capital'!AP44="","",'SAM_2017_4HH_rich with capital'!AP44)</f>
        <v/>
      </c>
      <c r="AQ44" s="223" t="str">
        <f>IF('SAM_2017_4HH_rich with capital'!AQ44="","",'SAM_2017_4HH_rich with capital'!AQ44)</f>
        <v/>
      </c>
      <c r="AR44" s="223" t="str">
        <f>IF('SAM_2017_4HH_rich with capital'!AR44="","",'SAM_2017_4HH_rich with capital'!AR44)</f>
        <v/>
      </c>
      <c r="AS44" s="223" t="str">
        <f>IF('SAM_2017_4HH_rich with capital'!AS44="","",'SAM_2017_4HH_rich with capital'!AS44)</f>
        <v/>
      </c>
      <c r="AT44" s="223" t="str">
        <f>IF('SAM_2017_4HH_rich with capital'!AT44="","",'SAM_2017_4HH_rich with capital'!AT44)</f>
        <v/>
      </c>
      <c r="AU44" s="223" t="str">
        <f>IF('SAM_2017_4HH_rich with capital'!AU44="","",'SAM_2017_4HH_rich with capital'!AU44)</f>
        <v/>
      </c>
      <c r="AV44" s="223" t="str">
        <f>IF('SAM_2017_4HH_rich with capital'!AV44="","",'SAM_2017_4HH_rich with capital'!AV44)</f>
        <v/>
      </c>
      <c r="AW44" s="223" t="str">
        <f>IF('SAM_2017_4HH_rich with capital'!AW44="","",'SAM_2017_4HH_rich with capital'!AW44)</f>
        <v/>
      </c>
      <c r="AX44" s="223" t="str">
        <f>IF('SAM_2017_4HH_rich with capital'!AX44="","",'SAM_2017_4HH_rich with capital'!AX44)</f>
        <v/>
      </c>
      <c r="AY44" s="223" t="str">
        <f>IF('SAM_2017_4HH_rich with capital'!AY44="","",'SAM_2017_4HH_rich with capital'!AY44)</f>
        <v/>
      </c>
      <c r="AZ44" s="223" t="str">
        <f>IF('SAM_2017_4HH_rich with capital'!AZ44="","",'SAM_2017_4HH_rich with capital'!AZ44)</f>
        <v/>
      </c>
      <c r="BA44" s="223" t="str">
        <f>IF('SAM_2017_4HH_rich with capital'!BA44="","",'SAM_2017_4HH_rich with capital'!BA44)</f>
        <v/>
      </c>
      <c r="BB44" s="223" t="str">
        <f>IF('SAM_2017_4HH_rich with capital'!BB44="","",'SAM_2017_4HH_rich with capital'!BB44)</f>
        <v/>
      </c>
      <c r="BC44" s="223" t="str">
        <f>IF('SAM_2017_4HH_rich with capital'!BC44="","",'SAM_2017_4HH_rich with capital'!BC44)</f>
        <v/>
      </c>
      <c r="BD44" s="223" t="str">
        <f>IF('SAM_2017_4HH_rich with capital'!BD44="","",'SAM_2017_4HH_rich with capital'!BD44)</f>
        <v/>
      </c>
      <c r="BE44" s="223" t="str">
        <f>IF('SAM_2017_4HH_rich with capital'!BE44="","",'SAM_2017_4HH_rich with capital'!BE44)</f>
        <v/>
      </c>
      <c r="BF44" s="223" t="str">
        <f>IF('SAM_2017_4HH_rich with capital'!BF44="","",'SAM_2017_4HH_rich with capital'!BF44)</f>
        <v/>
      </c>
      <c r="BG44" s="223" t="str">
        <f>IF('SAM_2017_4HH_rich with capital'!BG44="","",'SAM_2017_4HH_rich with capital'!BG44)</f>
        <v/>
      </c>
      <c r="BH44" s="223" t="str">
        <f>IF('SAM_2017_4HH_rich with capital'!BH44="","",'SAM_2017_4HH_rich with capital'!BH44)</f>
        <v/>
      </c>
      <c r="BI44" s="223" t="str">
        <f>IF('SAM_2017_4HH_rich with capital'!BI44="","",'SAM_2017_4HH_rich with capital'!BI44)</f>
        <v/>
      </c>
      <c r="BJ44" s="223" t="str">
        <f>IF('SAM_2017_4HH_rich with capital'!BJ44="","",'SAM_2017_4HH_rich with capital'!BJ44)</f>
        <v/>
      </c>
      <c r="BK44" s="223" t="str">
        <f>IF('SAM_2017_4HH_rich with capital'!BK44="","",'SAM_2017_4HH_rich with capital'!BK44)</f>
        <v/>
      </c>
      <c r="BL44" s="223" t="str">
        <f>IF('SAM_2017_4HH_rich with capital'!BL44="","",'SAM_2017_4HH_rich with capital'!BL44)</f>
        <v/>
      </c>
      <c r="BM44" s="223" t="str">
        <f>IF('SAM_2017_4HH_rich with capital'!BM44="","",'SAM_2017_4HH_rich with capital'!BM44)</f>
        <v/>
      </c>
      <c r="BN44" s="223" t="str">
        <f>IF('SAM_2017_4HH_rich with capital'!BN44="","",'SAM_2017_4HH_rich with capital'!BN44)</f>
        <v/>
      </c>
      <c r="BO44" s="223" t="str">
        <f>IF('SAM_2017_4HH_rich with capital'!BO44="","",'SAM_2017_4HH_rich with capital'!BO44)</f>
        <v/>
      </c>
      <c r="BP44" s="223" t="str">
        <f>IF('SAM_2017_4HH_rich with capital'!BP44="","",'SAM_2017_4HH_rich with capital'!BP44)</f>
        <v/>
      </c>
      <c r="BQ44" s="223" t="str">
        <f>IF('SAM_2017_4HH_rich with capital'!BQ44="","",'SAM_2017_4HH_rich with capital'!BQ44)</f>
        <v/>
      </c>
      <c r="BR44" s="223" t="str">
        <f>IF('SAM_2017_4HH_rich with capital'!BR44="","",'SAM_2017_4HH_rich with capital'!BR44)</f>
        <v/>
      </c>
      <c r="BS44" s="223" t="str">
        <f>IF('SAM_2017_4HH_rich with capital'!BS44="","",'SAM_2017_4HH_rich with capital'!BS44)</f>
        <v/>
      </c>
      <c r="BT44" s="223" t="str">
        <f>IF('SAM_2017_4HH_rich with capital'!BT44="","",'SAM_2017_4HH_rich with capital'!BT44)</f>
        <v/>
      </c>
      <c r="BU44" s="279">
        <f>IF('SAM_2017_4HH_rich with capital'!BU44="","",'SAM_2017_4HH_rich with capital'!BU44)</f>
        <v>762110.6903095023</v>
      </c>
      <c r="BV44" s="223">
        <f>IF('SAM_2017_4HH_rich with capital'!BV44="","",'SAM_2017_4HH_rich with capital'!BV44)</f>
        <v>964290.69745345542</v>
      </c>
      <c r="BW44" s="223">
        <f>IF('SAM_2017_4HH_rich with capital'!BW44="","",'SAM_2017_4HH_rich with capital'!BW44)</f>
        <v>431148.23470442195</v>
      </c>
      <c r="BX44" s="280">
        <f>IF('SAM_2017_4HH_rich with capital'!BX44="","",'SAM_2017_4HH_rich with capital'!BX44)</f>
        <v>1226267.5608979089</v>
      </c>
      <c r="BY44" s="223" t="str">
        <f>IF('SAM_2017_4HH_rich with capital'!BY44="","",'SAM_2017_4HH_rich with capital'!BY44)</f>
        <v/>
      </c>
      <c r="BZ44" s="223" t="str">
        <f>IF('SAM_2017_4HH_rich with capital'!BZ44="","",'SAM_2017_4HH_rich with capital'!BZ44)</f>
        <v/>
      </c>
      <c r="CA44" s="223" t="str">
        <f>IF('SAM_2017_4HH_rich with capital'!CA44="","",'SAM_2017_4HH_rich with capital'!CA44)</f>
        <v/>
      </c>
      <c r="CB44" s="223" t="str">
        <f>IF('SAM_2017_4HH_rich with capital'!CB44="","",'SAM_2017_4HH_rich with capital'!CB44)</f>
        <v/>
      </c>
      <c r="CC44" s="223" t="str">
        <f>IF('SAM_2017_4HH_rich with capital'!CC44="","",'SAM_2017_4HH_rich with capital'!CC44)</f>
        <v/>
      </c>
      <c r="CD44" s="223" t="str">
        <f>IF('SAM_2017_4HH_rich with capital'!CD44="","",'SAM_2017_4HH_rich with capital'!CD44)</f>
        <v/>
      </c>
      <c r="CE44" s="223">
        <f>IF('SAM_2017_4HH_rich with capital'!CE44="","",'SAM_2017_4HH_rich with capital'!CE44)</f>
        <v>5109.3254919610872</v>
      </c>
      <c r="CF44" s="83" t="str">
        <f>IF('SAM_2017_4HH_rich with capital'!CF44="","",'SAM_2017_4HH_rich with capital'!CF44)</f>
        <v/>
      </c>
      <c r="CG44" s="107">
        <f t="shared" si="1"/>
        <v>3821390.3046524068</v>
      </c>
      <c r="CH44" s="221"/>
      <c r="CI44" s="221"/>
      <c r="CJ44" s="221"/>
      <c r="CK44" s="221"/>
    </row>
    <row r="45" spans="1:89" x14ac:dyDescent="0.25">
      <c r="A45" s="227"/>
      <c r="B45" s="225">
        <v>43</v>
      </c>
      <c r="C45" s="244">
        <f>IF('SAM_2017_4HH_rich with capital'!C45="","",'SAM_2017_4HH_rich with capital'!C45)</f>
        <v>650.2621776969645</v>
      </c>
      <c r="D45" s="223">
        <f>IF('SAM_2017_4HH_rich with capital'!D45="","",'SAM_2017_4HH_rich with capital'!D45)</f>
        <v>1467.3180980070465</v>
      </c>
      <c r="E45" s="223">
        <f>IF('SAM_2017_4HH_rich with capital'!E45="","",'SAM_2017_4HH_rich with capital'!E45)</f>
        <v>711.2825844667974</v>
      </c>
      <c r="F45" s="223" t="str">
        <f>IF('SAM_2017_4HH_rich with capital'!F45="","",'SAM_2017_4HH_rich with capital'!F45)</f>
        <v/>
      </c>
      <c r="G45" s="223">
        <f>IF('SAM_2017_4HH_rich with capital'!G45="","",'SAM_2017_4HH_rich with capital'!G45)</f>
        <v>47.392537501074877</v>
      </c>
      <c r="H45" s="223">
        <f>IF('SAM_2017_4HH_rich with capital'!H45="","",'SAM_2017_4HH_rich with capital'!H45)</f>
        <v>34.13014685655682</v>
      </c>
      <c r="I45" s="223">
        <f>IF('SAM_2017_4HH_rich with capital'!I45="","",'SAM_2017_4HH_rich with capital'!I45)</f>
        <v>227.0914800337101</v>
      </c>
      <c r="J45" s="223">
        <f>IF('SAM_2017_4HH_rich with capital'!J45="","",'SAM_2017_4HH_rich with capital'!J45)</f>
        <v>13988.680967997267</v>
      </c>
      <c r="K45" s="223">
        <f>IF('SAM_2017_4HH_rich with capital'!K45="","",'SAM_2017_4HH_rich with capital'!K45)</f>
        <v>4701.0942369211007</v>
      </c>
      <c r="L45" s="223">
        <f>IF('SAM_2017_4HH_rich with capital'!L45="","",'SAM_2017_4HH_rich with capital'!L45)</f>
        <v>236.44425256865384</v>
      </c>
      <c r="M45" s="223">
        <f>IF('SAM_2017_4HH_rich with capital'!M45="","",'SAM_2017_4HH_rich with capital'!M45)</f>
        <v>156.7786405617673</v>
      </c>
      <c r="N45" s="223">
        <f>IF('SAM_2017_4HH_rich with capital'!N45="","",'SAM_2017_4HH_rich with capital'!N45)</f>
        <v>9.4548696428913392E-2</v>
      </c>
      <c r="O45" s="223">
        <f>IF('SAM_2017_4HH_rich with capital'!O45="","",'SAM_2017_4HH_rich with capital'!O45)</f>
        <v>9.3543469032076189E-4</v>
      </c>
      <c r="P45" s="223">
        <f>IF('SAM_2017_4HH_rich with capital'!P45="","",'SAM_2017_4HH_rich with capital'!P45)</f>
        <v>0.28594985955198565</v>
      </c>
      <c r="Q45" s="223">
        <f>IF('SAM_2017_4HH_rich with capital'!Q45="","",'SAM_2017_4HH_rich with capital'!Q45)</f>
        <v>724.37739524048459</v>
      </c>
      <c r="R45" s="223">
        <f>IF('SAM_2017_4HH_rich with capital'!R45="","",'SAM_2017_4HH_rich with capital'!R45)</f>
        <v>155.73705111084962</v>
      </c>
      <c r="S45" s="223">
        <f>IF('SAM_2017_4HH_rich with capital'!S45="","",'SAM_2017_4HH_rich with capital'!S45)</f>
        <v>23.397716228557499</v>
      </c>
      <c r="T45" s="223" t="str">
        <f>IF('SAM_2017_4HH_rich with capital'!T45="","",'SAM_2017_4HH_rich with capital'!T45)</f>
        <v/>
      </c>
      <c r="U45" s="223">
        <f>IF('SAM_2017_4HH_rich with capital'!U45="","",'SAM_2017_4HH_rich with capital'!U45)</f>
        <v>667.1232711155435</v>
      </c>
      <c r="V45" s="223">
        <f>IF('SAM_2017_4HH_rich with capital'!V45="","",'SAM_2017_4HH_rich with capital'!V45)</f>
        <v>3.2033927860274547</v>
      </c>
      <c r="W45" s="223">
        <f>IF('SAM_2017_4HH_rich with capital'!W45="","",'SAM_2017_4HH_rich with capital'!W45)</f>
        <v>13.582813665894005</v>
      </c>
      <c r="X45" s="223">
        <f>IF('SAM_2017_4HH_rich with capital'!X45="","",'SAM_2017_4HH_rich with capital'!X45)</f>
        <v>6.3763039799859502</v>
      </c>
      <c r="Y45" s="223">
        <f>IF('SAM_2017_4HH_rich with capital'!Y45="","",'SAM_2017_4HH_rich with capital'!Y45)</f>
        <v>1377.2204021389648</v>
      </c>
      <c r="Z45" s="223">
        <f>IF('SAM_2017_4HH_rich with capital'!Z45="","",'SAM_2017_4HH_rich with capital'!Z45)</f>
        <v>23.724355889004393</v>
      </c>
      <c r="AA45" s="223">
        <f>IF('SAM_2017_4HH_rich with capital'!AA45="","",'SAM_2017_4HH_rich with capital'!AA45)</f>
        <v>150.18145845182286</v>
      </c>
      <c r="AB45" s="223">
        <f>IF('SAM_2017_4HH_rich with capital'!AB45="","",'SAM_2017_4HH_rich with capital'!AB45)</f>
        <v>12045.656944726448</v>
      </c>
      <c r="AC45" s="223">
        <f>IF('SAM_2017_4HH_rich with capital'!AC45="","",'SAM_2017_4HH_rich with capital'!AC45)</f>
        <v>107755.97776774642</v>
      </c>
      <c r="AD45" s="223">
        <f>IF('SAM_2017_4HH_rich with capital'!AD45="","",'SAM_2017_4HH_rich with capital'!AD45)</f>
        <v>36492.265481042603</v>
      </c>
      <c r="AE45" s="223">
        <f>IF('SAM_2017_4HH_rich with capital'!AE45="","",'SAM_2017_4HH_rich with capital'!AE45)</f>
        <v>7631.2034539395354</v>
      </c>
      <c r="AF45" s="223">
        <f>IF('SAM_2017_4HH_rich with capital'!AF45="","",'SAM_2017_4HH_rich with capital'!AF45)</f>
        <v>9581.559030659062</v>
      </c>
      <c r="AG45" s="223">
        <f>IF('SAM_2017_4HH_rich with capital'!AG45="","",'SAM_2017_4HH_rich with capital'!AG45)</f>
        <v>27853.58353765629</v>
      </c>
      <c r="AH45" s="223">
        <f>IF('SAM_2017_4HH_rich with capital'!AH45="","",'SAM_2017_4HH_rich with capital'!AH45)</f>
        <v>26209.153218251169</v>
      </c>
      <c r="AI45" s="223">
        <f>IF('SAM_2017_4HH_rich with capital'!AI45="","",'SAM_2017_4HH_rich with capital'!AI45)</f>
        <v>1219.039785592548</v>
      </c>
      <c r="AJ45" s="223">
        <f>IF('SAM_2017_4HH_rich with capital'!AJ45="","",'SAM_2017_4HH_rich with capital'!AJ45)</f>
        <v>36730.611756032391</v>
      </c>
      <c r="AK45" s="223" t="str">
        <f>IF('SAM_2017_4HH_rich with capital'!AK45="","",'SAM_2017_4HH_rich with capital'!AK45)</f>
        <v/>
      </c>
      <c r="AL45" s="223" t="str">
        <f>IF('SAM_2017_4HH_rich with capital'!AL45="","",'SAM_2017_4HH_rich with capital'!AL45)</f>
        <v/>
      </c>
      <c r="AM45" s="223" t="str">
        <f>IF('SAM_2017_4HH_rich with capital'!AM45="","",'SAM_2017_4HH_rich with capital'!AM45)</f>
        <v/>
      </c>
      <c r="AN45" s="223" t="str">
        <f>IF('SAM_2017_4HH_rich with capital'!AN45="","",'SAM_2017_4HH_rich with capital'!AN45)</f>
        <v/>
      </c>
      <c r="AO45" s="223" t="str">
        <f>IF('SAM_2017_4HH_rich with capital'!AO45="","",'SAM_2017_4HH_rich with capital'!AO45)</f>
        <v/>
      </c>
      <c r="AP45" s="223" t="str">
        <f>IF('SAM_2017_4HH_rich with capital'!AP45="","",'SAM_2017_4HH_rich with capital'!AP45)</f>
        <v/>
      </c>
      <c r="AQ45" s="223" t="str">
        <f>IF('SAM_2017_4HH_rich with capital'!AQ45="","",'SAM_2017_4HH_rich with capital'!AQ45)</f>
        <v/>
      </c>
      <c r="AR45" s="223" t="str">
        <f>IF('SAM_2017_4HH_rich with capital'!AR45="","",'SAM_2017_4HH_rich with capital'!AR45)</f>
        <v/>
      </c>
      <c r="AS45" s="223" t="str">
        <f>IF('SAM_2017_4HH_rich with capital'!AS45="","",'SAM_2017_4HH_rich with capital'!AS45)</f>
        <v/>
      </c>
      <c r="AT45" s="223" t="str">
        <f>IF('SAM_2017_4HH_rich with capital'!AT45="","",'SAM_2017_4HH_rich with capital'!AT45)</f>
        <v/>
      </c>
      <c r="AU45" s="223" t="str">
        <f>IF('SAM_2017_4HH_rich with capital'!AU45="","",'SAM_2017_4HH_rich with capital'!AU45)</f>
        <v/>
      </c>
      <c r="AV45" s="223" t="str">
        <f>IF('SAM_2017_4HH_rich with capital'!AV45="","",'SAM_2017_4HH_rich with capital'!AV45)</f>
        <v/>
      </c>
      <c r="AW45" s="223" t="str">
        <f>IF('SAM_2017_4HH_rich with capital'!AW45="","",'SAM_2017_4HH_rich with capital'!AW45)</f>
        <v/>
      </c>
      <c r="AX45" s="223" t="str">
        <f>IF('SAM_2017_4HH_rich with capital'!AX45="","",'SAM_2017_4HH_rich with capital'!AX45)</f>
        <v/>
      </c>
      <c r="AY45" s="223" t="str">
        <f>IF('SAM_2017_4HH_rich with capital'!AY45="","",'SAM_2017_4HH_rich with capital'!AY45)</f>
        <v/>
      </c>
      <c r="AZ45" s="223" t="str">
        <f>IF('SAM_2017_4HH_rich with capital'!AZ45="","",'SAM_2017_4HH_rich with capital'!AZ45)</f>
        <v/>
      </c>
      <c r="BA45" s="223" t="str">
        <f>IF('SAM_2017_4HH_rich with capital'!BA45="","",'SAM_2017_4HH_rich with capital'!BA45)</f>
        <v/>
      </c>
      <c r="BB45" s="223" t="str">
        <f>IF('SAM_2017_4HH_rich with capital'!BB45="","",'SAM_2017_4HH_rich with capital'!BB45)</f>
        <v/>
      </c>
      <c r="BC45" s="223" t="str">
        <f>IF('SAM_2017_4HH_rich with capital'!BC45="","",'SAM_2017_4HH_rich with capital'!BC45)</f>
        <v/>
      </c>
      <c r="BD45" s="223" t="str">
        <f>IF('SAM_2017_4HH_rich with capital'!BD45="","",'SAM_2017_4HH_rich with capital'!BD45)</f>
        <v/>
      </c>
      <c r="BE45" s="223" t="str">
        <f>IF('SAM_2017_4HH_rich with capital'!BE45="","",'SAM_2017_4HH_rich with capital'!BE45)</f>
        <v/>
      </c>
      <c r="BF45" s="223" t="str">
        <f>IF('SAM_2017_4HH_rich with capital'!BF45="","",'SAM_2017_4HH_rich with capital'!BF45)</f>
        <v/>
      </c>
      <c r="BG45" s="223" t="str">
        <f>IF('SAM_2017_4HH_rich with capital'!BG45="","",'SAM_2017_4HH_rich with capital'!BG45)</f>
        <v/>
      </c>
      <c r="BH45" s="223" t="str">
        <f>IF('SAM_2017_4HH_rich with capital'!BH45="","",'SAM_2017_4HH_rich with capital'!BH45)</f>
        <v/>
      </c>
      <c r="BI45" s="223" t="str">
        <f>IF('SAM_2017_4HH_rich with capital'!BI45="","",'SAM_2017_4HH_rich with capital'!BI45)</f>
        <v/>
      </c>
      <c r="BJ45" s="223" t="str">
        <f>IF('SAM_2017_4HH_rich with capital'!BJ45="","",'SAM_2017_4HH_rich with capital'!BJ45)</f>
        <v/>
      </c>
      <c r="BK45" s="223" t="str">
        <f>IF('SAM_2017_4HH_rich with capital'!BK45="","",'SAM_2017_4HH_rich with capital'!BK45)</f>
        <v/>
      </c>
      <c r="BL45" s="223" t="str">
        <f>IF('SAM_2017_4HH_rich with capital'!BL45="","",'SAM_2017_4HH_rich with capital'!BL45)</f>
        <v/>
      </c>
      <c r="BM45" s="223" t="str">
        <f>IF('SAM_2017_4HH_rich with capital'!BM45="","",'SAM_2017_4HH_rich with capital'!BM45)</f>
        <v/>
      </c>
      <c r="BN45" s="223" t="str">
        <f>IF('SAM_2017_4HH_rich with capital'!BN45="","",'SAM_2017_4HH_rich with capital'!BN45)</f>
        <v/>
      </c>
      <c r="BO45" s="223" t="str">
        <f>IF('SAM_2017_4HH_rich with capital'!BO45="","",'SAM_2017_4HH_rich with capital'!BO45)</f>
        <v/>
      </c>
      <c r="BP45" s="223" t="str">
        <f>IF('SAM_2017_4HH_rich with capital'!BP45="","",'SAM_2017_4HH_rich with capital'!BP45)</f>
        <v/>
      </c>
      <c r="BQ45" s="223" t="str">
        <f>IF('SAM_2017_4HH_rich with capital'!BQ45="","",'SAM_2017_4HH_rich with capital'!BQ45)</f>
        <v/>
      </c>
      <c r="BR45" s="223" t="str">
        <f>IF('SAM_2017_4HH_rich with capital'!BR45="","",'SAM_2017_4HH_rich with capital'!BR45)</f>
        <v/>
      </c>
      <c r="BS45" s="223" t="str">
        <f>IF('SAM_2017_4HH_rich with capital'!BS45="","",'SAM_2017_4HH_rich with capital'!BS45)</f>
        <v/>
      </c>
      <c r="BT45" s="223" t="str">
        <f>IF('SAM_2017_4HH_rich with capital'!BT45="","",'SAM_2017_4HH_rich with capital'!BT45)</f>
        <v/>
      </c>
      <c r="BU45" s="279">
        <f>IF('SAM_2017_4HH_rich with capital'!BU45="","",'SAM_2017_4HH_rich with capital'!BU45)</f>
        <v>20912.473735709482</v>
      </c>
      <c r="BV45" s="223">
        <f>IF('SAM_2017_4HH_rich with capital'!BV45="","",'SAM_2017_4HH_rich with capital'!BV45)</f>
        <v>21864.867971920114</v>
      </c>
      <c r="BW45" s="223">
        <f>IF('SAM_2017_4HH_rich with capital'!BW45="","",'SAM_2017_4HH_rich with capital'!BW45)</f>
        <v>11508.462545406594</v>
      </c>
      <c r="BX45" s="280">
        <f>IF('SAM_2017_4HH_rich with capital'!BX45="","",'SAM_2017_4HH_rich with capital'!BX45)</f>
        <v>24097.331165015803</v>
      </c>
      <c r="BY45" s="223" t="str">
        <f>IF('SAM_2017_4HH_rich with capital'!BY45="","",'SAM_2017_4HH_rich with capital'!BY45)</f>
        <v/>
      </c>
      <c r="BZ45" s="223" t="str">
        <f>IF('SAM_2017_4HH_rich with capital'!BZ45="","",'SAM_2017_4HH_rich with capital'!BZ45)</f>
        <v/>
      </c>
      <c r="CA45" s="223" t="str">
        <f>IF('SAM_2017_4HH_rich with capital'!CA45="","",'SAM_2017_4HH_rich with capital'!CA45)</f>
        <v/>
      </c>
      <c r="CB45" s="223" t="str">
        <f>IF('SAM_2017_4HH_rich with capital'!CB45="","",'SAM_2017_4HH_rich with capital'!CB45)</f>
        <v/>
      </c>
      <c r="CC45" s="223" t="str">
        <f>IF('SAM_2017_4HH_rich with capital'!CC45="","",'SAM_2017_4HH_rich with capital'!CC45)</f>
        <v/>
      </c>
      <c r="CD45" s="223" t="str">
        <f>IF('SAM_2017_4HH_rich with capital'!CD45="","",'SAM_2017_4HH_rich with capital'!CD45)</f>
        <v/>
      </c>
      <c r="CE45" s="223">
        <f>IF('SAM_2017_4HH_rich with capital'!CE45="","",'SAM_2017_4HH_rich with capital'!CE45)</f>
        <v>6278.4252740151805</v>
      </c>
      <c r="CF45" s="83" t="str">
        <f>IF('SAM_2017_4HH_rich with capital'!CF45="","",'SAM_2017_4HH_rich with capital'!CF45)</f>
        <v/>
      </c>
      <c r="CG45" s="107">
        <f t="shared" si="1"/>
        <v>375546.39238492242</v>
      </c>
      <c r="CH45" s="221"/>
      <c r="CI45" s="221"/>
      <c r="CJ45" s="221"/>
      <c r="CK45" s="221"/>
    </row>
    <row r="46" spans="1:89" x14ac:dyDescent="0.25">
      <c r="A46" s="227"/>
      <c r="B46" s="225">
        <v>44</v>
      </c>
      <c r="C46" s="244">
        <f>IF('SAM_2017_4HH_rich with capital'!C46="","",'SAM_2017_4HH_rich with capital'!C46)</f>
        <v>14133.111510925039</v>
      </c>
      <c r="D46" s="223">
        <f>IF('SAM_2017_4HH_rich with capital'!D46="","",'SAM_2017_4HH_rich with capital'!D46)</f>
        <v>6180.8320502391471</v>
      </c>
      <c r="E46" s="223">
        <f>IF('SAM_2017_4HH_rich with capital'!E46="","",'SAM_2017_4HH_rich with capital'!E46)</f>
        <v>47627.701306762545</v>
      </c>
      <c r="F46" s="223">
        <f>IF('SAM_2017_4HH_rich with capital'!F46="","",'SAM_2017_4HH_rich with capital'!F46)</f>
        <v>0.23781253581073861</v>
      </c>
      <c r="G46" s="223">
        <f>IF('SAM_2017_4HH_rich with capital'!G46="","",'SAM_2017_4HH_rich with capital'!G46)</f>
        <v>2339.9706934599108</v>
      </c>
      <c r="H46" s="223">
        <f>IF('SAM_2017_4HH_rich with capital'!H46="","",'SAM_2017_4HH_rich with capital'!H46)</f>
        <v>4035.6494001018268</v>
      </c>
      <c r="I46" s="223">
        <f>IF('SAM_2017_4HH_rich with capital'!I46="","",'SAM_2017_4HH_rich with capital'!I46)</f>
        <v>44728.917406486922</v>
      </c>
      <c r="J46" s="223">
        <f>IF('SAM_2017_4HH_rich with capital'!J46="","",'SAM_2017_4HH_rich with capital'!J46)</f>
        <v>24783.002199080478</v>
      </c>
      <c r="K46" s="223">
        <f>IF('SAM_2017_4HH_rich with capital'!K46="","",'SAM_2017_4HH_rich with capital'!K46)</f>
        <v>803.80777463782431</v>
      </c>
      <c r="L46" s="223">
        <f>IF('SAM_2017_4HH_rich with capital'!L46="","",'SAM_2017_4HH_rich with capital'!L46)</f>
        <v>43507.517097260723</v>
      </c>
      <c r="M46" s="223">
        <f>IF('SAM_2017_4HH_rich with capital'!M46="","",'SAM_2017_4HH_rich with capital'!M46)</f>
        <v>1118.2826881131239</v>
      </c>
      <c r="N46" s="223">
        <f>IF('SAM_2017_4HH_rich with capital'!N46="","",'SAM_2017_4HH_rich with capital'!N46)</f>
        <v>43.692798201112481</v>
      </c>
      <c r="O46" s="223">
        <f>IF('SAM_2017_4HH_rich with capital'!O46="","",'SAM_2017_4HH_rich with capital'!O46)</f>
        <v>275.95676069668224</v>
      </c>
      <c r="P46" s="223">
        <f>IF('SAM_2017_4HH_rich with capital'!P46="","",'SAM_2017_4HH_rich with capital'!P46)</f>
        <v>152.37389629601196</v>
      </c>
      <c r="Q46" s="223">
        <f>IF('SAM_2017_4HH_rich with capital'!Q46="","",'SAM_2017_4HH_rich with capital'!Q46)</f>
        <v>6166.5257110935709</v>
      </c>
      <c r="R46" s="223">
        <f>IF('SAM_2017_4HH_rich with capital'!R46="","",'SAM_2017_4HH_rich with capital'!R46)</f>
        <v>15861.776106108411</v>
      </c>
      <c r="S46" s="223">
        <f>IF('SAM_2017_4HH_rich with capital'!S46="","",'SAM_2017_4HH_rich with capital'!S46)</f>
        <v>1250.6339871331763</v>
      </c>
      <c r="T46" s="223">
        <f>IF('SAM_2017_4HH_rich with capital'!T46="","",'SAM_2017_4HH_rich with capital'!T46)</f>
        <v>0.34321433457696476</v>
      </c>
      <c r="U46" s="223">
        <f>IF('SAM_2017_4HH_rich with capital'!U46="","",'SAM_2017_4HH_rich with capital'!U46)</f>
        <v>10069.86241058903</v>
      </c>
      <c r="V46" s="223">
        <f>IF('SAM_2017_4HH_rich with capital'!V46="","",'SAM_2017_4HH_rich with capital'!V46)</f>
        <v>18.604212155563776</v>
      </c>
      <c r="W46" s="223">
        <f>IF('SAM_2017_4HH_rich with capital'!W46="","",'SAM_2017_4HH_rich with capital'!W46)</f>
        <v>2238.7999111996187</v>
      </c>
      <c r="X46" s="223">
        <f>IF('SAM_2017_4HH_rich with capital'!X46="","",'SAM_2017_4HH_rich with capital'!X46)</f>
        <v>2682.874996876375</v>
      </c>
      <c r="Y46" s="223">
        <f>IF('SAM_2017_4HH_rich with capital'!Y46="","",'SAM_2017_4HH_rich with capital'!Y46)</f>
        <v>79717.056664057411</v>
      </c>
      <c r="Z46" s="223">
        <f>IF('SAM_2017_4HH_rich with capital'!Z46="","",'SAM_2017_4HH_rich with capital'!Z46)</f>
        <v>2710.4601238097916</v>
      </c>
      <c r="AA46" s="223">
        <f>IF('SAM_2017_4HH_rich with capital'!AA46="","",'SAM_2017_4HH_rich with capital'!AA46)</f>
        <v>6144.3246111834987</v>
      </c>
      <c r="AB46" s="223">
        <f>IF('SAM_2017_4HH_rich with capital'!AB46="","",'SAM_2017_4HH_rich with capital'!AB46)</f>
        <v>49226.020253942406</v>
      </c>
      <c r="AC46" s="223">
        <f>IF('SAM_2017_4HH_rich with capital'!AC46="","",'SAM_2017_4HH_rich with capital'!AC46)</f>
        <v>198017.61664592143</v>
      </c>
      <c r="AD46" s="223">
        <f>IF('SAM_2017_4HH_rich with capital'!AD46="","",'SAM_2017_4HH_rich with capital'!AD46)</f>
        <v>11850.775750398536</v>
      </c>
      <c r="AE46" s="223">
        <f>IF('SAM_2017_4HH_rich with capital'!AE46="","",'SAM_2017_4HH_rich with capital'!AE46)</f>
        <v>1282.4796229618635</v>
      </c>
      <c r="AF46" s="223">
        <f>IF('SAM_2017_4HH_rich with capital'!AF46="","",'SAM_2017_4HH_rich with capital'!AF46)</f>
        <v>97783.25417419165</v>
      </c>
      <c r="AG46" s="223">
        <f>IF('SAM_2017_4HH_rich with capital'!AG46="","",'SAM_2017_4HH_rich with capital'!AG46)</f>
        <v>57154.834598780522</v>
      </c>
      <c r="AH46" s="223">
        <f>IF('SAM_2017_4HH_rich with capital'!AH46="","",'SAM_2017_4HH_rich with capital'!AH46)</f>
        <v>12992.789391397051</v>
      </c>
      <c r="AI46" s="223">
        <f>IF('SAM_2017_4HH_rich with capital'!AI46="","",'SAM_2017_4HH_rich with capital'!AI46)</f>
        <v>37912.617216257153</v>
      </c>
      <c r="AJ46" s="223">
        <f>IF('SAM_2017_4HH_rich with capital'!AJ46="","",'SAM_2017_4HH_rich with capital'!AJ46)</f>
        <v>107285.04423778006</v>
      </c>
      <c r="AK46" s="223" t="str">
        <f>IF('SAM_2017_4HH_rich with capital'!AK46="","",'SAM_2017_4HH_rich with capital'!AK46)</f>
        <v/>
      </c>
      <c r="AL46" s="223" t="str">
        <f>IF('SAM_2017_4HH_rich with capital'!AL46="","",'SAM_2017_4HH_rich with capital'!AL46)</f>
        <v/>
      </c>
      <c r="AM46" s="223" t="str">
        <f>IF('SAM_2017_4HH_rich with capital'!AM46="","",'SAM_2017_4HH_rich with capital'!AM46)</f>
        <v/>
      </c>
      <c r="AN46" s="223" t="str">
        <f>IF('SAM_2017_4HH_rich with capital'!AN46="","",'SAM_2017_4HH_rich with capital'!AN46)</f>
        <v/>
      </c>
      <c r="AO46" s="223" t="str">
        <f>IF('SAM_2017_4HH_rich with capital'!AO46="","",'SAM_2017_4HH_rich with capital'!AO46)</f>
        <v/>
      </c>
      <c r="AP46" s="223" t="str">
        <f>IF('SAM_2017_4HH_rich with capital'!AP46="","",'SAM_2017_4HH_rich with capital'!AP46)</f>
        <v/>
      </c>
      <c r="AQ46" s="223" t="str">
        <f>IF('SAM_2017_4HH_rich with capital'!AQ46="","",'SAM_2017_4HH_rich with capital'!AQ46)</f>
        <v/>
      </c>
      <c r="AR46" s="223" t="str">
        <f>IF('SAM_2017_4HH_rich with capital'!AR46="","",'SAM_2017_4HH_rich with capital'!AR46)</f>
        <v/>
      </c>
      <c r="AS46" s="223" t="str">
        <f>IF('SAM_2017_4HH_rich with capital'!AS46="","",'SAM_2017_4HH_rich with capital'!AS46)</f>
        <v/>
      </c>
      <c r="AT46" s="223" t="str">
        <f>IF('SAM_2017_4HH_rich with capital'!AT46="","",'SAM_2017_4HH_rich with capital'!AT46)</f>
        <v/>
      </c>
      <c r="AU46" s="223" t="str">
        <f>IF('SAM_2017_4HH_rich with capital'!AU46="","",'SAM_2017_4HH_rich with capital'!AU46)</f>
        <v/>
      </c>
      <c r="AV46" s="223" t="str">
        <f>IF('SAM_2017_4HH_rich with capital'!AV46="","",'SAM_2017_4HH_rich with capital'!AV46)</f>
        <v/>
      </c>
      <c r="AW46" s="223" t="str">
        <f>IF('SAM_2017_4HH_rich with capital'!AW46="","",'SAM_2017_4HH_rich with capital'!AW46)</f>
        <v/>
      </c>
      <c r="AX46" s="223" t="str">
        <f>IF('SAM_2017_4HH_rich with capital'!AX46="","",'SAM_2017_4HH_rich with capital'!AX46)</f>
        <v/>
      </c>
      <c r="AY46" s="223" t="str">
        <f>IF('SAM_2017_4HH_rich with capital'!AY46="","",'SAM_2017_4HH_rich with capital'!AY46)</f>
        <v/>
      </c>
      <c r="AZ46" s="223" t="str">
        <f>IF('SAM_2017_4HH_rich with capital'!AZ46="","",'SAM_2017_4HH_rich with capital'!AZ46)</f>
        <v/>
      </c>
      <c r="BA46" s="223" t="str">
        <f>IF('SAM_2017_4HH_rich with capital'!BA46="","",'SAM_2017_4HH_rich with capital'!BA46)</f>
        <v/>
      </c>
      <c r="BB46" s="223" t="str">
        <f>IF('SAM_2017_4HH_rich with capital'!BB46="","",'SAM_2017_4HH_rich with capital'!BB46)</f>
        <v/>
      </c>
      <c r="BC46" s="223" t="str">
        <f>IF('SAM_2017_4HH_rich with capital'!BC46="","",'SAM_2017_4HH_rich with capital'!BC46)</f>
        <v/>
      </c>
      <c r="BD46" s="223" t="str">
        <f>IF('SAM_2017_4HH_rich with capital'!BD46="","",'SAM_2017_4HH_rich with capital'!BD46)</f>
        <v/>
      </c>
      <c r="BE46" s="223" t="str">
        <f>IF('SAM_2017_4HH_rich with capital'!BE46="","",'SAM_2017_4HH_rich with capital'!BE46)</f>
        <v/>
      </c>
      <c r="BF46" s="223" t="str">
        <f>IF('SAM_2017_4HH_rich with capital'!BF46="","",'SAM_2017_4HH_rich with capital'!BF46)</f>
        <v/>
      </c>
      <c r="BG46" s="223" t="str">
        <f>IF('SAM_2017_4HH_rich with capital'!BG46="","",'SAM_2017_4HH_rich with capital'!BG46)</f>
        <v/>
      </c>
      <c r="BH46" s="223" t="str">
        <f>IF('SAM_2017_4HH_rich with capital'!BH46="","",'SAM_2017_4HH_rich with capital'!BH46)</f>
        <v/>
      </c>
      <c r="BI46" s="223" t="str">
        <f>IF('SAM_2017_4HH_rich with capital'!BI46="","",'SAM_2017_4HH_rich with capital'!BI46)</f>
        <v/>
      </c>
      <c r="BJ46" s="223" t="str">
        <f>IF('SAM_2017_4HH_rich with capital'!BJ46="","",'SAM_2017_4HH_rich with capital'!BJ46)</f>
        <v/>
      </c>
      <c r="BK46" s="223" t="str">
        <f>IF('SAM_2017_4HH_rich with capital'!BK46="","",'SAM_2017_4HH_rich with capital'!BK46)</f>
        <v/>
      </c>
      <c r="BL46" s="223" t="str">
        <f>IF('SAM_2017_4HH_rich with capital'!BL46="","",'SAM_2017_4HH_rich with capital'!BL46)</f>
        <v/>
      </c>
      <c r="BM46" s="223" t="str">
        <f>IF('SAM_2017_4HH_rich with capital'!BM46="","",'SAM_2017_4HH_rich with capital'!BM46)</f>
        <v/>
      </c>
      <c r="BN46" s="223" t="str">
        <f>IF('SAM_2017_4HH_rich with capital'!BN46="","",'SAM_2017_4HH_rich with capital'!BN46)</f>
        <v/>
      </c>
      <c r="BO46" s="223" t="str">
        <f>IF('SAM_2017_4HH_rich with capital'!BO46="","",'SAM_2017_4HH_rich with capital'!BO46)</f>
        <v/>
      </c>
      <c r="BP46" s="223" t="str">
        <f>IF('SAM_2017_4HH_rich with capital'!BP46="","",'SAM_2017_4HH_rich with capital'!BP46)</f>
        <v/>
      </c>
      <c r="BQ46" s="223" t="str">
        <f>IF('SAM_2017_4HH_rich with capital'!BQ46="","",'SAM_2017_4HH_rich with capital'!BQ46)</f>
        <v/>
      </c>
      <c r="BR46" s="223" t="str">
        <f>IF('SAM_2017_4HH_rich with capital'!BR46="","",'SAM_2017_4HH_rich with capital'!BR46)</f>
        <v/>
      </c>
      <c r="BS46" s="223" t="str">
        <f>IF('SAM_2017_4HH_rich with capital'!BS46="","",'SAM_2017_4HH_rich with capital'!BS46)</f>
        <v/>
      </c>
      <c r="BT46" s="223" t="str">
        <f>IF('SAM_2017_4HH_rich with capital'!BT46="","",'SAM_2017_4HH_rich with capital'!BT46)</f>
        <v/>
      </c>
      <c r="BU46" s="279">
        <f>IF('SAM_2017_4HH_rich with capital'!BU46="","",'SAM_2017_4HH_rich with capital'!BU46)</f>
        <v>120961.26449848842</v>
      </c>
      <c r="BV46" s="223">
        <f>IF('SAM_2017_4HH_rich with capital'!BV46="","",'SAM_2017_4HH_rich with capital'!BV46)</f>
        <v>195506.72626486403</v>
      </c>
      <c r="BW46" s="223">
        <f>IF('SAM_2017_4HH_rich with capital'!BW46="","",'SAM_2017_4HH_rich with capital'!BW46)</f>
        <v>75452.339389819419</v>
      </c>
      <c r="BX46" s="280">
        <f>IF('SAM_2017_4HH_rich with capital'!BX46="","",'SAM_2017_4HH_rich with capital'!BX46)</f>
        <v>317005.34704238299</v>
      </c>
      <c r="BY46" s="223" t="str">
        <f>IF('SAM_2017_4HH_rich with capital'!BY46="","",'SAM_2017_4HH_rich with capital'!BY46)</f>
        <v/>
      </c>
      <c r="BZ46" s="223" t="str">
        <f>IF('SAM_2017_4HH_rich with capital'!BZ46="","",'SAM_2017_4HH_rich with capital'!BZ46)</f>
        <v/>
      </c>
      <c r="CA46" s="223" t="str">
        <f>IF('SAM_2017_4HH_rich with capital'!CA46="","",'SAM_2017_4HH_rich with capital'!CA46)</f>
        <v/>
      </c>
      <c r="CB46" s="223" t="str">
        <f>IF('SAM_2017_4HH_rich with capital'!CB46="","",'SAM_2017_4HH_rich with capital'!CB46)</f>
        <v/>
      </c>
      <c r="CC46" s="223" t="str">
        <f>IF('SAM_2017_4HH_rich with capital'!CC46="","",'SAM_2017_4HH_rich with capital'!CC46)</f>
        <v/>
      </c>
      <c r="CD46" s="223" t="str">
        <f>IF('SAM_2017_4HH_rich with capital'!CD46="","",'SAM_2017_4HH_rich with capital'!CD46)</f>
        <v/>
      </c>
      <c r="CE46" s="223">
        <f>IF('SAM_2017_4HH_rich with capital'!CE46="","",'SAM_2017_4HH_rich with capital'!CE46)</f>
        <v>70918.574275688035</v>
      </c>
      <c r="CF46" s="83" t="str">
        <f>IF('SAM_2017_4HH_rich with capital'!CF46="","",'SAM_2017_4HH_rich with capital'!CF46)</f>
        <v/>
      </c>
      <c r="CG46" s="107">
        <f t="shared" si="1"/>
        <v>1669941.9987062116</v>
      </c>
      <c r="CH46" s="221"/>
      <c r="CI46" s="221"/>
      <c r="CJ46" s="221"/>
      <c r="CK46" s="221"/>
    </row>
    <row r="47" spans="1:89" x14ac:dyDescent="0.25">
      <c r="A47" s="227"/>
      <c r="B47" s="225">
        <v>45</v>
      </c>
      <c r="C47" s="244">
        <f>IF('SAM_2017_4HH_rich with capital'!C47="","",'SAM_2017_4HH_rich with capital'!C47)</f>
        <v>23117.838987948173</v>
      </c>
      <c r="D47" s="223">
        <f>IF('SAM_2017_4HH_rich with capital'!D47="","",'SAM_2017_4HH_rich with capital'!D47)</f>
        <v>38412.500364949061</v>
      </c>
      <c r="E47" s="223">
        <f>IF('SAM_2017_4HH_rich with capital'!E47="","",'SAM_2017_4HH_rich with capital'!E47)</f>
        <v>285630.43030823616</v>
      </c>
      <c r="F47" s="223">
        <f>IF('SAM_2017_4HH_rich with capital'!F47="","",'SAM_2017_4HH_rich with capital'!F47)</f>
        <v>3053.9276500096171</v>
      </c>
      <c r="G47" s="223">
        <f>IF('SAM_2017_4HH_rich with capital'!G47="","",'SAM_2017_4HH_rich with capital'!G47)</f>
        <v>106748.1359074369</v>
      </c>
      <c r="H47" s="223">
        <f>IF('SAM_2017_4HH_rich with capital'!H47="","",'SAM_2017_4HH_rich with capital'!H47)</f>
        <v>50271.264279912357</v>
      </c>
      <c r="I47" s="223">
        <f>IF('SAM_2017_4HH_rich with capital'!I47="","",'SAM_2017_4HH_rich with capital'!I47)</f>
        <v>76805.403447807112</v>
      </c>
      <c r="J47" s="223">
        <f>IF('SAM_2017_4HH_rich with capital'!J47="","",'SAM_2017_4HH_rich with capital'!J47)</f>
        <v>1309.5555587413819</v>
      </c>
      <c r="K47" s="223">
        <f>IF('SAM_2017_4HH_rich with capital'!K47="","",'SAM_2017_4HH_rich with capital'!K47)</f>
        <v>1.4925567411340692</v>
      </c>
      <c r="L47" s="223">
        <f>IF('SAM_2017_4HH_rich with capital'!L47="","",'SAM_2017_4HH_rich with capital'!L47)</f>
        <v>8949.4149136638698</v>
      </c>
      <c r="M47" s="223">
        <f>IF('SAM_2017_4HH_rich with capital'!M47="","",'SAM_2017_4HH_rich with capital'!M47)</f>
        <v>125109.96846638802</v>
      </c>
      <c r="N47" s="223">
        <f>IF('SAM_2017_4HH_rich with capital'!N47="","",'SAM_2017_4HH_rich with capital'!N47)</f>
        <v>8174.4513949754582</v>
      </c>
      <c r="O47" s="223">
        <f>IF('SAM_2017_4HH_rich with capital'!O47="","",'SAM_2017_4HH_rich with capital'!O47)</f>
        <v>38719.952474310623</v>
      </c>
      <c r="P47" s="223">
        <f>IF('SAM_2017_4HH_rich with capital'!P47="","",'SAM_2017_4HH_rich with capital'!P47)</f>
        <v>513.09834456469707</v>
      </c>
      <c r="Q47" s="223">
        <f>IF('SAM_2017_4HH_rich with capital'!Q47="","",'SAM_2017_4HH_rich with capital'!Q47)</f>
        <v>899.28516549175436</v>
      </c>
      <c r="R47" s="223">
        <f>IF('SAM_2017_4HH_rich with capital'!R47="","",'SAM_2017_4HH_rich with capital'!R47)</f>
        <v>58231.447802674811</v>
      </c>
      <c r="S47" s="223">
        <f>IF('SAM_2017_4HH_rich with capital'!S47="","",'SAM_2017_4HH_rich with capital'!S47)</f>
        <v>118031.36260087478</v>
      </c>
      <c r="T47" s="223">
        <f>IF('SAM_2017_4HH_rich with capital'!T47="","",'SAM_2017_4HH_rich with capital'!T47)</f>
        <v>0.33043487429806762</v>
      </c>
      <c r="U47" s="223">
        <f>IF('SAM_2017_4HH_rich with capital'!U47="","",'SAM_2017_4HH_rich with capital'!U47)</f>
        <v>154499.13261408365</v>
      </c>
      <c r="V47" s="223">
        <f>IF('SAM_2017_4HH_rich with capital'!V47="","",'SAM_2017_4HH_rich with capital'!V47)</f>
        <v>17949.509054930484</v>
      </c>
      <c r="W47" s="223">
        <f>IF('SAM_2017_4HH_rich with capital'!W47="","",'SAM_2017_4HH_rich with capital'!W47)</f>
        <v>22589.781219969231</v>
      </c>
      <c r="X47" s="223">
        <f>IF('SAM_2017_4HH_rich with capital'!X47="","",'SAM_2017_4HH_rich with capital'!X47)</f>
        <v>14687.339372697837</v>
      </c>
      <c r="Y47" s="223">
        <f>IF('SAM_2017_4HH_rich with capital'!Y47="","",'SAM_2017_4HH_rich with capital'!Y47)</f>
        <v>310378.92089611606</v>
      </c>
      <c r="Z47" s="223">
        <f>IF('SAM_2017_4HH_rich with capital'!Z47="","",'SAM_2017_4HH_rich with capital'!Z47)</f>
        <v>8851.2231169150928</v>
      </c>
      <c r="AA47" s="223">
        <f>IF('SAM_2017_4HH_rich with capital'!AA47="","",'SAM_2017_4HH_rich with capital'!AA47)</f>
        <v>663.57001927694989</v>
      </c>
      <c r="AB47" s="223">
        <f>IF('SAM_2017_4HH_rich with capital'!AB47="","",'SAM_2017_4HH_rich with capital'!AB47)</f>
        <v>389213.55135928234</v>
      </c>
      <c r="AC47" s="223">
        <f>IF('SAM_2017_4HH_rich with capital'!AC47="","",'SAM_2017_4HH_rich with capital'!AC47)</f>
        <v>96915.2593587109</v>
      </c>
      <c r="AD47" s="223">
        <f>IF('SAM_2017_4HH_rich with capital'!AD47="","",'SAM_2017_4HH_rich with capital'!AD47)</f>
        <v>46700.529241892269</v>
      </c>
      <c r="AE47" s="223">
        <f>IF('SAM_2017_4HH_rich with capital'!AE47="","",'SAM_2017_4HH_rich with capital'!AE47)</f>
        <v>9.3950892663614477E-2</v>
      </c>
      <c r="AF47" s="223">
        <f>IF('SAM_2017_4HH_rich with capital'!AF47="","",'SAM_2017_4HH_rich with capital'!AF47)</f>
        <v>13021.936154148852</v>
      </c>
      <c r="AG47" s="223">
        <f>IF('SAM_2017_4HH_rich with capital'!AG47="","",'SAM_2017_4HH_rich with capital'!AG47)</f>
        <v>77665.162642701383</v>
      </c>
      <c r="AH47" s="223">
        <f>IF('SAM_2017_4HH_rich with capital'!AH47="","",'SAM_2017_4HH_rich with capital'!AH47)</f>
        <v>18.647260704700393</v>
      </c>
      <c r="AI47" s="223">
        <f>IF('SAM_2017_4HH_rich with capital'!AI47="","",'SAM_2017_4HH_rich with capital'!AI47)</f>
        <v>1692.6509119114046</v>
      </c>
      <c r="AJ47" s="223">
        <f>IF('SAM_2017_4HH_rich with capital'!AJ47="","",'SAM_2017_4HH_rich with capital'!AJ47)</f>
        <v>75731.815895657608</v>
      </c>
      <c r="AK47" s="223" t="str">
        <f>IF('SAM_2017_4HH_rich with capital'!AK47="","",'SAM_2017_4HH_rich with capital'!AK47)</f>
        <v/>
      </c>
      <c r="AL47" s="223" t="str">
        <f>IF('SAM_2017_4HH_rich with capital'!AL47="","",'SAM_2017_4HH_rich with capital'!AL47)</f>
        <v/>
      </c>
      <c r="AM47" s="223" t="str">
        <f>IF('SAM_2017_4HH_rich with capital'!AM47="","",'SAM_2017_4HH_rich with capital'!AM47)</f>
        <v/>
      </c>
      <c r="AN47" s="223" t="str">
        <f>IF('SAM_2017_4HH_rich with capital'!AN47="","",'SAM_2017_4HH_rich with capital'!AN47)</f>
        <v/>
      </c>
      <c r="AO47" s="223" t="str">
        <f>IF('SAM_2017_4HH_rich with capital'!AO47="","",'SAM_2017_4HH_rich with capital'!AO47)</f>
        <v/>
      </c>
      <c r="AP47" s="223" t="str">
        <f>IF('SAM_2017_4HH_rich with capital'!AP47="","",'SAM_2017_4HH_rich with capital'!AP47)</f>
        <v/>
      </c>
      <c r="AQ47" s="223" t="str">
        <f>IF('SAM_2017_4HH_rich with capital'!AQ47="","",'SAM_2017_4HH_rich with capital'!AQ47)</f>
        <v/>
      </c>
      <c r="AR47" s="223" t="str">
        <f>IF('SAM_2017_4HH_rich with capital'!AR47="","",'SAM_2017_4HH_rich with capital'!AR47)</f>
        <v/>
      </c>
      <c r="AS47" s="223" t="str">
        <f>IF('SAM_2017_4HH_rich with capital'!AS47="","",'SAM_2017_4HH_rich with capital'!AS47)</f>
        <v/>
      </c>
      <c r="AT47" s="223" t="str">
        <f>IF('SAM_2017_4HH_rich with capital'!AT47="","",'SAM_2017_4HH_rich with capital'!AT47)</f>
        <v/>
      </c>
      <c r="AU47" s="223" t="str">
        <f>IF('SAM_2017_4HH_rich with capital'!AU47="","",'SAM_2017_4HH_rich with capital'!AU47)</f>
        <v/>
      </c>
      <c r="AV47" s="223" t="str">
        <f>IF('SAM_2017_4HH_rich with capital'!AV47="","",'SAM_2017_4HH_rich with capital'!AV47)</f>
        <v/>
      </c>
      <c r="AW47" s="223" t="str">
        <f>IF('SAM_2017_4HH_rich with capital'!AW47="","",'SAM_2017_4HH_rich with capital'!AW47)</f>
        <v/>
      </c>
      <c r="AX47" s="223" t="str">
        <f>IF('SAM_2017_4HH_rich with capital'!AX47="","",'SAM_2017_4HH_rich with capital'!AX47)</f>
        <v/>
      </c>
      <c r="AY47" s="223" t="str">
        <f>IF('SAM_2017_4HH_rich with capital'!AY47="","",'SAM_2017_4HH_rich with capital'!AY47)</f>
        <v/>
      </c>
      <c r="AZ47" s="223" t="str">
        <f>IF('SAM_2017_4HH_rich with capital'!AZ47="","",'SAM_2017_4HH_rich with capital'!AZ47)</f>
        <v/>
      </c>
      <c r="BA47" s="223" t="str">
        <f>IF('SAM_2017_4HH_rich with capital'!BA47="","",'SAM_2017_4HH_rich with capital'!BA47)</f>
        <v/>
      </c>
      <c r="BB47" s="223" t="str">
        <f>IF('SAM_2017_4HH_rich with capital'!BB47="","",'SAM_2017_4HH_rich with capital'!BB47)</f>
        <v/>
      </c>
      <c r="BC47" s="223" t="str">
        <f>IF('SAM_2017_4HH_rich with capital'!BC47="","",'SAM_2017_4HH_rich with capital'!BC47)</f>
        <v/>
      </c>
      <c r="BD47" s="223" t="str">
        <f>IF('SAM_2017_4HH_rich with capital'!BD47="","",'SAM_2017_4HH_rich with capital'!BD47)</f>
        <v/>
      </c>
      <c r="BE47" s="223" t="str">
        <f>IF('SAM_2017_4HH_rich with capital'!BE47="","",'SAM_2017_4HH_rich with capital'!BE47)</f>
        <v/>
      </c>
      <c r="BF47" s="223" t="str">
        <f>IF('SAM_2017_4HH_rich with capital'!BF47="","",'SAM_2017_4HH_rich with capital'!BF47)</f>
        <v/>
      </c>
      <c r="BG47" s="223" t="str">
        <f>IF('SAM_2017_4HH_rich with capital'!BG47="","",'SAM_2017_4HH_rich with capital'!BG47)</f>
        <v/>
      </c>
      <c r="BH47" s="223" t="str">
        <f>IF('SAM_2017_4HH_rich with capital'!BH47="","",'SAM_2017_4HH_rich with capital'!BH47)</f>
        <v/>
      </c>
      <c r="BI47" s="223" t="str">
        <f>IF('SAM_2017_4HH_rich with capital'!BI47="","",'SAM_2017_4HH_rich with capital'!BI47)</f>
        <v/>
      </c>
      <c r="BJ47" s="223" t="str">
        <f>IF('SAM_2017_4HH_rich with capital'!BJ47="","",'SAM_2017_4HH_rich with capital'!BJ47)</f>
        <v/>
      </c>
      <c r="BK47" s="223" t="str">
        <f>IF('SAM_2017_4HH_rich with capital'!BK47="","",'SAM_2017_4HH_rich with capital'!BK47)</f>
        <v/>
      </c>
      <c r="BL47" s="223" t="str">
        <f>IF('SAM_2017_4HH_rich with capital'!BL47="","",'SAM_2017_4HH_rich with capital'!BL47)</f>
        <v/>
      </c>
      <c r="BM47" s="223" t="str">
        <f>IF('SAM_2017_4HH_rich with capital'!BM47="","",'SAM_2017_4HH_rich with capital'!BM47)</f>
        <v/>
      </c>
      <c r="BN47" s="223" t="str">
        <f>IF('SAM_2017_4HH_rich with capital'!BN47="","",'SAM_2017_4HH_rich with capital'!BN47)</f>
        <v/>
      </c>
      <c r="BO47" s="223" t="str">
        <f>IF('SAM_2017_4HH_rich with capital'!BO47="","",'SAM_2017_4HH_rich with capital'!BO47)</f>
        <v/>
      </c>
      <c r="BP47" s="223" t="str">
        <f>IF('SAM_2017_4HH_rich with capital'!BP47="","",'SAM_2017_4HH_rich with capital'!BP47)</f>
        <v/>
      </c>
      <c r="BQ47" s="223" t="str">
        <f>IF('SAM_2017_4HH_rich with capital'!BQ47="","",'SAM_2017_4HH_rich with capital'!BQ47)</f>
        <v/>
      </c>
      <c r="BR47" s="223" t="str">
        <f>IF('SAM_2017_4HH_rich with capital'!BR47="","",'SAM_2017_4HH_rich with capital'!BR47)</f>
        <v/>
      </c>
      <c r="BS47" s="223" t="str">
        <f>IF('SAM_2017_4HH_rich with capital'!BS47="","",'SAM_2017_4HH_rich with capital'!BS47)</f>
        <v/>
      </c>
      <c r="BT47" s="223" t="str">
        <f>IF('SAM_2017_4HH_rich with capital'!BT47="","",'SAM_2017_4HH_rich with capital'!BT47)</f>
        <v/>
      </c>
      <c r="BU47" s="279">
        <f>IF('SAM_2017_4HH_rich with capital'!BU47="","",'SAM_2017_4HH_rich with capital'!BU47)</f>
        <v>4611.7618486705305</v>
      </c>
      <c r="BV47" s="223">
        <f>IF('SAM_2017_4HH_rich with capital'!BV47="","",'SAM_2017_4HH_rich with capital'!BV47)</f>
        <v>7868.8062995999999</v>
      </c>
      <c r="BW47" s="223">
        <f>IF('SAM_2017_4HH_rich with capital'!BW47="","",'SAM_2017_4HH_rich with capital'!BW47)</f>
        <v>2902.6893868277048</v>
      </c>
      <c r="BX47" s="280">
        <f>IF('SAM_2017_4HH_rich with capital'!BX47="","",'SAM_2017_4HH_rich with capital'!BX47)</f>
        <v>11105.835810404633</v>
      </c>
      <c r="BY47" s="223" t="str">
        <f>IF('SAM_2017_4HH_rich with capital'!BY47="","",'SAM_2017_4HH_rich with capital'!BY47)</f>
        <v/>
      </c>
      <c r="BZ47" s="223" t="str">
        <f>IF('SAM_2017_4HH_rich with capital'!BZ47="","",'SAM_2017_4HH_rich with capital'!BZ47)</f>
        <v/>
      </c>
      <c r="CA47" s="223" t="str">
        <f>IF('SAM_2017_4HH_rich with capital'!CA47="","",'SAM_2017_4HH_rich with capital'!CA47)</f>
        <v/>
      </c>
      <c r="CB47" s="223" t="str">
        <f>IF('SAM_2017_4HH_rich with capital'!CB47="","",'SAM_2017_4HH_rich with capital'!CB47)</f>
        <v/>
      </c>
      <c r="CC47" s="223" t="str">
        <f>IF('SAM_2017_4HH_rich with capital'!CC47="","",'SAM_2017_4HH_rich with capital'!CC47)</f>
        <v/>
      </c>
      <c r="CD47" s="223" t="str">
        <f>IF('SAM_2017_4HH_rich with capital'!CD47="","",'SAM_2017_4HH_rich with capital'!CD47)</f>
        <v/>
      </c>
      <c r="CE47" s="223">
        <f>IF('SAM_2017_4HH_rich with capital'!CE47="","",'SAM_2017_4HH_rich with capital'!CE47)</f>
        <v>47327.664635679459</v>
      </c>
      <c r="CF47" s="83" t="str">
        <f>IF('SAM_2017_4HH_rich with capital'!CF47="","",'SAM_2017_4HH_rich with capital'!CF47)</f>
        <v/>
      </c>
      <c r="CG47" s="107">
        <f t="shared" si="1"/>
        <v>2248375.741710674</v>
      </c>
      <c r="CH47" s="221"/>
      <c r="CI47" s="221"/>
      <c r="CJ47" s="221"/>
      <c r="CK47" s="221"/>
    </row>
    <row r="48" spans="1:89" x14ac:dyDescent="0.25">
      <c r="A48" s="227"/>
      <c r="B48" s="225">
        <v>46</v>
      </c>
      <c r="C48" s="244">
        <f>IF('SAM_2017_4HH_rich with capital'!C48="","",'SAM_2017_4HH_rich with capital'!C48)</f>
        <v>7667.0010462752953</v>
      </c>
      <c r="D48" s="223" t="str">
        <f>IF('SAM_2017_4HH_rich with capital'!D48="","",'SAM_2017_4HH_rich with capital'!D48)</f>
        <v/>
      </c>
      <c r="E48" s="223">
        <f>IF('SAM_2017_4HH_rich with capital'!E48="","",'SAM_2017_4HH_rich with capital'!E48)</f>
        <v>130584.88041836501</v>
      </c>
      <c r="F48" s="223" t="str">
        <f>IF('SAM_2017_4HH_rich with capital'!F48="","",'SAM_2017_4HH_rich with capital'!F48)</f>
        <v/>
      </c>
      <c r="G48" s="223">
        <f>IF('SAM_2017_4HH_rich with capital'!G48="","",'SAM_2017_4HH_rich with capital'!G48)</f>
        <v>1.9131836241635629</v>
      </c>
      <c r="H48" s="223">
        <f>IF('SAM_2017_4HH_rich with capital'!H48="","",'SAM_2017_4HH_rich with capital'!H48)</f>
        <v>130539.51049112903</v>
      </c>
      <c r="I48" s="223">
        <f>IF('SAM_2017_4HH_rich with capital'!I48="","",'SAM_2017_4HH_rich with capital'!I48)</f>
        <v>1818.0583609458015</v>
      </c>
      <c r="J48" s="223">
        <f>IF('SAM_2017_4HH_rich with capital'!J48="","",'SAM_2017_4HH_rich with capital'!J48)</f>
        <v>2837.2571814392081</v>
      </c>
      <c r="K48" s="223">
        <f>IF('SAM_2017_4HH_rich with capital'!K48="","",'SAM_2017_4HH_rich with capital'!K48)</f>
        <v>140.53993697385584</v>
      </c>
      <c r="L48" s="223">
        <f>IF('SAM_2017_4HH_rich with capital'!L48="","",'SAM_2017_4HH_rich with capital'!L48)</f>
        <v>233.66095946002318</v>
      </c>
      <c r="M48" s="223">
        <f>IF('SAM_2017_4HH_rich with capital'!M48="","",'SAM_2017_4HH_rich with capital'!M48)</f>
        <v>173.1827488615339</v>
      </c>
      <c r="N48" s="223">
        <f>IF('SAM_2017_4HH_rich with capital'!N48="","",'SAM_2017_4HH_rich with capital'!N48)</f>
        <v>69937.232364302239</v>
      </c>
      <c r="O48" s="223">
        <f>IF('SAM_2017_4HH_rich with capital'!O48="","",'SAM_2017_4HH_rich with capital'!O48)</f>
        <v>30720.759361006487</v>
      </c>
      <c r="P48" s="223">
        <f>IF('SAM_2017_4HH_rich with capital'!P48="","",'SAM_2017_4HH_rich with capital'!P48)</f>
        <v>10.04605581778898</v>
      </c>
      <c r="Q48" s="223">
        <f>IF('SAM_2017_4HH_rich with capital'!Q48="","",'SAM_2017_4HH_rich with capital'!Q48)</f>
        <v>164.25887317088413</v>
      </c>
      <c r="R48" s="223">
        <f>IF('SAM_2017_4HH_rich with capital'!R48="","",'SAM_2017_4HH_rich with capital'!R48)</f>
        <v>555.49926075904273</v>
      </c>
      <c r="S48" s="223">
        <f>IF('SAM_2017_4HH_rich with capital'!S48="","",'SAM_2017_4HH_rich with capital'!S48)</f>
        <v>109433.91067858606</v>
      </c>
      <c r="T48" s="223">
        <f>IF('SAM_2017_4HH_rich with capital'!T48="","",'SAM_2017_4HH_rich with capital'!T48)</f>
        <v>142.90604332096757</v>
      </c>
      <c r="U48" s="223">
        <f>IF('SAM_2017_4HH_rich with capital'!U48="","",'SAM_2017_4HH_rich with capital'!U48)</f>
        <v>29868.587493678559</v>
      </c>
      <c r="V48" s="223">
        <f>IF('SAM_2017_4HH_rich with capital'!V48="","",'SAM_2017_4HH_rich with capital'!V48)</f>
        <v>27161.322358159767</v>
      </c>
      <c r="W48" s="223">
        <f>IF('SAM_2017_4HH_rich with capital'!W48="","",'SAM_2017_4HH_rich with capital'!W48)</f>
        <v>1575.120569247099</v>
      </c>
      <c r="X48" s="223">
        <f>IF('SAM_2017_4HH_rich with capital'!X48="","",'SAM_2017_4HH_rich with capital'!X48)</f>
        <v>79926.216419715216</v>
      </c>
      <c r="Y48" s="223">
        <f>IF('SAM_2017_4HH_rich with capital'!Y48="","",'SAM_2017_4HH_rich with capital'!Y48)</f>
        <v>4776.8944615474438</v>
      </c>
      <c r="Z48" s="223" t="str">
        <f>IF('SAM_2017_4HH_rich with capital'!Z48="","",'SAM_2017_4HH_rich with capital'!Z48)</f>
        <v/>
      </c>
      <c r="AA48" s="223">
        <f>IF('SAM_2017_4HH_rich with capital'!AA48="","",'SAM_2017_4HH_rich with capital'!AA48)</f>
        <v>0.28037155790234108</v>
      </c>
      <c r="AB48" s="223">
        <f>IF('SAM_2017_4HH_rich with capital'!AB48="","",'SAM_2017_4HH_rich with capital'!AB48)</f>
        <v>376681.7996679293</v>
      </c>
      <c r="AC48" s="223">
        <f>IF('SAM_2017_4HH_rich with capital'!AC48="","",'SAM_2017_4HH_rich with capital'!AC48)</f>
        <v>8433.447598248802</v>
      </c>
      <c r="AD48" s="223">
        <f>IF('SAM_2017_4HH_rich with capital'!AD48="","",'SAM_2017_4HH_rich with capital'!AD48)</f>
        <v>17444.845067733033</v>
      </c>
      <c r="AE48" s="223">
        <f>IF('SAM_2017_4HH_rich with capital'!AE48="","",'SAM_2017_4HH_rich with capital'!AE48)</f>
        <v>195279.50184059527</v>
      </c>
      <c r="AF48" s="223">
        <f>IF('SAM_2017_4HH_rich with capital'!AF48="","",'SAM_2017_4HH_rich with capital'!AF48)</f>
        <v>19459.514211011265</v>
      </c>
      <c r="AG48" s="223">
        <f>IF('SAM_2017_4HH_rich with capital'!AG48="","",'SAM_2017_4HH_rich with capital'!AG48)</f>
        <v>32103.124476552734</v>
      </c>
      <c r="AH48" s="223" t="str">
        <f>IF('SAM_2017_4HH_rich with capital'!AH48="","",'SAM_2017_4HH_rich with capital'!AH48)</f>
        <v/>
      </c>
      <c r="AI48" s="223" t="str">
        <f>IF('SAM_2017_4HH_rich with capital'!AI48="","",'SAM_2017_4HH_rich with capital'!AI48)</f>
        <v/>
      </c>
      <c r="AJ48" s="223">
        <f>IF('SAM_2017_4HH_rich with capital'!AJ48="","",'SAM_2017_4HH_rich with capital'!AJ48)</f>
        <v>30996.686795541682</v>
      </c>
      <c r="AK48" s="223" t="str">
        <f>IF('SAM_2017_4HH_rich with capital'!AK48="","",'SAM_2017_4HH_rich with capital'!AK48)</f>
        <v/>
      </c>
      <c r="AL48" s="223" t="str">
        <f>IF('SAM_2017_4HH_rich with capital'!AL48="","",'SAM_2017_4HH_rich with capital'!AL48)</f>
        <v/>
      </c>
      <c r="AM48" s="223" t="str">
        <f>IF('SAM_2017_4HH_rich with capital'!AM48="","",'SAM_2017_4HH_rich with capital'!AM48)</f>
        <v/>
      </c>
      <c r="AN48" s="223" t="str">
        <f>IF('SAM_2017_4HH_rich with capital'!AN48="","",'SAM_2017_4HH_rich with capital'!AN48)</f>
        <v/>
      </c>
      <c r="AO48" s="223" t="str">
        <f>IF('SAM_2017_4HH_rich with capital'!AO48="","",'SAM_2017_4HH_rich with capital'!AO48)</f>
        <v/>
      </c>
      <c r="AP48" s="223" t="str">
        <f>IF('SAM_2017_4HH_rich with capital'!AP48="","",'SAM_2017_4HH_rich with capital'!AP48)</f>
        <v/>
      </c>
      <c r="AQ48" s="223" t="str">
        <f>IF('SAM_2017_4HH_rich with capital'!AQ48="","",'SAM_2017_4HH_rich with capital'!AQ48)</f>
        <v/>
      </c>
      <c r="AR48" s="223" t="str">
        <f>IF('SAM_2017_4HH_rich with capital'!AR48="","",'SAM_2017_4HH_rich with capital'!AR48)</f>
        <v/>
      </c>
      <c r="AS48" s="223" t="str">
        <f>IF('SAM_2017_4HH_rich with capital'!AS48="","",'SAM_2017_4HH_rich with capital'!AS48)</f>
        <v/>
      </c>
      <c r="AT48" s="223" t="str">
        <f>IF('SAM_2017_4HH_rich with capital'!AT48="","",'SAM_2017_4HH_rich with capital'!AT48)</f>
        <v/>
      </c>
      <c r="AU48" s="223" t="str">
        <f>IF('SAM_2017_4HH_rich with capital'!AU48="","",'SAM_2017_4HH_rich with capital'!AU48)</f>
        <v/>
      </c>
      <c r="AV48" s="223" t="str">
        <f>IF('SAM_2017_4HH_rich with capital'!AV48="","",'SAM_2017_4HH_rich with capital'!AV48)</f>
        <v/>
      </c>
      <c r="AW48" s="223" t="str">
        <f>IF('SAM_2017_4HH_rich with capital'!AW48="","",'SAM_2017_4HH_rich with capital'!AW48)</f>
        <v/>
      </c>
      <c r="AX48" s="223" t="str">
        <f>IF('SAM_2017_4HH_rich with capital'!AX48="","",'SAM_2017_4HH_rich with capital'!AX48)</f>
        <v/>
      </c>
      <c r="AY48" s="223" t="str">
        <f>IF('SAM_2017_4HH_rich with capital'!AY48="","",'SAM_2017_4HH_rich with capital'!AY48)</f>
        <v/>
      </c>
      <c r="AZ48" s="223" t="str">
        <f>IF('SAM_2017_4HH_rich with capital'!AZ48="","",'SAM_2017_4HH_rich with capital'!AZ48)</f>
        <v/>
      </c>
      <c r="BA48" s="223" t="str">
        <f>IF('SAM_2017_4HH_rich with capital'!BA48="","",'SAM_2017_4HH_rich with capital'!BA48)</f>
        <v/>
      </c>
      <c r="BB48" s="223" t="str">
        <f>IF('SAM_2017_4HH_rich with capital'!BB48="","",'SAM_2017_4HH_rich with capital'!BB48)</f>
        <v/>
      </c>
      <c r="BC48" s="223" t="str">
        <f>IF('SAM_2017_4HH_rich with capital'!BC48="","",'SAM_2017_4HH_rich with capital'!BC48)</f>
        <v/>
      </c>
      <c r="BD48" s="223" t="str">
        <f>IF('SAM_2017_4HH_rich with capital'!BD48="","",'SAM_2017_4HH_rich with capital'!BD48)</f>
        <v/>
      </c>
      <c r="BE48" s="223" t="str">
        <f>IF('SAM_2017_4HH_rich with capital'!BE48="","",'SAM_2017_4HH_rich with capital'!BE48)</f>
        <v/>
      </c>
      <c r="BF48" s="223" t="str">
        <f>IF('SAM_2017_4HH_rich with capital'!BF48="","",'SAM_2017_4HH_rich with capital'!BF48)</f>
        <v/>
      </c>
      <c r="BG48" s="223" t="str">
        <f>IF('SAM_2017_4HH_rich with capital'!BG48="","",'SAM_2017_4HH_rich with capital'!BG48)</f>
        <v/>
      </c>
      <c r="BH48" s="223" t="str">
        <f>IF('SAM_2017_4HH_rich with capital'!BH48="","",'SAM_2017_4HH_rich with capital'!BH48)</f>
        <v/>
      </c>
      <c r="BI48" s="223" t="str">
        <f>IF('SAM_2017_4HH_rich with capital'!BI48="","",'SAM_2017_4HH_rich with capital'!BI48)</f>
        <v/>
      </c>
      <c r="BJ48" s="223" t="str">
        <f>IF('SAM_2017_4HH_rich with capital'!BJ48="","",'SAM_2017_4HH_rich with capital'!BJ48)</f>
        <v/>
      </c>
      <c r="BK48" s="223" t="str">
        <f>IF('SAM_2017_4HH_rich with capital'!BK48="","",'SAM_2017_4HH_rich with capital'!BK48)</f>
        <v/>
      </c>
      <c r="BL48" s="223" t="str">
        <f>IF('SAM_2017_4HH_rich with capital'!BL48="","",'SAM_2017_4HH_rich with capital'!BL48)</f>
        <v/>
      </c>
      <c r="BM48" s="223" t="str">
        <f>IF('SAM_2017_4HH_rich with capital'!BM48="","",'SAM_2017_4HH_rich with capital'!BM48)</f>
        <v/>
      </c>
      <c r="BN48" s="223" t="str">
        <f>IF('SAM_2017_4HH_rich with capital'!BN48="","",'SAM_2017_4HH_rich with capital'!BN48)</f>
        <v/>
      </c>
      <c r="BO48" s="223" t="str">
        <f>IF('SAM_2017_4HH_rich with capital'!BO48="","",'SAM_2017_4HH_rich with capital'!BO48)</f>
        <v/>
      </c>
      <c r="BP48" s="223" t="str">
        <f>IF('SAM_2017_4HH_rich with capital'!BP48="","",'SAM_2017_4HH_rich with capital'!BP48)</f>
        <v/>
      </c>
      <c r="BQ48" s="223" t="str">
        <f>IF('SAM_2017_4HH_rich with capital'!BQ48="","",'SAM_2017_4HH_rich with capital'!BQ48)</f>
        <v/>
      </c>
      <c r="BR48" s="223" t="str">
        <f>IF('SAM_2017_4HH_rich with capital'!BR48="","",'SAM_2017_4HH_rich with capital'!BR48)</f>
        <v/>
      </c>
      <c r="BS48" s="223" t="str">
        <f>IF('SAM_2017_4HH_rich with capital'!BS48="","",'SAM_2017_4HH_rich with capital'!BS48)</f>
        <v/>
      </c>
      <c r="BT48" s="223" t="str">
        <f>IF('SAM_2017_4HH_rich with capital'!BT48="","",'SAM_2017_4HH_rich with capital'!BT48)</f>
        <v/>
      </c>
      <c r="BU48" s="279">
        <f>IF('SAM_2017_4HH_rich with capital'!BU48="","",'SAM_2017_4HH_rich with capital'!BU48)</f>
        <v>7290.299379188069</v>
      </c>
      <c r="BV48" s="223">
        <f>IF('SAM_2017_4HH_rich with capital'!BV48="","",'SAM_2017_4HH_rich with capital'!BV48)</f>
        <v>12439.0537853689</v>
      </c>
      <c r="BW48" s="223">
        <f>IF('SAM_2017_4HH_rich with capital'!BW48="","",'SAM_2017_4HH_rich with capital'!BW48)</f>
        <v>4588.5879039626034</v>
      </c>
      <c r="BX48" s="280">
        <f>IF('SAM_2017_4HH_rich with capital'!BX48="","",'SAM_2017_4HH_rich with capital'!BX48)</f>
        <v>17556.168460281162</v>
      </c>
      <c r="BY48" s="223" t="str">
        <f>IF('SAM_2017_4HH_rich with capital'!BY48="","",'SAM_2017_4HH_rich with capital'!BY48)</f>
        <v/>
      </c>
      <c r="BZ48" s="223" t="str">
        <f>IF('SAM_2017_4HH_rich with capital'!BZ48="","",'SAM_2017_4HH_rich with capital'!BZ48)</f>
        <v/>
      </c>
      <c r="CA48" s="223" t="str">
        <f>IF('SAM_2017_4HH_rich with capital'!CA48="","",'SAM_2017_4HH_rich with capital'!CA48)</f>
        <v/>
      </c>
      <c r="CB48" s="223" t="str">
        <f>IF('SAM_2017_4HH_rich with capital'!CB48="","",'SAM_2017_4HH_rich with capital'!CB48)</f>
        <v/>
      </c>
      <c r="CC48" s="223" t="str">
        <f>IF('SAM_2017_4HH_rich with capital'!CC48="","",'SAM_2017_4HH_rich with capital'!CC48)</f>
        <v/>
      </c>
      <c r="CD48" s="223" t="str">
        <f>IF('SAM_2017_4HH_rich with capital'!CD48="","",'SAM_2017_4HH_rich with capital'!CD48)</f>
        <v/>
      </c>
      <c r="CE48" s="223">
        <f>IF('SAM_2017_4HH_rich with capital'!CE48="","",'SAM_2017_4HH_rich with capital'!CE48)</f>
        <v>620898.882243876</v>
      </c>
      <c r="CF48" s="83" t="str">
        <f>IF('SAM_2017_4HH_rich with capital'!CF48="","",'SAM_2017_4HH_rich with capital'!CF48)</f>
        <v/>
      </c>
      <c r="CG48" s="107">
        <f t="shared" si="1"/>
        <v>1971440.9500682321</v>
      </c>
      <c r="CH48" s="221"/>
      <c r="CI48" s="221"/>
      <c r="CJ48" s="221"/>
      <c r="CK48" s="221"/>
    </row>
    <row r="49" spans="1:89" x14ac:dyDescent="0.25">
      <c r="A49" s="227"/>
      <c r="B49" s="225">
        <v>47</v>
      </c>
      <c r="C49" s="244">
        <f>IF('SAM_2017_4HH_rich with capital'!C49="","",'SAM_2017_4HH_rich with capital'!C49)</f>
        <v>7883.5560531751344</v>
      </c>
      <c r="D49" s="223">
        <f>IF('SAM_2017_4HH_rich with capital'!D49="","",'SAM_2017_4HH_rich with capital'!D49)</f>
        <v>40765.582754110474</v>
      </c>
      <c r="E49" s="223">
        <f>IF('SAM_2017_4HH_rich with capital'!E49="","",'SAM_2017_4HH_rich with capital'!E49)</f>
        <v>26874.616005886903</v>
      </c>
      <c r="F49" s="223">
        <f>IF('SAM_2017_4HH_rich with capital'!F49="","",'SAM_2017_4HH_rich with capital'!F49)</f>
        <v>530.27578105357043</v>
      </c>
      <c r="G49" s="223">
        <f>IF('SAM_2017_4HH_rich with capital'!G49="","",'SAM_2017_4HH_rich with capital'!G49)</f>
        <v>636.57663443453293</v>
      </c>
      <c r="H49" s="223">
        <f>IF('SAM_2017_4HH_rich with capital'!H49="","",'SAM_2017_4HH_rich with capital'!H49)</f>
        <v>6059.4100427692238</v>
      </c>
      <c r="I49" s="223">
        <f>IF('SAM_2017_4HH_rich with capital'!I49="","",'SAM_2017_4HH_rich with capital'!I49)</f>
        <v>13453.94260135799</v>
      </c>
      <c r="J49" s="223">
        <f>IF('SAM_2017_4HH_rich with capital'!J49="","",'SAM_2017_4HH_rich with capital'!J49)</f>
        <v>4702.5619362583147</v>
      </c>
      <c r="K49" s="223">
        <f>IF('SAM_2017_4HH_rich with capital'!K49="","",'SAM_2017_4HH_rich with capital'!K49)</f>
        <v>10.031738862908638</v>
      </c>
      <c r="L49" s="223">
        <f>IF('SAM_2017_4HH_rich with capital'!L49="","",'SAM_2017_4HH_rich with capital'!L49)</f>
        <v>219.50930520280039</v>
      </c>
      <c r="M49" s="223">
        <f>IF('SAM_2017_4HH_rich with capital'!M49="","",'SAM_2017_4HH_rich with capital'!M49)</f>
        <v>9121.4687445612581</v>
      </c>
      <c r="N49" s="223">
        <f>IF('SAM_2017_4HH_rich with capital'!N49="","",'SAM_2017_4HH_rich with capital'!N49)</f>
        <v>136.06323593691724</v>
      </c>
      <c r="O49" s="223">
        <f>IF('SAM_2017_4HH_rich with capital'!O49="","",'SAM_2017_4HH_rich with capital'!O49)</f>
        <v>700.58056058039574</v>
      </c>
      <c r="P49" s="223">
        <f>IF('SAM_2017_4HH_rich with capital'!P49="","",'SAM_2017_4HH_rich with capital'!P49)</f>
        <v>7563.1538123354921</v>
      </c>
      <c r="Q49" s="223">
        <f>IF('SAM_2017_4HH_rich with capital'!Q49="","",'SAM_2017_4HH_rich with capital'!Q49)</f>
        <v>200.74747707876085</v>
      </c>
      <c r="R49" s="223">
        <f>IF('SAM_2017_4HH_rich with capital'!R49="","",'SAM_2017_4HH_rich with capital'!R49)</f>
        <v>10697.214659244826</v>
      </c>
      <c r="S49" s="223">
        <f>IF('SAM_2017_4HH_rich with capital'!S49="","",'SAM_2017_4HH_rich with capital'!S49)</f>
        <v>20712.483137825591</v>
      </c>
      <c r="T49" s="223">
        <f>IF('SAM_2017_4HH_rich with capital'!T49="","",'SAM_2017_4HH_rich with capital'!T49)</f>
        <v>0.28136841460847684</v>
      </c>
      <c r="U49" s="223">
        <f>IF('SAM_2017_4HH_rich with capital'!U49="","",'SAM_2017_4HH_rich with capital'!U49)</f>
        <v>32780.297416443587</v>
      </c>
      <c r="V49" s="223">
        <f>IF('SAM_2017_4HH_rich with capital'!V49="","",'SAM_2017_4HH_rich with capital'!V49)</f>
        <v>44.370206592977929</v>
      </c>
      <c r="W49" s="223">
        <f>IF('SAM_2017_4HH_rich with capital'!W49="","",'SAM_2017_4HH_rich with capital'!W49)</f>
        <v>7018.0021066028294</v>
      </c>
      <c r="X49" s="223">
        <f>IF('SAM_2017_4HH_rich with capital'!X49="","",'SAM_2017_4HH_rich with capital'!X49)</f>
        <v>1138.8071592338301</v>
      </c>
      <c r="Y49" s="223">
        <f>IF('SAM_2017_4HH_rich with capital'!Y49="","",'SAM_2017_4HH_rich with capital'!Y49)</f>
        <v>31509.251686753574</v>
      </c>
      <c r="Z49" s="223">
        <f>IF('SAM_2017_4HH_rich with capital'!Z49="","",'SAM_2017_4HH_rich with capital'!Z49)</f>
        <v>3.7687772077640161E-3</v>
      </c>
      <c r="AA49" s="223">
        <f>IF('SAM_2017_4HH_rich with capital'!AA49="","",'SAM_2017_4HH_rich with capital'!AA49)</f>
        <v>1373.4011244315057</v>
      </c>
      <c r="AB49" s="223">
        <f>IF('SAM_2017_4HH_rich with capital'!AB49="","",'SAM_2017_4HH_rich with capital'!AB49)</f>
        <v>70233.826265446449</v>
      </c>
      <c r="AC49" s="223">
        <f>IF('SAM_2017_4HH_rich with capital'!AC49="","",'SAM_2017_4HH_rich with capital'!AC49)</f>
        <v>97727.630575813411</v>
      </c>
      <c r="AD49" s="223">
        <f>IF('SAM_2017_4HH_rich with capital'!AD49="","",'SAM_2017_4HH_rich with capital'!AD49)</f>
        <v>18199.415116839216</v>
      </c>
      <c r="AE49" s="223">
        <f>IF('SAM_2017_4HH_rich with capital'!AE49="","",'SAM_2017_4HH_rich with capital'!AE49)</f>
        <v>377.93519065873215</v>
      </c>
      <c r="AF49" s="223">
        <f>IF('SAM_2017_4HH_rich with capital'!AF49="","",'SAM_2017_4HH_rich with capital'!AF49)</f>
        <v>11824.893583685687</v>
      </c>
      <c r="AG49" s="223">
        <f>IF('SAM_2017_4HH_rich with capital'!AG49="","",'SAM_2017_4HH_rich with capital'!AG49)</f>
        <v>46578.510968904826</v>
      </c>
      <c r="AH49" s="223">
        <f>IF('SAM_2017_4HH_rich with capital'!AH49="","",'SAM_2017_4HH_rich with capital'!AH49)</f>
        <v>542.52981354959866</v>
      </c>
      <c r="AI49" s="223">
        <f>IF('SAM_2017_4HH_rich with capital'!AI49="","",'SAM_2017_4HH_rich with capital'!AI49)</f>
        <v>2755.2322880856077</v>
      </c>
      <c r="AJ49" s="223">
        <f>IF('SAM_2017_4HH_rich with capital'!AJ49="","",'SAM_2017_4HH_rich with capital'!AJ49)</f>
        <v>40560.709413633085</v>
      </c>
      <c r="AK49" s="223" t="str">
        <f>IF('SAM_2017_4HH_rich with capital'!AK49="","",'SAM_2017_4HH_rich with capital'!AK49)</f>
        <v/>
      </c>
      <c r="AL49" s="223" t="str">
        <f>IF('SAM_2017_4HH_rich with capital'!AL49="","",'SAM_2017_4HH_rich with capital'!AL49)</f>
        <v/>
      </c>
      <c r="AM49" s="223" t="str">
        <f>IF('SAM_2017_4HH_rich with capital'!AM49="","",'SAM_2017_4HH_rich with capital'!AM49)</f>
        <v/>
      </c>
      <c r="AN49" s="223" t="str">
        <f>IF('SAM_2017_4HH_rich with capital'!AN49="","",'SAM_2017_4HH_rich with capital'!AN49)</f>
        <v/>
      </c>
      <c r="AO49" s="223" t="str">
        <f>IF('SAM_2017_4HH_rich with capital'!AO49="","",'SAM_2017_4HH_rich with capital'!AO49)</f>
        <v/>
      </c>
      <c r="AP49" s="223" t="str">
        <f>IF('SAM_2017_4HH_rich with capital'!AP49="","",'SAM_2017_4HH_rich with capital'!AP49)</f>
        <v/>
      </c>
      <c r="AQ49" s="223" t="str">
        <f>IF('SAM_2017_4HH_rich with capital'!AQ49="","",'SAM_2017_4HH_rich with capital'!AQ49)</f>
        <v/>
      </c>
      <c r="AR49" s="223" t="str">
        <f>IF('SAM_2017_4HH_rich with capital'!AR49="","",'SAM_2017_4HH_rich with capital'!AR49)</f>
        <v/>
      </c>
      <c r="AS49" s="223" t="str">
        <f>IF('SAM_2017_4HH_rich with capital'!AS49="","",'SAM_2017_4HH_rich with capital'!AS49)</f>
        <v/>
      </c>
      <c r="AT49" s="223" t="str">
        <f>IF('SAM_2017_4HH_rich with capital'!AT49="","",'SAM_2017_4HH_rich with capital'!AT49)</f>
        <v/>
      </c>
      <c r="AU49" s="223" t="str">
        <f>IF('SAM_2017_4HH_rich with capital'!AU49="","",'SAM_2017_4HH_rich with capital'!AU49)</f>
        <v/>
      </c>
      <c r="AV49" s="223" t="str">
        <f>IF('SAM_2017_4HH_rich with capital'!AV49="","",'SAM_2017_4HH_rich with capital'!AV49)</f>
        <v/>
      </c>
      <c r="AW49" s="223" t="str">
        <f>IF('SAM_2017_4HH_rich with capital'!AW49="","",'SAM_2017_4HH_rich with capital'!AW49)</f>
        <v/>
      </c>
      <c r="AX49" s="223" t="str">
        <f>IF('SAM_2017_4HH_rich with capital'!AX49="","",'SAM_2017_4HH_rich with capital'!AX49)</f>
        <v/>
      </c>
      <c r="AY49" s="223" t="str">
        <f>IF('SAM_2017_4HH_rich with capital'!AY49="","",'SAM_2017_4HH_rich with capital'!AY49)</f>
        <v/>
      </c>
      <c r="AZ49" s="223" t="str">
        <f>IF('SAM_2017_4HH_rich with capital'!AZ49="","",'SAM_2017_4HH_rich with capital'!AZ49)</f>
        <v/>
      </c>
      <c r="BA49" s="223" t="str">
        <f>IF('SAM_2017_4HH_rich with capital'!BA49="","",'SAM_2017_4HH_rich with capital'!BA49)</f>
        <v/>
      </c>
      <c r="BB49" s="223" t="str">
        <f>IF('SAM_2017_4HH_rich with capital'!BB49="","",'SAM_2017_4HH_rich with capital'!BB49)</f>
        <v/>
      </c>
      <c r="BC49" s="223" t="str">
        <f>IF('SAM_2017_4HH_rich with capital'!BC49="","",'SAM_2017_4HH_rich with capital'!BC49)</f>
        <v/>
      </c>
      <c r="BD49" s="223" t="str">
        <f>IF('SAM_2017_4HH_rich with capital'!BD49="","",'SAM_2017_4HH_rich with capital'!BD49)</f>
        <v/>
      </c>
      <c r="BE49" s="223" t="str">
        <f>IF('SAM_2017_4HH_rich with capital'!BE49="","",'SAM_2017_4HH_rich with capital'!BE49)</f>
        <v/>
      </c>
      <c r="BF49" s="223" t="str">
        <f>IF('SAM_2017_4HH_rich with capital'!BF49="","",'SAM_2017_4HH_rich with capital'!BF49)</f>
        <v/>
      </c>
      <c r="BG49" s="223" t="str">
        <f>IF('SAM_2017_4HH_rich with capital'!BG49="","",'SAM_2017_4HH_rich with capital'!BG49)</f>
        <v/>
      </c>
      <c r="BH49" s="223" t="str">
        <f>IF('SAM_2017_4HH_rich with capital'!BH49="","",'SAM_2017_4HH_rich with capital'!BH49)</f>
        <v/>
      </c>
      <c r="BI49" s="223" t="str">
        <f>IF('SAM_2017_4HH_rich with capital'!BI49="","",'SAM_2017_4HH_rich with capital'!BI49)</f>
        <v/>
      </c>
      <c r="BJ49" s="223" t="str">
        <f>IF('SAM_2017_4HH_rich with capital'!BJ49="","",'SAM_2017_4HH_rich with capital'!BJ49)</f>
        <v/>
      </c>
      <c r="BK49" s="223" t="str">
        <f>IF('SAM_2017_4HH_rich with capital'!BK49="","",'SAM_2017_4HH_rich with capital'!BK49)</f>
        <v/>
      </c>
      <c r="BL49" s="223" t="str">
        <f>IF('SAM_2017_4HH_rich with capital'!BL49="","",'SAM_2017_4HH_rich with capital'!BL49)</f>
        <v/>
      </c>
      <c r="BM49" s="223" t="str">
        <f>IF('SAM_2017_4HH_rich with capital'!BM49="","",'SAM_2017_4HH_rich with capital'!BM49)</f>
        <v/>
      </c>
      <c r="BN49" s="223" t="str">
        <f>IF('SAM_2017_4HH_rich with capital'!BN49="","",'SAM_2017_4HH_rich with capital'!BN49)</f>
        <v/>
      </c>
      <c r="BO49" s="223" t="str">
        <f>IF('SAM_2017_4HH_rich with capital'!BO49="","",'SAM_2017_4HH_rich with capital'!BO49)</f>
        <v/>
      </c>
      <c r="BP49" s="223" t="str">
        <f>IF('SAM_2017_4HH_rich with capital'!BP49="","",'SAM_2017_4HH_rich with capital'!BP49)</f>
        <v/>
      </c>
      <c r="BQ49" s="223" t="str">
        <f>IF('SAM_2017_4HH_rich with capital'!BQ49="","",'SAM_2017_4HH_rich with capital'!BQ49)</f>
        <v/>
      </c>
      <c r="BR49" s="223" t="str">
        <f>IF('SAM_2017_4HH_rich with capital'!BR49="","",'SAM_2017_4HH_rich with capital'!BR49)</f>
        <v/>
      </c>
      <c r="BS49" s="223" t="str">
        <f>IF('SAM_2017_4HH_rich with capital'!BS49="","",'SAM_2017_4HH_rich with capital'!BS49)</f>
        <v/>
      </c>
      <c r="BT49" s="223" t="str">
        <f>IF('SAM_2017_4HH_rich with capital'!BT49="","",'SAM_2017_4HH_rich with capital'!BT49)</f>
        <v/>
      </c>
      <c r="BU49" s="279">
        <f>IF('SAM_2017_4HH_rich with capital'!BU49="","",'SAM_2017_4HH_rich with capital'!BU49)</f>
        <v>20152.91003282095</v>
      </c>
      <c r="BV49" s="223">
        <f>IF('SAM_2017_4HH_rich with capital'!BV49="","",'SAM_2017_4HH_rich with capital'!BV49)</f>
        <v>45266.378255596661</v>
      </c>
      <c r="BW49" s="223">
        <f>IF('SAM_2017_4HH_rich with capital'!BW49="","",'SAM_2017_4HH_rich with capital'!BW49)</f>
        <v>8200.7538283839986</v>
      </c>
      <c r="BX49" s="280">
        <f>IF('SAM_2017_4HH_rich with capital'!BX49="","",'SAM_2017_4HH_rich with capital'!BX49)</f>
        <v>47901.766662134054</v>
      </c>
      <c r="BY49" s="223" t="str">
        <f>IF('SAM_2017_4HH_rich with capital'!BY49="","",'SAM_2017_4HH_rich with capital'!BY49)</f>
        <v/>
      </c>
      <c r="BZ49" s="223" t="str">
        <f>IF('SAM_2017_4HH_rich with capital'!BZ49="","",'SAM_2017_4HH_rich with capital'!BZ49)</f>
        <v/>
      </c>
      <c r="CA49" s="223" t="str">
        <f>IF('SAM_2017_4HH_rich with capital'!CA49="","",'SAM_2017_4HH_rich with capital'!CA49)</f>
        <v/>
      </c>
      <c r="CB49" s="223" t="str">
        <f>IF('SAM_2017_4HH_rich with capital'!CB49="","",'SAM_2017_4HH_rich with capital'!CB49)</f>
        <v/>
      </c>
      <c r="CC49" s="223" t="str">
        <f>IF('SAM_2017_4HH_rich with capital'!CC49="","",'SAM_2017_4HH_rich with capital'!CC49)</f>
        <v/>
      </c>
      <c r="CD49" s="223" t="str">
        <f>IF('SAM_2017_4HH_rich with capital'!CD49="","",'SAM_2017_4HH_rich with capital'!CD49)</f>
        <v/>
      </c>
      <c r="CE49" s="223">
        <f>IF('SAM_2017_4HH_rich with capital'!CE49="","",'SAM_2017_4HH_rich with capital'!CE49)</f>
        <v>235061.80410458989</v>
      </c>
      <c r="CF49" s="83" t="str">
        <f>IF('SAM_2017_4HH_rich with capital'!CF49="","",'SAM_2017_4HH_rich with capital'!CF49)</f>
        <v/>
      </c>
      <c r="CG49" s="107">
        <f t="shared" si="1"/>
        <v>869516.48541806743</v>
      </c>
      <c r="CH49" s="221"/>
      <c r="CI49" s="221"/>
      <c r="CJ49" s="221"/>
      <c r="CK49" s="221"/>
    </row>
    <row r="50" spans="1:89" x14ac:dyDescent="0.25">
      <c r="A50" s="227"/>
      <c r="B50" s="225">
        <v>48</v>
      </c>
      <c r="C50" s="244">
        <f>IF('SAM_2017_4HH_rich with capital'!C50="","",'SAM_2017_4HH_rich with capital'!C50)</f>
        <v>65548.654618653192</v>
      </c>
      <c r="D50" s="223">
        <f>IF('SAM_2017_4HH_rich with capital'!D50="","",'SAM_2017_4HH_rich with capital'!D50)</f>
        <v>2317.1894917184504</v>
      </c>
      <c r="E50" s="223">
        <f>IF('SAM_2017_4HH_rich with capital'!E50="","",'SAM_2017_4HH_rich with capital'!E50)</f>
        <v>181702.46051354753</v>
      </c>
      <c r="F50" s="223">
        <f>IF('SAM_2017_4HH_rich with capital'!F50="","",'SAM_2017_4HH_rich with capital'!F50)</f>
        <v>750.98965536193487</v>
      </c>
      <c r="G50" s="223">
        <f>IF('SAM_2017_4HH_rich with capital'!G50="","",'SAM_2017_4HH_rich with capital'!G50)</f>
        <v>581.37864287230786</v>
      </c>
      <c r="H50" s="223">
        <f>IF('SAM_2017_4HH_rich with capital'!H50="","",'SAM_2017_4HH_rich with capital'!H50)</f>
        <v>34753.350860960847</v>
      </c>
      <c r="I50" s="223">
        <f>IF('SAM_2017_4HH_rich with capital'!I50="","",'SAM_2017_4HH_rich with capital'!I50)</f>
        <v>2517.6427140586416</v>
      </c>
      <c r="J50" s="223">
        <f>IF('SAM_2017_4HH_rich with capital'!J50="","",'SAM_2017_4HH_rich with capital'!J50)</f>
        <v>5627.0941880113587</v>
      </c>
      <c r="K50" s="223">
        <f>IF('SAM_2017_4HH_rich with capital'!K50="","",'SAM_2017_4HH_rich with capital'!K50)</f>
        <v>9.8038700485790642</v>
      </c>
      <c r="L50" s="223">
        <f>IF('SAM_2017_4HH_rich with capital'!L50="","",'SAM_2017_4HH_rich with capital'!L50)</f>
        <v>295.37881514945332</v>
      </c>
      <c r="M50" s="223">
        <f>IF('SAM_2017_4HH_rich with capital'!M50="","",'SAM_2017_4HH_rich with capital'!M50)</f>
        <v>5579.8350380437423</v>
      </c>
      <c r="N50" s="223">
        <f>IF('SAM_2017_4HH_rich with capital'!N50="","",'SAM_2017_4HH_rich with capital'!N50)</f>
        <v>543.68558943021537</v>
      </c>
      <c r="O50" s="223">
        <f>IF('SAM_2017_4HH_rich with capital'!O50="","",'SAM_2017_4HH_rich with capital'!O50)</f>
        <v>2.2644002605143767E-3</v>
      </c>
      <c r="P50" s="223">
        <f>IF('SAM_2017_4HH_rich with capital'!P50="","",'SAM_2017_4HH_rich with capital'!P50)</f>
        <v>84.000580915068255</v>
      </c>
      <c r="Q50" s="223">
        <f>IF('SAM_2017_4HH_rich with capital'!Q50="","",'SAM_2017_4HH_rich with capital'!Q50)</f>
        <v>854.08382547744941</v>
      </c>
      <c r="R50" s="223">
        <f>IF('SAM_2017_4HH_rich with capital'!R50="","",'SAM_2017_4HH_rich with capital'!R50)</f>
        <v>2283.7171077288244</v>
      </c>
      <c r="S50" s="223">
        <f>IF('SAM_2017_4HH_rich with capital'!S50="","",'SAM_2017_4HH_rich with capital'!S50)</f>
        <v>902.181069285577</v>
      </c>
      <c r="T50" s="223">
        <f>IF('SAM_2017_4HH_rich with capital'!T50="","",'SAM_2017_4HH_rich with capital'!T50)</f>
        <v>7.5917488535123784E-2</v>
      </c>
      <c r="U50" s="223">
        <f>IF('SAM_2017_4HH_rich with capital'!U50="","",'SAM_2017_4HH_rich with capital'!U50)</f>
        <v>4839.8274431291102</v>
      </c>
      <c r="V50" s="223">
        <f>IF('SAM_2017_4HH_rich with capital'!V50="","",'SAM_2017_4HH_rich with capital'!V50)</f>
        <v>753.48159406720163</v>
      </c>
      <c r="W50" s="223">
        <f>IF('SAM_2017_4HH_rich with capital'!W50="","",'SAM_2017_4HH_rich with capital'!W50)</f>
        <v>515.25250479824524</v>
      </c>
      <c r="X50" s="223">
        <f>IF('SAM_2017_4HH_rich with capital'!X50="","",'SAM_2017_4HH_rich with capital'!X50)</f>
        <v>1982.2095532692963</v>
      </c>
      <c r="Y50" s="223">
        <f>IF('SAM_2017_4HH_rich with capital'!Y50="","",'SAM_2017_4HH_rich with capital'!Y50)</f>
        <v>616262.73301358125</v>
      </c>
      <c r="Z50" s="223">
        <f>IF('SAM_2017_4HH_rich with capital'!Z50="","",'SAM_2017_4HH_rich with capital'!Z50)</f>
        <v>2306.8474422678159</v>
      </c>
      <c r="AA50" s="223">
        <f>IF('SAM_2017_4HH_rich with capital'!AA50="","",'SAM_2017_4HH_rich with capital'!AA50)</f>
        <v>22328.063904103408</v>
      </c>
      <c r="AB50" s="223">
        <f>IF('SAM_2017_4HH_rich with capital'!AB50="","",'SAM_2017_4HH_rich with capital'!AB50)</f>
        <v>23874.588875479014</v>
      </c>
      <c r="AC50" s="223">
        <f>IF('SAM_2017_4HH_rich with capital'!AC50="","",'SAM_2017_4HH_rich with capital'!AC50)</f>
        <v>161384.97127136451</v>
      </c>
      <c r="AD50" s="223">
        <f>IF('SAM_2017_4HH_rich with capital'!AD50="","",'SAM_2017_4HH_rich with capital'!AD50)</f>
        <v>401.77030686461859</v>
      </c>
      <c r="AE50" s="223">
        <f>IF('SAM_2017_4HH_rich with capital'!AE50="","",'SAM_2017_4HH_rich with capital'!AE50)</f>
        <v>4971.5793161144338</v>
      </c>
      <c r="AF50" s="223">
        <f>IF('SAM_2017_4HH_rich with capital'!AF50="","",'SAM_2017_4HH_rich with capital'!AF50)</f>
        <v>68300.172770447243</v>
      </c>
      <c r="AG50" s="223">
        <f>IF('SAM_2017_4HH_rich with capital'!AG50="","",'SAM_2017_4HH_rich with capital'!AG50)</f>
        <v>10814.261275790614</v>
      </c>
      <c r="AH50" s="223">
        <f>IF('SAM_2017_4HH_rich with capital'!AH50="","",'SAM_2017_4HH_rich with capital'!AH50)</f>
        <v>2881.9636208534607</v>
      </c>
      <c r="AI50" s="223">
        <f>IF('SAM_2017_4HH_rich with capital'!AI50="","",'SAM_2017_4HH_rich with capital'!AI50)</f>
        <v>14353.943673714783</v>
      </c>
      <c r="AJ50" s="223">
        <f>IF('SAM_2017_4HH_rich with capital'!AJ50="","",'SAM_2017_4HH_rich with capital'!AJ50)</f>
        <v>54369.699560100089</v>
      </c>
      <c r="AK50" s="223" t="str">
        <f>IF('SAM_2017_4HH_rich with capital'!AK50="","",'SAM_2017_4HH_rich with capital'!AK50)</f>
        <v/>
      </c>
      <c r="AL50" s="223" t="str">
        <f>IF('SAM_2017_4HH_rich with capital'!AL50="","",'SAM_2017_4HH_rich with capital'!AL50)</f>
        <v/>
      </c>
      <c r="AM50" s="223" t="str">
        <f>IF('SAM_2017_4HH_rich with capital'!AM50="","",'SAM_2017_4HH_rich with capital'!AM50)</f>
        <v/>
      </c>
      <c r="AN50" s="223" t="str">
        <f>IF('SAM_2017_4HH_rich with capital'!AN50="","",'SAM_2017_4HH_rich with capital'!AN50)</f>
        <v/>
      </c>
      <c r="AO50" s="223" t="str">
        <f>IF('SAM_2017_4HH_rich with capital'!AO50="","",'SAM_2017_4HH_rich with capital'!AO50)</f>
        <v/>
      </c>
      <c r="AP50" s="223" t="str">
        <f>IF('SAM_2017_4HH_rich with capital'!AP50="","",'SAM_2017_4HH_rich with capital'!AP50)</f>
        <v/>
      </c>
      <c r="AQ50" s="223" t="str">
        <f>IF('SAM_2017_4HH_rich with capital'!AQ50="","",'SAM_2017_4HH_rich with capital'!AQ50)</f>
        <v/>
      </c>
      <c r="AR50" s="223" t="str">
        <f>IF('SAM_2017_4HH_rich with capital'!AR50="","",'SAM_2017_4HH_rich with capital'!AR50)</f>
        <v/>
      </c>
      <c r="AS50" s="223" t="str">
        <f>IF('SAM_2017_4HH_rich with capital'!AS50="","",'SAM_2017_4HH_rich with capital'!AS50)</f>
        <v/>
      </c>
      <c r="AT50" s="223" t="str">
        <f>IF('SAM_2017_4HH_rich with capital'!AT50="","",'SAM_2017_4HH_rich with capital'!AT50)</f>
        <v/>
      </c>
      <c r="AU50" s="223" t="str">
        <f>IF('SAM_2017_4HH_rich with capital'!AU50="","",'SAM_2017_4HH_rich with capital'!AU50)</f>
        <v/>
      </c>
      <c r="AV50" s="223" t="str">
        <f>IF('SAM_2017_4HH_rich with capital'!AV50="","",'SAM_2017_4HH_rich with capital'!AV50)</f>
        <v/>
      </c>
      <c r="AW50" s="223" t="str">
        <f>IF('SAM_2017_4HH_rich with capital'!AW50="","",'SAM_2017_4HH_rich with capital'!AW50)</f>
        <v/>
      </c>
      <c r="AX50" s="223" t="str">
        <f>IF('SAM_2017_4HH_rich with capital'!AX50="","",'SAM_2017_4HH_rich with capital'!AX50)</f>
        <v/>
      </c>
      <c r="AY50" s="223" t="str">
        <f>IF('SAM_2017_4HH_rich with capital'!AY50="","",'SAM_2017_4HH_rich with capital'!AY50)</f>
        <v/>
      </c>
      <c r="AZ50" s="223" t="str">
        <f>IF('SAM_2017_4HH_rich with capital'!AZ50="","",'SAM_2017_4HH_rich with capital'!AZ50)</f>
        <v/>
      </c>
      <c r="BA50" s="223" t="str">
        <f>IF('SAM_2017_4HH_rich with capital'!BA50="","",'SAM_2017_4HH_rich with capital'!BA50)</f>
        <v/>
      </c>
      <c r="BB50" s="223" t="str">
        <f>IF('SAM_2017_4HH_rich with capital'!BB50="","",'SAM_2017_4HH_rich with capital'!BB50)</f>
        <v/>
      </c>
      <c r="BC50" s="223" t="str">
        <f>IF('SAM_2017_4HH_rich with capital'!BC50="","",'SAM_2017_4HH_rich with capital'!BC50)</f>
        <v/>
      </c>
      <c r="BD50" s="223" t="str">
        <f>IF('SAM_2017_4HH_rich with capital'!BD50="","",'SAM_2017_4HH_rich with capital'!BD50)</f>
        <v/>
      </c>
      <c r="BE50" s="223" t="str">
        <f>IF('SAM_2017_4HH_rich with capital'!BE50="","",'SAM_2017_4HH_rich with capital'!BE50)</f>
        <v/>
      </c>
      <c r="BF50" s="223" t="str">
        <f>IF('SAM_2017_4HH_rich with capital'!BF50="","",'SAM_2017_4HH_rich with capital'!BF50)</f>
        <v/>
      </c>
      <c r="BG50" s="223" t="str">
        <f>IF('SAM_2017_4HH_rich with capital'!BG50="","",'SAM_2017_4HH_rich with capital'!BG50)</f>
        <v/>
      </c>
      <c r="BH50" s="223" t="str">
        <f>IF('SAM_2017_4HH_rich with capital'!BH50="","",'SAM_2017_4HH_rich with capital'!BH50)</f>
        <v/>
      </c>
      <c r="BI50" s="223" t="str">
        <f>IF('SAM_2017_4HH_rich with capital'!BI50="","",'SAM_2017_4HH_rich with capital'!BI50)</f>
        <v/>
      </c>
      <c r="BJ50" s="223" t="str">
        <f>IF('SAM_2017_4HH_rich with capital'!BJ50="","",'SAM_2017_4HH_rich with capital'!BJ50)</f>
        <v/>
      </c>
      <c r="BK50" s="223" t="str">
        <f>IF('SAM_2017_4HH_rich with capital'!BK50="","",'SAM_2017_4HH_rich with capital'!BK50)</f>
        <v/>
      </c>
      <c r="BL50" s="223" t="str">
        <f>IF('SAM_2017_4HH_rich with capital'!BL50="","",'SAM_2017_4HH_rich with capital'!BL50)</f>
        <v/>
      </c>
      <c r="BM50" s="223" t="str">
        <f>IF('SAM_2017_4HH_rich with capital'!BM50="","",'SAM_2017_4HH_rich with capital'!BM50)</f>
        <v/>
      </c>
      <c r="BN50" s="223" t="str">
        <f>IF('SAM_2017_4HH_rich with capital'!BN50="","",'SAM_2017_4HH_rich with capital'!BN50)</f>
        <v/>
      </c>
      <c r="BO50" s="223" t="str">
        <f>IF('SAM_2017_4HH_rich with capital'!BO50="","",'SAM_2017_4HH_rich with capital'!BO50)</f>
        <v/>
      </c>
      <c r="BP50" s="223" t="str">
        <f>IF('SAM_2017_4HH_rich with capital'!BP50="","",'SAM_2017_4HH_rich with capital'!BP50)</f>
        <v/>
      </c>
      <c r="BQ50" s="223" t="str">
        <f>IF('SAM_2017_4HH_rich with capital'!BQ50="","",'SAM_2017_4HH_rich with capital'!BQ50)</f>
        <v/>
      </c>
      <c r="BR50" s="223" t="str">
        <f>IF('SAM_2017_4HH_rich with capital'!BR50="","",'SAM_2017_4HH_rich with capital'!BR50)</f>
        <v/>
      </c>
      <c r="BS50" s="223" t="str">
        <f>IF('SAM_2017_4HH_rich with capital'!BS50="","",'SAM_2017_4HH_rich with capital'!BS50)</f>
        <v/>
      </c>
      <c r="BT50" s="223" t="str">
        <f>IF('SAM_2017_4HH_rich with capital'!BT50="","",'SAM_2017_4HH_rich with capital'!BT50)</f>
        <v/>
      </c>
      <c r="BU50" s="279">
        <f>IF('SAM_2017_4HH_rich with capital'!BU50="","",'SAM_2017_4HH_rich with capital'!BU50)</f>
        <v>56190.961054146515</v>
      </c>
      <c r="BV50" s="223">
        <f>IF('SAM_2017_4HH_rich with capital'!BV50="","",'SAM_2017_4HH_rich with capital'!BV50)</f>
        <v>121694.88667155137</v>
      </c>
      <c r="BW50" s="223">
        <f>IF('SAM_2017_4HH_rich with capital'!BW50="","",'SAM_2017_4HH_rich with capital'!BW50)</f>
        <v>30749.135318650107</v>
      </c>
      <c r="BX50" s="280">
        <f>IF('SAM_2017_4HH_rich with capital'!BX50="","",'SAM_2017_4HH_rich with capital'!BX50)</f>
        <v>185915.56148917254</v>
      </c>
      <c r="BY50" s="223" t="str">
        <f>IF('SAM_2017_4HH_rich with capital'!BY50="","",'SAM_2017_4HH_rich with capital'!BY50)</f>
        <v/>
      </c>
      <c r="BZ50" s="223" t="str">
        <f>IF('SAM_2017_4HH_rich with capital'!BZ50="","",'SAM_2017_4HH_rich with capital'!BZ50)</f>
        <v/>
      </c>
      <c r="CA50" s="223" t="str">
        <f>IF('SAM_2017_4HH_rich with capital'!CA50="","",'SAM_2017_4HH_rich with capital'!CA50)</f>
        <v/>
      </c>
      <c r="CB50" s="223" t="str">
        <f>IF('SAM_2017_4HH_rich with capital'!CB50="","",'SAM_2017_4HH_rich with capital'!CB50)</f>
        <v/>
      </c>
      <c r="CC50" s="223" t="str">
        <f>IF('SAM_2017_4HH_rich with capital'!CC50="","",'SAM_2017_4HH_rich with capital'!CC50)</f>
        <v/>
      </c>
      <c r="CD50" s="223" t="str">
        <f>IF('SAM_2017_4HH_rich with capital'!CD50="","",'SAM_2017_4HH_rich with capital'!CD50)</f>
        <v/>
      </c>
      <c r="CE50" s="223">
        <f>IF('SAM_2017_4HH_rich with capital'!CE50="","",'SAM_2017_4HH_rich with capital'!CE50)</f>
        <v>7798.6343248258754</v>
      </c>
      <c r="CF50" s="83" t="str">
        <f>IF('SAM_2017_4HH_rich with capital'!CF50="","",'SAM_2017_4HH_rich with capital'!CF50)</f>
        <v/>
      </c>
      <c r="CG50" s="107">
        <f t="shared" si="1"/>
        <v>1697042.0697474433</v>
      </c>
      <c r="CH50" s="221"/>
      <c r="CI50" s="221"/>
      <c r="CJ50" s="221"/>
      <c r="CK50" s="221"/>
    </row>
    <row r="51" spans="1:89" x14ac:dyDescent="0.25">
      <c r="A51" s="227"/>
      <c r="B51" s="225">
        <v>49</v>
      </c>
      <c r="C51" s="244">
        <f>IF('SAM_2017_4HH_rich with capital'!C51="","",'SAM_2017_4HH_rich with capital'!C51)</f>
        <v>218474.02477080803</v>
      </c>
      <c r="D51" s="223">
        <f>IF('SAM_2017_4HH_rich with capital'!D51="","",'SAM_2017_4HH_rich with capital'!D51)</f>
        <v>2330.2905501033888</v>
      </c>
      <c r="E51" s="223">
        <f>IF('SAM_2017_4HH_rich with capital'!E51="","",'SAM_2017_4HH_rich with capital'!E51)</f>
        <v>110463.28643075997</v>
      </c>
      <c r="F51" s="223">
        <f>IF('SAM_2017_4HH_rich with capital'!F51="","",'SAM_2017_4HH_rich with capital'!F51)</f>
        <v>0.26442482605491557</v>
      </c>
      <c r="G51" s="223">
        <f>IF('SAM_2017_4HH_rich with capital'!G51="","",'SAM_2017_4HH_rich with capital'!G51)</f>
        <v>2369.8048365865166</v>
      </c>
      <c r="H51" s="223">
        <f>IF('SAM_2017_4HH_rich with capital'!H51="","",'SAM_2017_4HH_rich with capital'!H51)</f>
        <v>249084.22755272753</v>
      </c>
      <c r="I51" s="223">
        <f>IF('SAM_2017_4HH_rich with capital'!I51="","",'SAM_2017_4HH_rich with capital'!I51)</f>
        <v>8227.0068425138488</v>
      </c>
      <c r="J51" s="223">
        <f>IF('SAM_2017_4HH_rich with capital'!J51="","",'SAM_2017_4HH_rich with capital'!J51)</f>
        <v>98408.141678649161</v>
      </c>
      <c r="K51" s="223">
        <f>IF('SAM_2017_4HH_rich with capital'!K51="","",'SAM_2017_4HH_rich with capital'!K51)</f>
        <v>14790.457148401782</v>
      </c>
      <c r="L51" s="223">
        <f>IF('SAM_2017_4HH_rich with capital'!L51="","",'SAM_2017_4HH_rich with capital'!L51)</f>
        <v>64525.328273329797</v>
      </c>
      <c r="M51" s="223">
        <f>IF('SAM_2017_4HH_rich with capital'!M51="","",'SAM_2017_4HH_rich with capital'!M51)</f>
        <v>180.75666275815601</v>
      </c>
      <c r="N51" s="223">
        <f>IF('SAM_2017_4HH_rich with capital'!N51="","",'SAM_2017_4HH_rich with capital'!N51)</f>
        <v>1686.6570997792019</v>
      </c>
      <c r="O51" s="223">
        <f>IF('SAM_2017_4HH_rich with capital'!O51="","",'SAM_2017_4HH_rich with capital'!O51)</f>
        <v>111.33705475557366</v>
      </c>
      <c r="P51" s="223">
        <f>IF('SAM_2017_4HH_rich with capital'!P51="","",'SAM_2017_4HH_rich with capital'!P51)</f>
        <v>2361.9818144679898</v>
      </c>
      <c r="Q51" s="223">
        <f>IF('SAM_2017_4HH_rich with capital'!Q51="","",'SAM_2017_4HH_rich with capital'!Q51)</f>
        <v>33711.261083985322</v>
      </c>
      <c r="R51" s="223">
        <f>IF('SAM_2017_4HH_rich with capital'!R51="","",'SAM_2017_4HH_rich with capital'!R51)</f>
        <v>7273.5915626143105</v>
      </c>
      <c r="S51" s="223">
        <f>IF('SAM_2017_4HH_rich with capital'!S51="","",'SAM_2017_4HH_rich with capital'!S51)</f>
        <v>2591.8140847518312</v>
      </c>
      <c r="T51" s="223">
        <f>IF('SAM_2017_4HH_rich with capital'!T51="","",'SAM_2017_4HH_rich with capital'!T51)</f>
        <v>2349.0212429534604</v>
      </c>
      <c r="U51" s="223">
        <f>IF('SAM_2017_4HH_rich with capital'!U51="","",'SAM_2017_4HH_rich with capital'!U51)</f>
        <v>11104.492321118134</v>
      </c>
      <c r="V51" s="223">
        <f>IF('SAM_2017_4HH_rich with capital'!V51="","",'SAM_2017_4HH_rich with capital'!V51)</f>
        <v>54.732236291323609</v>
      </c>
      <c r="W51" s="223">
        <f>IF('SAM_2017_4HH_rich with capital'!W51="","",'SAM_2017_4HH_rich with capital'!W51)</f>
        <v>1489.6749357489714</v>
      </c>
      <c r="X51" s="223">
        <f>IF('SAM_2017_4HH_rich with capital'!X51="","",'SAM_2017_4HH_rich with capital'!X51)</f>
        <v>454.15637478031613</v>
      </c>
      <c r="Y51" s="223">
        <f>IF('SAM_2017_4HH_rich with capital'!Y51="","",'SAM_2017_4HH_rich with capital'!Y51)</f>
        <v>15514.214764687029</v>
      </c>
      <c r="Z51" s="223">
        <f>IF('SAM_2017_4HH_rich with capital'!Z51="","",'SAM_2017_4HH_rich with capital'!Z51)</f>
        <v>552.14476512857652</v>
      </c>
      <c r="AA51" s="223">
        <f>IF('SAM_2017_4HH_rich with capital'!AA51="","",'SAM_2017_4HH_rich with capital'!AA51)</f>
        <v>2751.8399743054142</v>
      </c>
      <c r="AB51" s="223">
        <f>IF('SAM_2017_4HH_rich with capital'!AB51="","",'SAM_2017_4HH_rich with capital'!AB51)</f>
        <v>7067.5604392022396</v>
      </c>
      <c r="AC51" s="223">
        <f>IF('SAM_2017_4HH_rich with capital'!AC51="","",'SAM_2017_4HH_rich with capital'!AC51)</f>
        <v>12465.394827002354</v>
      </c>
      <c r="AD51" s="223">
        <f>IF('SAM_2017_4HH_rich with capital'!AD51="","",'SAM_2017_4HH_rich with capital'!AD51)</f>
        <v>3517.3240418382829</v>
      </c>
      <c r="AE51" s="223">
        <f>IF('SAM_2017_4HH_rich with capital'!AE51="","",'SAM_2017_4HH_rich with capital'!AE51)</f>
        <v>339.13651790286661</v>
      </c>
      <c r="AF51" s="223">
        <f>IF('SAM_2017_4HH_rich with capital'!AF51="","",'SAM_2017_4HH_rich with capital'!AF51)</f>
        <v>16122.476450357968</v>
      </c>
      <c r="AG51" s="223">
        <f>IF('SAM_2017_4HH_rich with capital'!AG51="","",'SAM_2017_4HH_rich with capital'!AG51)</f>
        <v>58367.001595322305</v>
      </c>
      <c r="AH51" s="223">
        <f>IF('SAM_2017_4HH_rich with capital'!AH51="","",'SAM_2017_4HH_rich with capital'!AH51)</f>
        <v>30249.368118569324</v>
      </c>
      <c r="AI51" s="223">
        <f>IF('SAM_2017_4HH_rich with capital'!AI51="","",'SAM_2017_4HH_rich with capital'!AI51)</f>
        <v>150197.09614603544</v>
      </c>
      <c r="AJ51" s="223">
        <f>IF('SAM_2017_4HH_rich with capital'!AJ51="","",'SAM_2017_4HH_rich with capital'!AJ51)</f>
        <v>56636.021967094275</v>
      </c>
      <c r="AK51" s="223" t="str">
        <f>IF('SAM_2017_4HH_rich with capital'!AK51="","",'SAM_2017_4HH_rich with capital'!AK51)</f>
        <v/>
      </c>
      <c r="AL51" s="223" t="str">
        <f>IF('SAM_2017_4HH_rich with capital'!AL51="","",'SAM_2017_4HH_rich with capital'!AL51)</f>
        <v/>
      </c>
      <c r="AM51" s="223" t="str">
        <f>IF('SAM_2017_4HH_rich with capital'!AM51="","",'SAM_2017_4HH_rich with capital'!AM51)</f>
        <v/>
      </c>
      <c r="AN51" s="223" t="str">
        <f>IF('SAM_2017_4HH_rich with capital'!AN51="","",'SAM_2017_4HH_rich with capital'!AN51)</f>
        <v/>
      </c>
      <c r="AO51" s="223" t="str">
        <f>IF('SAM_2017_4HH_rich with capital'!AO51="","",'SAM_2017_4HH_rich with capital'!AO51)</f>
        <v/>
      </c>
      <c r="AP51" s="223" t="str">
        <f>IF('SAM_2017_4HH_rich with capital'!AP51="","",'SAM_2017_4HH_rich with capital'!AP51)</f>
        <v/>
      </c>
      <c r="AQ51" s="223" t="str">
        <f>IF('SAM_2017_4HH_rich with capital'!AQ51="","",'SAM_2017_4HH_rich with capital'!AQ51)</f>
        <v/>
      </c>
      <c r="AR51" s="223" t="str">
        <f>IF('SAM_2017_4HH_rich with capital'!AR51="","",'SAM_2017_4HH_rich with capital'!AR51)</f>
        <v/>
      </c>
      <c r="AS51" s="223" t="str">
        <f>IF('SAM_2017_4HH_rich with capital'!AS51="","",'SAM_2017_4HH_rich with capital'!AS51)</f>
        <v/>
      </c>
      <c r="AT51" s="223" t="str">
        <f>IF('SAM_2017_4HH_rich with capital'!AT51="","",'SAM_2017_4HH_rich with capital'!AT51)</f>
        <v/>
      </c>
      <c r="AU51" s="223" t="str">
        <f>IF('SAM_2017_4HH_rich with capital'!AU51="","",'SAM_2017_4HH_rich with capital'!AU51)</f>
        <v/>
      </c>
      <c r="AV51" s="223" t="str">
        <f>IF('SAM_2017_4HH_rich with capital'!AV51="","",'SAM_2017_4HH_rich with capital'!AV51)</f>
        <v/>
      </c>
      <c r="AW51" s="223" t="str">
        <f>IF('SAM_2017_4HH_rich with capital'!AW51="","",'SAM_2017_4HH_rich with capital'!AW51)</f>
        <v/>
      </c>
      <c r="AX51" s="223" t="str">
        <f>IF('SAM_2017_4HH_rich with capital'!AX51="","",'SAM_2017_4HH_rich with capital'!AX51)</f>
        <v/>
      </c>
      <c r="AY51" s="223" t="str">
        <f>IF('SAM_2017_4HH_rich with capital'!AY51="","",'SAM_2017_4HH_rich with capital'!AY51)</f>
        <v/>
      </c>
      <c r="AZ51" s="223" t="str">
        <f>IF('SAM_2017_4HH_rich with capital'!AZ51="","",'SAM_2017_4HH_rich with capital'!AZ51)</f>
        <v/>
      </c>
      <c r="BA51" s="223" t="str">
        <f>IF('SAM_2017_4HH_rich with capital'!BA51="","",'SAM_2017_4HH_rich with capital'!BA51)</f>
        <v/>
      </c>
      <c r="BB51" s="223" t="str">
        <f>IF('SAM_2017_4HH_rich with capital'!BB51="","",'SAM_2017_4HH_rich with capital'!BB51)</f>
        <v/>
      </c>
      <c r="BC51" s="223" t="str">
        <f>IF('SAM_2017_4HH_rich with capital'!BC51="","",'SAM_2017_4HH_rich with capital'!BC51)</f>
        <v/>
      </c>
      <c r="BD51" s="223" t="str">
        <f>IF('SAM_2017_4HH_rich with capital'!BD51="","",'SAM_2017_4HH_rich with capital'!BD51)</f>
        <v/>
      </c>
      <c r="BE51" s="223" t="str">
        <f>IF('SAM_2017_4HH_rich with capital'!BE51="","",'SAM_2017_4HH_rich with capital'!BE51)</f>
        <v/>
      </c>
      <c r="BF51" s="223" t="str">
        <f>IF('SAM_2017_4HH_rich with capital'!BF51="","",'SAM_2017_4HH_rich with capital'!BF51)</f>
        <v/>
      </c>
      <c r="BG51" s="223" t="str">
        <f>IF('SAM_2017_4HH_rich with capital'!BG51="","",'SAM_2017_4HH_rich with capital'!BG51)</f>
        <v/>
      </c>
      <c r="BH51" s="223" t="str">
        <f>IF('SAM_2017_4HH_rich with capital'!BH51="","",'SAM_2017_4HH_rich with capital'!BH51)</f>
        <v/>
      </c>
      <c r="BI51" s="223" t="str">
        <f>IF('SAM_2017_4HH_rich with capital'!BI51="","",'SAM_2017_4HH_rich with capital'!BI51)</f>
        <v/>
      </c>
      <c r="BJ51" s="223" t="str">
        <f>IF('SAM_2017_4HH_rich with capital'!BJ51="","",'SAM_2017_4HH_rich with capital'!BJ51)</f>
        <v/>
      </c>
      <c r="BK51" s="223" t="str">
        <f>IF('SAM_2017_4HH_rich with capital'!BK51="","",'SAM_2017_4HH_rich with capital'!BK51)</f>
        <v/>
      </c>
      <c r="BL51" s="223" t="str">
        <f>IF('SAM_2017_4HH_rich with capital'!BL51="","",'SAM_2017_4HH_rich with capital'!BL51)</f>
        <v/>
      </c>
      <c r="BM51" s="223" t="str">
        <f>IF('SAM_2017_4HH_rich with capital'!BM51="","",'SAM_2017_4HH_rich with capital'!BM51)</f>
        <v/>
      </c>
      <c r="BN51" s="223" t="str">
        <f>IF('SAM_2017_4HH_rich with capital'!BN51="","",'SAM_2017_4HH_rich with capital'!BN51)</f>
        <v/>
      </c>
      <c r="BO51" s="223" t="str">
        <f>IF('SAM_2017_4HH_rich with capital'!BO51="","",'SAM_2017_4HH_rich with capital'!BO51)</f>
        <v/>
      </c>
      <c r="BP51" s="223" t="str">
        <f>IF('SAM_2017_4HH_rich with capital'!BP51="","",'SAM_2017_4HH_rich with capital'!BP51)</f>
        <v/>
      </c>
      <c r="BQ51" s="223" t="str">
        <f>IF('SAM_2017_4HH_rich with capital'!BQ51="","",'SAM_2017_4HH_rich with capital'!BQ51)</f>
        <v/>
      </c>
      <c r="BR51" s="223" t="str">
        <f>IF('SAM_2017_4HH_rich with capital'!BR51="","",'SAM_2017_4HH_rich with capital'!BR51)</f>
        <v/>
      </c>
      <c r="BS51" s="223" t="str">
        <f>IF('SAM_2017_4HH_rich with capital'!BS51="","",'SAM_2017_4HH_rich with capital'!BS51)</f>
        <v/>
      </c>
      <c r="BT51" s="223" t="str">
        <f>IF('SAM_2017_4HH_rich with capital'!BT51="","",'SAM_2017_4HH_rich with capital'!BT51)</f>
        <v/>
      </c>
      <c r="BU51" s="279">
        <f>IF('SAM_2017_4HH_rich with capital'!BU51="","",'SAM_2017_4HH_rich with capital'!BU51)</f>
        <v>109928.16934187557</v>
      </c>
      <c r="BV51" s="223">
        <f>IF('SAM_2017_4HH_rich with capital'!BV51="","",'SAM_2017_4HH_rich with capital'!BV51)</f>
        <v>189161.39395065504</v>
      </c>
      <c r="BW51" s="223">
        <f>IF('SAM_2017_4HH_rich with capital'!BW51="","",'SAM_2017_4HH_rich with capital'!BW51)</f>
        <v>69823.24101352453</v>
      </c>
      <c r="BX51" s="280">
        <f>IF('SAM_2017_4HH_rich with capital'!BX51="","",'SAM_2017_4HH_rich with capital'!BX51)</f>
        <v>330978.60190605093</v>
      </c>
      <c r="BY51" s="223" t="str">
        <f>IF('SAM_2017_4HH_rich with capital'!BY51="","",'SAM_2017_4HH_rich with capital'!BY51)</f>
        <v/>
      </c>
      <c r="BZ51" s="223" t="str">
        <f>IF('SAM_2017_4HH_rich with capital'!BZ51="","",'SAM_2017_4HH_rich with capital'!BZ51)</f>
        <v/>
      </c>
      <c r="CA51" s="223" t="str">
        <f>IF('SAM_2017_4HH_rich with capital'!CA51="","",'SAM_2017_4HH_rich with capital'!CA51)</f>
        <v/>
      </c>
      <c r="CB51" s="223" t="str">
        <f>IF('SAM_2017_4HH_rich with capital'!CB51="","",'SAM_2017_4HH_rich with capital'!CB51)</f>
        <v/>
      </c>
      <c r="CC51" s="223" t="str">
        <f>IF('SAM_2017_4HH_rich with capital'!CC51="","",'SAM_2017_4HH_rich with capital'!CC51)</f>
        <v/>
      </c>
      <c r="CD51" s="223" t="str">
        <f>IF('SAM_2017_4HH_rich with capital'!CD51="","",'SAM_2017_4HH_rich with capital'!CD51)</f>
        <v/>
      </c>
      <c r="CE51" s="223">
        <f>IF('SAM_2017_4HH_rich with capital'!CE51="","",'SAM_2017_4HH_rich with capital'!CE51)</f>
        <v>21281.855841806744</v>
      </c>
      <c r="CF51" s="83" t="str">
        <f>IF('SAM_2017_4HH_rich with capital'!CF51="","",'SAM_2017_4HH_rich with capital'!CF51)</f>
        <v/>
      </c>
      <c r="CG51" s="107">
        <f t="shared" si="1"/>
        <v>1906995.1506440695</v>
      </c>
      <c r="CH51" s="221"/>
      <c r="CI51" s="221"/>
      <c r="CJ51" s="221"/>
      <c r="CK51" s="221"/>
    </row>
    <row r="52" spans="1:89" x14ac:dyDescent="0.25">
      <c r="A52" s="227"/>
      <c r="B52" s="225">
        <v>50</v>
      </c>
      <c r="C52" s="244">
        <f>IF('SAM_2017_4HH_rich with capital'!C52="","",'SAM_2017_4HH_rich with capital'!C52)</f>
        <v>18129.150233329336</v>
      </c>
      <c r="D52" s="223">
        <f>IF('SAM_2017_4HH_rich with capital'!D52="","",'SAM_2017_4HH_rich with capital'!D52)</f>
        <v>15.833971761582642</v>
      </c>
      <c r="E52" s="223">
        <f>IF('SAM_2017_4HH_rich with capital'!E52="","",'SAM_2017_4HH_rich with capital'!E52)</f>
        <v>30430.787087557452</v>
      </c>
      <c r="F52" s="223">
        <f>IF('SAM_2017_4HH_rich with capital'!F52="","",'SAM_2017_4HH_rich with capital'!F52)</f>
        <v>0.11640614100854949</v>
      </c>
      <c r="G52" s="223">
        <f>IF('SAM_2017_4HH_rich with capital'!G52="","",'SAM_2017_4HH_rich with capital'!G52)</f>
        <v>1064.4161277442086</v>
      </c>
      <c r="H52" s="223">
        <f>IF('SAM_2017_4HH_rich with capital'!H52="","",'SAM_2017_4HH_rich with capital'!H52)</f>
        <v>89821.377180319803</v>
      </c>
      <c r="I52" s="223">
        <f>IF('SAM_2017_4HH_rich with capital'!I52="","",'SAM_2017_4HH_rich with capital'!I52)</f>
        <v>45724.231785681113</v>
      </c>
      <c r="J52" s="223">
        <f>IF('SAM_2017_4HH_rich with capital'!J52="","",'SAM_2017_4HH_rich with capital'!J52)</f>
        <v>13379.416266015523</v>
      </c>
      <c r="K52" s="223">
        <f>IF('SAM_2017_4HH_rich with capital'!K52="","",'SAM_2017_4HH_rich with capital'!K52)</f>
        <v>0.32992171832016637</v>
      </c>
      <c r="L52" s="223">
        <f>IF('SAM_2017_4HH_rich with capital'!L52="","",'SAM_2017_4HH_rich with capital'!L52)</f>
        <v>2232.7761322946358</v>
      </c>
      <c r="M52" s="223">
        <f>IF('SAM_2017_4HH_rich with capital'!M52="","",'SAM_2017_4HH_rich with capital'!M52)</f>
        <v>5625.994994902082</v>
      </c>
      <c r="N52" s="223">
        <f>IF('SAM_2017_4HH_rich with capital'!N52="","",'SAM_2017_4HH_rich with capital'!N52)</f>
        <v>30.889383954262222</v>
      </c>
      <c r="O52" s="223">
        <f>IF('SAM_2017_4HH_rich with capital'!O52="","",'SAM_2017_4HH_rich with capital'!O52)</f>
        <v>126.1332187229235</v>
      </c>
      <c r="P52" s="223">
        <f>IF('SAM_2017_4HH_rich with capital'!P52="","",'SAM_2017_4HH_rich with capital'!P52)</f>
        <v>111.5344749438125</v>
      </c>
      <c r="Q52" s="223">
        <f>IF('SAM_2017_4HH_rich with capital'!Q52="","",'SAM_2017_4HH_rich with capital'!Q52)</f>
        <v>2200.333015564735</v>
      </c>
      <c r="R52" s="223">
        <f>IF('SAM_2017_4HH_rich with capital'!R52="","",'SAM_2017_4HH_rich with capital'!R52)</f>
        <v>45805.354078897173</v>
      </c>
      <c r="S52" s="223">
        <f>IF('SAM_2017_4HH_rich with capital'!S52="","",'SAM_2017_4HH_rich with capital'!S52)</f>
        <v>2052.6567176473663</v>
      </c>
      <c r="T52" s="223">
        <f>IF('SAM_2017_4HH_rich with capital'!T52="","",'SAM_2017_4HH_rich with capital'!T52)</f>
        <v>6.5053845706093696E-2</v>
      </c>
      <c r="U52" s="223">
        <f>IF('SAM_2017_4HH_rich with capital'!U52="","",'SAM_2017_4HH_rich with capital'!U52)</f>
        <v>20539.551862029643</v>
      </c>
      <c r="V52" s="223">
        <f>IF('SAM_2017_4HH_rich with capital'!V52="","",'SAM_2017_4HH_rich with capital'!V52)</f>
        <v>199.33893103592769</v>
      </c>
      <c r="W52" s="223">
        <f>IF('SAM_2017_4HH_rich with capital'!W52="","",'SAM_2017_4HH_rich with capital'!W52)</f>
        <v>4286.0240927631803</v>
      </c>
      <c r="X52" s="223">
        <f>IF('SAM_2017_4HH_rich with capital'!X52="","",'SAM_2017_4HH_rich with capital'!X52)</f>
        <v>1091.5771351214771</v>
      </c>
      <c r="Y52" s="223">
        <f>IF('SAM_2017_4HH_rich with capital'!Y52="","",'SAM_2017_4HH_rich with capital'!Y52)</f>
        <v>16764.295880908961</v>
      </c>
      <c r="Z52" s="223">
        <f>IF('SAM_2017_4HH_rich with capital'!Z52="","",'SAM_2017_4HH_rich with capital'!Z52)</f>
        <v>642.90830202949394</v>
      </c>
      <c r="AA52" s="223">
        <f>IF('SAM_2017_4HH_rich with capital'!AA52="","",'SAM_2017_4HH_rich with capital'!AA52)</f>
        <v>517.8343676442762</v>
      </c>
      <c r="AB52" s="223">
        <f>IF('SAM_2017_4HH_rich with capital'!AB52="","",'SAM_2017_4HH_rich with capital'!AB52)</f>
        <v>355448.38575624104</v>
      </c>
      <c r="AC52" s="223">
        <f>IF('SAM_2017_4HH_rich with capital'!AC52="","",'SAM_2017_4HH_rich with capital'!AC52)</f>
        <v>10657.543340148572</v>
      </c>
      <c r="AD52" s="223">
        <f>IF('SAM_2017_4HH_rich with capital'!AD52="","",'SAM_2017_4HH_rich with capital'!AD52)</f>
        <v>1549.0939725314965</v>
      </c>
      <c r="AE52" s="223">
        <f>IF('SAM_2017_4HH_rich with capital'!AE52="","",'SAM_2017_4HH_rich with capital'!AE52)</f>
        <v>127.26772819327795</v>
      </c>
      <c r="AF52" s="223">
        <f>IF('SAM_2017_4HH_rich with capital'!AF52="","",'SAM_2017_4HH_rich with capital'!AF52)</f>
        <v>82444.312217255356</v>
      </c>
      <c r="AG52" s="223">
        <f>IF('SAM_2017_4HH_rich with capital'!AG52="","",'SAM_2017_4HH_rich with capital'!AG52)</f>
        <v>47131.666869561544</v>
      </c>
      <c r="AH52" s="223">
        <f>IF('SAM_2017_4HH_rich with capital'!AH52="","",'SAM_2017_4HH_rich with capital'!AH52)</f>
        <v>3467.0499974600216</v>
      </c>
      <c r="AI52" s="223">
        <f>IF('SAM_2017_4HH_rich with capital'!AI52="","",'SAM_2017_4HH_rich with capital'!AI52)</f>
        <v>6721.2003907720145</v>
      </c>
      <c r="AJ52" s="223">
        <f>IF('SAM_2017_4HH_rich with capital'!AJ52="","",'SAM_2017_4HH_rich with capital'!AJ52)</f>
        <v>77726.108384351552</v>
      </c>
      <c r="AK52" s="223" t="str">
        <f>IF('SAM_2017_4HH_rich with capital'!AK52="","",'SAM_2017_4HH_rich with capital'!AK52)</f>
        <v/>
      </c>
      <c r="AL52" s="223" t="str">
        <f>IF('SAM_2017_4HH_rich with capital'!AL52="","",'SAM_2017_4HH_rich with capital'!AL52)</f>
        <v/>
      </c>
      <c r="AM52" s="223" t="str">
        <f>IF('SAM_2017_4HH_rich with capital'!AM52="","",'SAM_2017_4HH_rich with capital'!AM52)</f>
        <v/>
      </c>
      <c r="AN52" s="223" t="str">
        <f>IF('SAM_2017_4HH_rich with capital'!AN52="","",'SAM_2017_4HH_rich with capital'!AN52)</f>
        <v/>
      </c>
      <c r="AO52" s="223" t="str">
        <f>IF('SAM_2017_4HH_rich with capital'!AO52="","",'SAM_2017_4HH_rich with capital'!AO52)</f>
        <v/>
      </c>
      <c r="AP52" s="223" t="str">
        <f>IF('SAM_2017_4HH_rich with capital'!AP52="","",'SAM_2017_4HH_rich with capital'!AP52)</f>
        <v/>
      </c>
      <c r="AQ52" s="223" t="str">
        <f>IF('SAM_2017_4HH_rich with capital'!AQ52="","",'SAM_2017_4HH_rich with capital'!AQ52)</f>
        <v/>
      </c>
      <c r="AR52" s="223" t="str">
        <f>IF('SAM_2017_4HH_rich with capital'!AR52="","",'SAM_2017_4HH_rich with capital'!AR52)</f>
        <v/>
      </c>
      <c r="AS52" s="223" t="str">
        <f>IF('SAM_2017_4HH_rich with capital'!AS52="","",'SAM_2017_4HH_rich with capital'!AS52)</f>
        <v/>
      </c>
      <c r="AT52" s="223" t="str">
        <f>IF('SAM_2017_4HH_rich with capital'!AT52="","",'SAM_2017_4HH_rich with capital'!AT52)</f>
        <v/>
      </c>
      <c r="AU52" s="223" t="str">
        <f>IF('SAM_2017_4HH_rich with capital'!AU52="","",'SAM_2017_4HH_rich with capital'!AU52)</f>
        <v/>
      </c>
      <c r="AV52" s="223" t="str">
        <f>IF('SAM_2017_4HH_rich with capital'!AV52="","",'SAM_2017_4HH_rich with capital'!AV52)</f>
        <v/>
      </c>
      <c r="AW52" s="223" t="str">
        <f>IF('SAM_2017_4HH_rich with capital'!AW52="","",'SAM_2017_4HH_rich with capital'!AW52)</f>
        <v/>
      </c>
      <c r="AX52" s="223" t="str">
        <f>IF('SAM_2017_4HH_rich with capital'!AX52="","",'SAM_2017_4HH_rich with capital'!AX52)</f>
        <v/>
      </c>
      <c r="AY52" s="223" t="str">
        <f>IF('SAM_2017_4HH_rich with capital'!AY52="","",'SAM_2017_4HH_rich with capital'!AY52)</f>
        <v/>
      </c>
      <c r="AZ52" s="223" t="str">
        <f>IF('SAM_2017_4HH_rich with capital'!AZ52="","",'SAM_2017_4HH_rich with capital'!AZ52)</f>
        <v/>
      </c>
      <c r="BA52" s="223" t="str">
        <f>IF('SAM_2017_4HH_rich with capital'!BA52="","",'SAM_2017_4HH_rich with capital'!BA52)</f>
        <v/>
      </c>
      <c r="BB52" s="223" t="str">
        <f>IF('SAM_2017_4HH_rich with capital'!BB52="","",'SAM_2017_4HH_rich with capital'!BB52)</f>
        <v/>
      </c>
      <c r="BC52" s="223" t="str">
        <f>IF('SAM_2017_4HH_rich with capital'!BC52="","",'SAM_2017_4HH_rich with capital'!BC52)</f>
        <v/>
      </c>
      <c r="BD52" s="223" t="str">
        <f>IF('SAM_2017_4HH_rich with capital'!BD52="","",'SAM_2017_4HH_rich with capital'!BD52)</f>
        <v/>
      </c>
      <c r="BE52" s="223" t="str">
        <f>IF('SAM_2017_4HH_rich with capital'!BE52="","",'SAM_2017_4HH_rich with capital'!BE52)</f>
        <v/>
      </c>
      <c r="BF52" s="223" t="str">
        <f>IF('SAM_2017_4HH_rich with capital'!BF52="","",'SAM_2017_4HH_rich with capital'!BF52)</f>
        <v/>
      </c>
      <c r="BG52" s="223" t="str">
        <f>IF('SAM_2017_4HH_rich with capital'!BG52="","",'SAM_2017_4HH_rich with capital'!BG52)</f>
        <v/>
      </c>
      <c r="BH52" s="223" t="str">
        <f>IF('SAM_2017_4HH_rich with capital'!BH52="","",'SAM_2017_4HH_rich with capital'!BH52)</f>
        <v/>
      </c>
      <c r="BI52" s="223" t="str">
        <f>IF('SAM_2017_4HH_rich with capital'!BI52="","",'SAM_2017_4HH_rich with capital'!BI52)</f>
        <v/>
      </c>
      <c r="BJ52" s="223" t="str">
        <f>IF('SAM_2017_4HH_rich with capital'!BJ52="","",'SAM_2017_4HH_rich with capital'!BJ52)</f>
        <v/>
      </c>
      <c r="BK52" s="223" t="str">
        <f>IF('SAM_2017_4HH_rich with capital'!BK52="","",'SAM_2017_4HH_rich with capital'!BK52)</f>
        <v/>
      </c>
      <c r="BL52" s="223" t="str">
        <f>IF('SAM_2017_4HH_rich with capital'!BL52="","",'SAM_2017_4HH_rich with capital'!BL52)</f>
        <v/>
      </c>
      <c r="BM52" s="223" t="str">
        <f>IF('SAM_2017_4HH_rich with capital'!BM52="","",'SAM_2017_4HH_rich with capital'!BM52)</f>
        <v/>
      </c>
      <c r="BN52" s="223" t="str">
        <f>IF('SAM_2017_4HH_rich with capital'!BN52="","",'SAM_2017_4HH_rich with capital'!BN52)</f>
        <v/>
      </c>
      <c r="BO52" s="223" t="str">
        <f>IF('SAM_2017_4HH_rich with capital'!BO52="","",'SAM_2017_4HH_rich with capital'!BO52)</f>
        <v/>
      </c>
      <c r="BP52" s="223" t="str">
        <f>IF('SAM_2017_4HH_rich with capital'!BP52="","",'SAM_2017_4HH_rich with capital'!BP52)</f>
        <v/>
      </c>
      <c r="BQ52" s="223" t="str">
        <f>IF('SAM_2017_4HH_rich with capital'!BQ52="","",'SAM_2017_4HH_rich with capital'!BQ52)</f>
        <v/>
      </c>
      <c r="BR52" s="223" t="str">
        <f>IF('SAM_2017_4HH_rich with capital'!BR52="","",'SAM_2017_4HH_rich with capital'!BR52)</f>
        <v/>
      </c>
      <c r="BS52" s="223" t="str">
        <f>IF('SAM_2017_4HH_rich with capital'!BS52="","",'SAM_2017_4HH_rich with capital'!BS52)</f>
        <v/>
      </c>
      <c r="BT52" s="223" t="str">
        <f>IF('SAM_2017_4HH_rich with capital'!BT52="","",'SAM_2017_4HH_rich with capital'!BT52)</f>
        <v/>
      </c>
      <c r="BU52" s="279">
        <f>IF('SAM_2017_4HH_rich with capital'!BU52="","",'SAM_2017_4HH_rich with capital'!BU52)</f>
        <v>15650.350950395488</v>
      </c>
      <c r="BV52" s="223">
        <f>IF('SAM_2017_4HH_rich with capital'!BV52="","",'SAM_2017_4HH_rich with capital'!BV52)</f>
        <v>41309.456698122856</v>
      </c>
      <c r="BW52" s="223">
        <f>IF('SAM_2017_4HH_rich with capital'!BW52="","",'SAM_2017_4HH_rich with capital'!BW52)</f>
        <v>6054.070300181219</v>
      </c>
      <c r="BX52" s="280">
        <f>IF('SAM_2017_4HH_rich with capital'!BX52="","",'SAM_2017_4HH_rich with capital'!BX52)</f>
        <v>40623.489088844253</v>
      </c>
      <c r="BY52" s="223" t="str">
        <f>IF('SAM_2017_4HH_rich with capital'!BY52="","",'SAM_2017_4HH_rich with capital'!BY52)</f>
        <v/>
      </c>
      <c r="BZ52" s="223" t="str">
        <f>IF('SAM_2017_4HH_rich with capital'!BZ52="","",'SAM_2017_4HH_rich with capital'!BZ52)</f>
        <v/>
      </c>
      <c r="CA52" s="223" t="str">
        <f>IF('SAM_2017_4HH_rich with capital'!CA52="","",'SAM_2017_4HH_rich with capital'!CA52)</f>
        <v/>
      </c>
      <c r="CB52" s="223" t="str">
        <f>IF('SAM_2017_4HH_rich with capital'!CB52="","",'SAM_2017_4HH_rich with capital'!CB52)</f>
        <v/>
      </c>
      <c r="CC52" s="223" t="str">
        <f>IF('SAM_2017_4HH_rich with capital'!CC52="","",'SAM_2017_4HH_rich with capital'!CC52)</f>
        <v/>
      </c>
      <c r="CD52" s="223" t="str">
        <f>IF('SAM_2017_4HH_rich with capital'!CD52="","",'SAM_2017_4HH_rich with capital'!CD52)</f>
        <v/>
      </c>
      <c r="CE52" s="223">
        <f>IF('SAM_2017_4HH_rich with capital'!CE52="","",'SAM_2017_4HH_rich with capital'!CE52)</f>
        <v>18073.899338027695</v>
      </c>
      <c r="CF52" s="83" t="str">
        <f>IF('SAM_2017_4HH_rich with capital'!CF52="","",'SAM_2017_4HH_rich with capital'!CF52)</f>
        <v/>
      </c>
      <c r="CG52" s="107">
        <f t="shared" si="1"/>
        <v>1007776.8216546603</v>
      </c>
      <c r="CH52" s="221"/>
      <c r="CI52" s="221"/>
      <c r="CJ52" s="221"/>
      <c r="CK52" s="221"/>
    </row>
    <row r="53" spans="1:89" x14ac:dyDescent="0.25">
      <c r="A53" s="227"/>
      <c r="B53" s="225">
        <v>51</v>
      </c>
      <c r="C53" s="244">
        <f>IF('SAM_2017_4HH_rich with capital'!C53="","",'SAM_2017_4HH_rich with capital'!C53)</f>
        <v>46936.071736125909</v>
      </c>
      <c r="D53" s="223">
        <f>IF('SAM_2017_4HH_rich with capital'!D53="","",'SAM_2017_4HH_rich with capital'!D53)</f>
        <v>15095.423074470076</v>
      </c>
      <c r="E53" s="223">
        <f>IF('SAM_2017_4HH_rich with capital'!E53="","",'SAM_2017_4HH_rich with capital'!E53)</f>
        <v>299023.70938850183</v>
      </c>
      <c r="F53" s="223">
        <f>IF('SAM_2017_4HH_rich with capital'!F53="","",'SAM_2017_4HH_rich with capital'!F53)</f>
        <v>1261.8073141824382</v>
      </c>
      <c r="G53" s="223">
        <f>IF('SAM_2017_4HH_rich with capital'!G53="","",'SAM_2017_4HH_rich with capital'!G53)</f>
        <v>10017.285739990359</v>
      </c>
      <c r="H53" s="223">
        <f>IF('SAM_2017_4HH_rich with capital'!H53="","",'SAM_2017_4HH_rich with capital'!H53)</f>
        <v>44288.80965917193</v>
      </c>
      <c r="I53" s="223">
        <f>IF('SAM_2017_4HH_rich with capital'!I53="","",'SAM_2017_4HH_rich with capital'!I53)</f>
        <v>22079.891978436634</v>
      </c>
      <c r="J53" s="223">
        <f>IF('SAM_2017_4HH_rich with capital'!J53="","",'SAM_2017_4HH_rich with capital'!J53)</f>
        <v>3916.0555147272826</v>
      </c>
      <c r="K53" s="223">
        <f>IF('SAM_2017_4HH_rich with capital'!K53="","",'SAM_2017_4HH_rich with capital'!K53)</f>
        <v>195.51771123970326</v>
      </c>
      <c r="L53" s="223">
        <f>IF('SAM_2017_4HH_rich with capital'!L53="","",'SAM_2017_4HH_rich with capital'!L53)</f>
        <v>2027.3195277437824</v>
      </c>
      <c r="M53" s="223">
        <f>IF('SAM_2017_4HH_rich with capital'!M53="","",'SAM_2017_4HH_rich with capital'!M53)</f>
        <v>4279.6342663070973</v>
      </c>
      <c r="N53" s="223">
        <f>IF('SAM_2017_4HH_rich with capital'!N53="","",'SAM_2017_4HH_rich with capital'!N53)</f>
        <v>139.51764955938566</v>
      </c>
      <c r="O53" s="223">
        <f>IF('SAM_2017_4HH_rich with capital'!O53="","",'SAM_2017_4HH_rich with capital'!O53)</f>
        <v>867.65211216865248</v>
      </c>
      <c r="P53" s="223">
        <f>IF('SAM_2017_4HH_rich with capital'!P53="","",'SAM_2017_4HH_rich with capital'!P53)</f>
        <v>1319.0687049671114</v>
      </c>
      <c r="Q53" s="223">
        <f>IF('SAM_2017_4HH_rich with capital'!Q53="","",'SAM_2017_4HH_rich with capital'!Q53)</f>
        <v>46.35168611675536</v>
      </c>
      <c r="R53" s="223">
        <f>IF('SAM_2017_4HH_rich with capital'!R53="","",'SAM_2017_4HH_rich with capital'!R53)</f>
        <v>1480.3337440215048</v>
      </c>
      <c r="S53" s="223">
        <f>IF('SAM_2017_4HH_rich with capital'!S53="","",'SAM_2017_4HH_rich with capital'!S53)</f>
        <v>31860.874324105855</v>
      </c>
      <c r="T53" s="223">
        <f>IF('SAM_2017_4HH_rich with capital'!T53="","",'SAM_2017_4HH_rich with capital'!T53)</f>
        <v>2013.2126004332324</v>
      </c>
      <c r="U53" s="223">
        <f>IF('SAM_2017_4HH_rich with capital'!U53="","",'SAM_2017_4HH_rich with capital'!U53)</f>
        <v>46555.60967249138</v>
      </c>
      <c r="V53" s="223">
        <f>IF('SAM_2017_4HH_rich with capital'!V53="","",'SAM_2017_4HH_rich with capital'!V53)</f>
        <v>1156.7025917611622</v>
      </c>
      <c r="W53" s="223">
        <f>IF('SAM_2017_4HH_rich with capital'!W53="","",'SAM_2017_4HH_rich with capital'!W53)</f>
        <v>3706.0189785458192</v>
      </c>
      <c r="X53" s="223">
        <f>IF('SAM_2017_4HH_rich with capital'!X53="","",'SAM_2017_4HH_rich with capital'!X53)</f>
        <v>1379.0930007894208</v>
      </c>
      <c r="Y53" s="223">
        <f>IF('SAM_2017_4HH_rich with capital'!Y53="","",'SAM_2017_4HH_rich with capital'!Y53)</f>
        <v>171752.93494691121</v>
      </c>
      <c r="Z53" s="223">
        <f>IF('SAM_2017_4HH_rich with capital'!Z53="","",'SAM_2017_4HH_rich with capital'!Z53)</f>
        <v>7689.2494854402939</v>
      </c>
      <c r="AA53" s="223">
        <f>IF('SAM_2017_4HH_rich with capital'!AA53="","",'SAM_2017_4HH_rich with capital'!AA53)</f>
        <v>33201.244000076469</v>
      </c>
      <c r="AB53" s="223">
        <f>IF('SAM_2017_4HH_rich with capital'!AB53="","",'SAM_2017_4HH_rich with capital'!AB53)</f>
        <v>11248.953198703914</v>
      </c>
      <c r="AC53" s="223">
        <f>IF('SAM_2017_4HH_rich with capital'!AC53="","",'SAM_2017_4HH_rich with capital'!AC53)</f>
        <v>445478.76940745139</v>
      </c>
      <c r="AD53" s="223">
        <f>IF('SAM_2017_4HH_rich with capital'!AD53="","",'SAM_2017_4HH_rich with capital'!AD53)</f>
        <v>48451.999590280822</v>
      </c>
      <c r="AE53" s="223">
        <f>IF('SAM_2017_4HH_rich with capital'!AE53="","",'SAM_2017_4HH_rich with capital'!AE53)</f>
        <v>5391.9482505872802</v>
      </c>
      <c r="AF53" s="223">
        <f>IF('SAM_2017_4HH_rich with capital'!AF53="","",'SAM_2017_4HH_rich with capital'!AF53)</f>
        <v>5303.1947345371036</v>
      </c>
      <c r="AG53" s="223">
        <f>IF('SAM_2017_4HH_rich with capital'!AG53="","",'SAM_2017_4HH_rich with capital'!AG53)</f>
        <v>48150.99179673296</v>
      </c>
      <c r="AH53" s="223">
        <f>IF('SAM_2017_4HH_rich with capital'!AH53="","",'SAM_2017_4HH_rich with capital'!AH53)</f>
        <v>29092.276206345527</v>
      </c>
      <c r="AI53" s="223">
        <f>IF('SAM_2017_4HH_rich with capital'!AI53="","",'SAM_2017_4HH_rich with capital'!AI53)</f>
        <v>19569.060078404942</v>
      </c>
      <c r="AJ53" s="223">
        <f>IF('SAM_2017_4HH_rich with capital'!AJ53="","",'SAM_2017_4HH_rich with capital'!AJ53)</f>
        <v>166136.44301373133</v>
      </c>
      <c r="AK53" s="223" t="str">
        <f>IF('SAM_2017_4HH_rich with capital'!AK53="","",'SAM_2017_4HH_rich with capital'!AK53)</f>
        <v/>
      </c>
      <c r="AL53" s="223" t="str">
        <f>IF('SAM_2017_4HH_rich with capital'!AL53="","",'SAM_2017_4HH_rich with capital'!AL53)</f>
        <v/>
      </c>
      <c r="AM53" s="223" t="str">
        <f>IF('SAM_2017_4HH_rich with capital'!AM53="","",'SAM_2017_4HH_rich with capital'!AM53)</f>
        <v/>
      </c>
      <c r="AN53" s="223" t="str">
        <f>IF('SAM_2017_4HH_rich with capital'!AN53="","",'SAM_2017_4HH_rich with capital'!AN53)</f>
        <v/>
      </c>
      <c r="AO53" s="223" t="str">
        <f>IF('SAM_2017_4HH_rich with capital'!AO53="","",'SAM_2017_4HH_rich with capital'!AO53)</f>
        <v/>
      </c>
      <c r="AP53" s="223" t="str">
        <f>IF('SAM_2017_4HH_rich with capital'!AP53="","",'SAM_2017_4HH_rich with capital'!AP53)</f>
        <v/>
      </c>
      <c r="AQ53" s="223" t="str">
        <f>IF('SAM_2017_4HH_rich with capital'!AQ53="","",'SAM_2017_4HH_rich with capital'!AQ53)</f>
        <v/>
      </c>
      <c r="AR53" s="223" t="str">
        <f>IF('SAM_2017_4HH_rich with capital'!AR53="","",'SAM_2017_4HH_rich with capital'!AR53)</f>
        <v/>
      </c>
      <c r="AS53" s="223" t="str">
        <f>IF('SAM_2017_4HH_rich with capital'!AS53="","",'SAM_2017_4HH_rich with capital'!AS53)</f>
        <v/>
      </c>
      <c r="AT53" s="223" t="str">
        <f>IF('SAM_2017_4HH_rich with capital'!AT53="","",'SAM_2017_4HH_rich with capital'!AT53)</f>
        <v/>
      </c>
      <c r="AU53" s="223" t="str">
        <f>IF('SAM_2017_4HH_rich with capital'!AU53="","",'SAM_2017_4HH_rich with capital'!AU53)</f>
        <v/>
      </c>
      <c r="AV53" s="223" t="str">
        <f>IF('SAM_2017_4HH_rich with capital'!AV53="","",'SAM_2017_4HH_rich with capital'!AV53)</f>
        <v/>
      </c>
      <c r="AW53" s="223" t="str">
        <f>IF('SAM_2017_4HH_rich with capital'!AW53="","",'SAM_2017_4HH_rich with capital'!AW53)</f>
        <v/>
      </c>
      <c r="AX53" s="223" t="str">
        <f>IF('SAM_2017_4HH_rich with capital'!AX53="","",'SAM_2017_4HH_rich with capital'!AX53)</f>
        <v/>
      </c>
      <c r="AY53" s="223" t="str">
        <f>IF('SAM_2017_4HH_rich with capital'!AY53="","",'SAM_2017_4HH_rich with capital'!AY53)</f>
        <v/>
      </c>
      <c r="AZ53" s="223" t="str">
        <f>IF('SAM_2017_4HH_rich with capital'!AZ53="","",'SAM_2017_4HH_rich with capital'!AZ53)</f>
        <v/>
      </c>
      <c r="BA53" s="223" t="str">
        <f>IF('SAM_2017_4HH_rich with capital'!BA53="","",'SAM_2017_4HH_rich with capital'!BA53)</f>
        <v/>
      </c>
      <c r="BB53" s="223" t="str">
        <f>IF('SAM_2017_4HH_rich with capital'!BB53="","",'SAM_2017_4HH_rich with capital'!BB53)</f>
        <v/>
      </c>
      <c r="BC53" s="223" t="str">
        <f>IF('SAM_2017_4HH_rich with capital'!BC53="","",'SAM_2017_4HH_rich with capital'!BC53)</f>
        <v/>
      </c>
      <c r="BD53" s="223" t="str">
        <f>IF('SAM_2017_4HH_rich with capital'!BD53="","",'SAM_2017_4HH_rich with capital'!BD53)</f>
        <v/>
      </c>
      <c r="BE53" s="223" t="str">
        <f>IF('SAM_2017_4HH_rich with capital'!BE53="","",'SAM_2017_4HH_rich with capital'!BE53)</f>
        <v/>
      </c>
      <c r="BF53" s="223" t="str">
        <f>IF('SAM_2017_4HH_rich with capital'!BF53="","",'SAM_2017_4HH_rich with capital'!BF53)</f>
        <v/>
      </c>
      <c r="BG53" s="223" t="str">
        <f>IF('SAM_2017_4HH_rich with capital'!BG53="","",'SAM_2017_4HH_rich with capital'!BG53)</f>
        <v/>
      </c>
      <c r="BH53" s="223" t="str">
        <f>IF('SAM_2017_4HH_rich with capital'!BH53="","",'SAM_2017_4HH_rich with capital'!BH53)</f>
        <v/>
      </c>
      <c r="BI53" s="223" t="str">
        <f>IF('SAM_2017_4HH_rich with capital'!BI53="","",'SAM_2017_4HH_rich with capital'!BI53)</f>
        <v/>
      </c>
      <c r="BJ53" s="223" t="str">
        <f>IF('SAM_2017_4HH_rich with capital'!BJ53="","",'SAM_2017_4HH_rich with capital'!BJ53)</f>
        <v/>
      </c>
      <c r="BK53" s="223" t="str">
        <f>IF('SAM_2017_4HH_rich with capital'!BK53="","",'SAM_2017_4HH_rich with capital'!BK53)</f>
        <v/>
      </c>
      <c r="BL53" s="223" t="str">
        <f>IF('SAM_2017_4HH_rich with capital'!BL53="","",'SAM_2017_4HH_rich with capital'!BL53)</f>
        <v/>
      </c>
      <c r="BM53" s="223" t="str">
        <f>IF('SAM_2017_4HH_rich with capital'!BM53="","",'SAM_2017_4HH_rich with capital'!BM53)</f>
        <v/>
      </c>
      <c r="BN53" s="223" t="str">
        <f>IF('SAM_2017_4HH_rich with capital'!BN53="","",'SAM_2017_4HH_rich with capital'!BN53)</f>
        <v/>
      </c>
      <c r="BO53" s="223" t="str">
        <f>IF('SAM_2017_4HH_rich with capital'!BO53="","",'SAM_2017_4HH_rich with capital'!BO53)</f>
        <v/>
      </c>
      <c r="BP53" s="223" t="str">
        <f>IF('SAM_2017_4HH_rich with capital'!BP53="","",'SAM_2017_4HH_rich with capital'!BP53)</f>
        <v/>
      </c>
      <c r="BQ53" s="223" t="str">
        <f>IF('SAM_2017_4HH_rich with capital'!BQ53="","",'SAM_2017_4HH_rich with capital'!BQ53)</f>
        <v/>
      </c>
      <c r="BR53" s="223" t="str">
        <f>IF('SAM_2017_4HH_rich with capital'!BR53="","",'SAM_2017_4HH_rich with capital'!BR53)</f>
        <v/>
      </c>
      <c r="BS53" s="223" t="str">
        <f>IF('SAM_2017_4HH_rich with capital'!BS53="","",'SAM_2017_4HH_rich with capital'!BS53)</f>
        <v/>
      </c>
      <c r="BT53" s="223" t="str">
        <f>IF('SAM_2017_4HH_rich with capital'!BT53="","",'SAM_2017_4HH_rich with capital'!BT53)</f>
        <v/>
      </c>
      <c r="BU53" s="279">
        <f>IF('SAM_2017_4HH_rich with capital'!BU53="","",'SAM_2017_4HH_rich with capital'!BU53)</f>
        <v>84334.884259406026</v>
      </c>
      <c r="BV53" s="223">
        <f>IF('SAM_2017_4HH_rich with capital'!BV53="","",'SAM_2017_4HH_rich with capital'!BV53)</f>
        <v>309075.5349257043</v>
      </c>
      <c r="BW53" s="223">
        <f>IF('SAM_2017_4HH_rich with capital'!BW53="","",'SAM_2017_4HH_rich with capital'!BW53)</f>
        <v>48794.682891050696</v>
      </c>
      <c r="BX53" s="280">
        <f>IF('SAM_2017_4HH_rich with capital'!BX53="","",'SAM_2017_4HH_rich with capital'!BX53)</f>
        <v>407786.74087913864</v>
      </c>
      <c r="BY53" s="223" t="str">
        <f>IF('SAM_2017_4HH_rich with capital'!BY53="","",'SAM_2017_4HH_rich with capital'!BY53)</f>
        <v/>
      </c>
      <c r="BZ53" s="223" t="str">
        <f>IF('SAM_2017_4HH_rich with capital'!BZ53="","",'SAM_2017_4HH_rich with capital'!BZ53)</f>
        <v/>
      </c>
      <c r="CA53" s="223" t="str">
        <f>IF('SAM_2017_4HH_rich with capital'!CA53="","",'SAM_2017_4HH_rich with capital'!CA53)</f>
        <v/>
      </c>
      <c r="CB53" s="223" t="str">
        <f>IF('SAM_2017_4HH_rich with capital'!CB53="","",'SAM_2017_4HH_rich with capital'!CB53)</f>
        <v/>
      </c>
      <c r="CC53" s="223" t="str">
        <f>IF('SAM_2017_4HH_rich with capital'!CC53="","",'SAM_2017_4HH_rich with capital'!CC53)</f>
        <v/>
      </c>
      <c r="CD53" s="223" t="str">
        <f>IF('SAM_2017_4HH_rich with capital'!CD53="","",'SAM_2017_4HH_rich with capital'!CD53)</f>
        <v/>
      </c>
      <c r="CE53" s="223">
        <f>IF('SAM_2017_4HH_rich with capital'!CE53="","",'SAM_2017_4HH_rich with capital'!CE53)</f>
        <v>3222729.6454643533</v>
      </c>
      <c r="CF53" s="83" t="str">
        <f>IF('SAM_2017_4HH_rich with capital'!CF53="","",'SAM_2017_4HH_rich with capital'!CF53)</f>
        <v/>
      </c>
      <c r="CG53" s="107">
        <f t="shared" si="1"/>
        <v>5603834.5141047128</v>
      </c>
      <c r="CH53" s="221"/>
      <c r="CI53" s="221"/>
      <c r="CJ53" s="221"/>
      <c r="CK53" s="221"/>
    </row>
    <row r="54" spans="1:89" x14ac:dyDescent="0.25">
      <c r="A54" s="227"/>
      <c r="B54" s="225">
        <v>52</v>
      </c>
      <c r="C54" s="244">
        <f>IF('SAM_2017_4HH_rich with capital'!C54="","",'SAM_2017_4HH_rich with capital'!C54)</f>
        <v>65.287054872350666</v>
      </c>
      <c r="D54" s="223" t="str">
        <f>IF('SAM_2017_4HH_rich with capital'!D54="","",'SAM_2017_4HH_rich with capital'!D54)</f>
        <v/>
      </c>
      <c r="E54" s="223">
        <f>IF('SAM_2017_4HH_rich with capital'!E54="","",'SAM_2017_4HH_rich with capital'!E54)</f>
        <v>8741.2705752353049</v>
      </c>
      <c r="F54" s="223" t="str">
        <f>IF('SAM_2017_4HH_rich with capital'!F54="","",'SAM_2017_4HH_rich with capital'!F54)</f>
        <v/>
      </c>
      <c r="G54" s="223" t="str">
        <f>IF('SAM_2017_4HH_rich with capital'!G54="","",'SAM_2017_4HH_rich with capital'!G54)</f>
        <v/>
      </c>
      <c r="H54" s="223">
        <f>IF('SAM_2017_4HH_rich with capital'!H54="","",'SAM_2017_4HH_rich with capital'!H54)</f>
        <v>106.42841069666113</v>
      </c>
      <c r="I54" s="223">
        <f>IF('SAM_2017_4HH_rich with capital'!I54="","",'SAM_2017_4HH_rich with capital'!I54)</f>
        <v>720.04727953502288</v>
      </c>
      <c r="J54" s="223">
        <f>IF('SAM_2017_4HH_rich with capital'!J54="","",'SAM_2017_4HH_rich with capital'!J54)</f>
        <v>140.13895129356945</v>
      </c>
      <c r="K54" s="223">
        <f>IF('SAM_2017_4HH_rich with capital'!K54="","",'SAM_2017_4HH_rich with capital'!K54)</f>
        <v>10.329699284768342</v>
      </c>
      <c r="L54" s="223">
        <f>IF('SAM_2017_4HH_rich with capital'!L54="","",'SAM_2017_4HH_rich with capital'!L54)</f>
        <v>210.11390970082337</v>
      </c>
      <c r="M54" s="223">
        <f>IF('SAM_2017_4HH_rich with capital'!M54="","",'SAM_2017_4HH_rich with capital'!M54)</f>
        <v>218.8488954291154</v>
      </c>
      <c r="N54" s="223">
        <f>IF('SAM_2017_4HH_rich with capital'!N54="","",'SAM_2017_4HH_rich with capital'!N54)</f>
        <v>1.8474588332723232</v>
      </c>
      <c r="O54" s="223">
        <f>IF('SAM_2017_4HH_rich with capital'!O54="","",'SAM_2017_4HH_rich with capital'!O54)</f>
        <v>6.0399645313122212</v>
      </c>
      <c r="P54" s="223">
        <f>IF('SAM_2017_4HH_rich with capital'!P54="","",'SAM_2017_4HH_rich with capital'!P54)</f>
        <v>169.66698740494718</v>
      </c>
      <c r="Q54" s="223">
        <f>IF('SAM_2017_4HH_rich with capital'!Q54="","",'SAM_2017_4HH_rich with capital'!Q54)</f>
        <v>0.45613310557531889</v>
      </c>
      <c r="R54" s="223">
        <f>IF('SAM_2017_4HH_rich with capital'!R54="","",'SAM_2017_4HH_rich with capital'!R54)</f>
        <v>39.277500094618993</v>
      </c>
      <c r="S54" s="223">
        <f>IF('SAM_2017_4HH_rich with capital'!S54="","",'SAM_2017_4HH_rich with capital'!S54)</f>
        <v>47.058391919608376</v>
      </c>
      <c r="T54" s="223" t="str">
        <f>IF('SAM_2017_4HH_rich with capital'!T54="","",'SAM_2017_4HH_rich with capital'!T54)</f>
        <v/>
      </c>
      <c r="U54" s="223">
        <f>IF('SAM_2017_4HH_rich with capital'!U54="","",'SAM_2017_4HH_rich with capital'!U54)</f>
        <v>73.943275480139917</v>
      </c>
      <c r="V54" s="223">
        <f>IF('SAM_2017_4HH_rich with capital'!V54="","",'SAM_2017_4HH_rich with capital'!V54)</f>
        <v>3.6855585738572714E-3</v>
      </c>
      <c r="W54" s="223">
        <f>IF('SAM_2017_4HH_rich with capital'!W54="","",'SAM_2017_4HH_rich with capital'!W54)</f>
        <v>7.2439520547552299</v>
      </c>
      <c r="X54" s="223">
        <f>IF('SAM_2017_4HH_rich with capital'!X54="","",'SAM_2017_4HH_rich with capital'!X54)</f>
        <v>4.71672282051082</v>
      </c>
      <c r="Y54" s="223">
        <f>IF('SAM_2017_4HH_rich with capital'!Y54="","",'SAM_2017_4HH_rich with capital'!Y54)</f>
        <v>1105.4135506938485</v>
      </c>
      <c r="Z54" s="223">
        <f>IF('SAM_2017_4HH_rich with capital'!Z54="","",'SAM_2017_4HH_rich with capital'!Z54)</f>
        <v>6.5572264646490252E-3</v>
      </c>
      <c r="AA54" s="223">
        <f>IF('SAM_2017_4HH_rich with capital'!AA54="","",'SAM_2017_4HH_rich with capital'!AA54)</f>
        <v>6083.9905167222923</v>
      </c>
      <c r="AB54" s="223">
        <f>IF('SAM_2017_4HH_rich with capital'!AB54="","",'SAM_2017_4HH_rich with capital'!AB54)</f>
        <v>343.39448238261008</v>
      </c>
      <c r="AC54" s="223">
        <f>IF('SAM_2017_4HH_rich with capital'!AC54="","",'SAM_2017_4HH_rich with capital'!AC54)</f>
        <v>198.81817347556893</v>
      </c>
      <c r="AD54" s="223">
        <f>IF('SAM_2017_4HH_rich with capital'!AD54="","",'SAM_2017_4HH_rich with capital'!AD54)</f>
        <v>580.30788215609948</v>
      </c>
      <c r="AE54" s="223">
        <f>IF('SAM_2017_4HH_rich with capital'!AE54="","",'SAM_2017_4HH_rich with capital'!AE54)</f>
        <v>512.87725064488211</v>
      </c>
      <c r="AF54" s="223">
        <f>IF('SAM_2017_4HH_rich with capital'!AF54="","",'SAM_2017_4HH_rich with capital'!AF54)</f>
        <v>1030.2482745539842</v>
      </c>
      <c r="AG54" s="223">
        <f>IF('SAM_2017_4HH_rich with capital'!AG54="","",'SAM_2017_4HH_rich with capital'!AG54)</f>
        <v>2401.1559972060095</v>
      </c>
      <c r="AH54" s="223">
        <f>IF('SAM_2017_4HH_rich with capital'!AH54="","",'SAM_2017_4HH_rich with capital'!AH54)</f>
        <v>216.26218170121092</v>
      </c>
      <c r="AI54" s="223">
        <f>IF('SAM_2017_4HH_rich with capital'!AI54="","",'SAM_2017_4HH_rich with capital'!AI54)</f>
        <v>1479.7118805719742</v>
      </c>
      <c r="AJ54" s="223">
        <f>IF('SAM_2017_4HH_rich with capital'!AJ54="","",'SAM_2017_4HH_rich with capital'!AJ54)</f>
        <v>5912.5680508219439</v>
      </c>
      <c r="AK54" s="223" t="str">
        <f>IF('SAM_2017_4HH_rich with capital'!AK54="","",'SAM_2017_4HH_rich with capital'!AK54)</f>
        <v/>
      </c>
      <c r="AL54" s="223" t="str">
        <f>IF('SAM_2017_4HH_rich with capital'!AL54="","",'SAM_2017_4HH_rich with capital'!AL54)</f>
        <v/>
      </c>
      <c r="AM54" s="223" t="str">
        <f>IF('SAM_2017_4HH_rich with capital'!AM54="","",'SAM_2017_4HH_rich with capital'!AM54)</f>
        <v/>
      </c>
      <c r="AN54" s="223" t="str">
        <f>IF('SAM_2017_4HH_rich with capital'!AN54="","",'SAM_2017_4HH_rich with capital'!AN54)</f>
        <v/>
      </c>
      <c r="AO54" s="223" t="str">
        <f>IF('SAM_2017_4HH_rich with capital'!AO54="","",'SAM_2017_4HH_rich with capital'!AO54)</f>
        <v/>
      </c>
      <c r="AP54" s="223" t="str">
        <f>IF('SAM_2017_4HH_rich with capital'!AP54="","",'SAM_2017_4HH_rich with capital'!AP54)</f>
        <v/>
      </c>
      <c r="AQ54" s="223" t="str">
        <f>IF('SAM_2017_4HH_rich with capital'!AQ54="","",'SAM_2017_4HH_rich with capital'!AQ54)</f>
        <v/>
      </c>
      <c r="AR54" s="223" t="str">
        <f>IF('SAM_2017_4HH_rich with capital'!AR54="","",'SAM_2017_4HH_rich with capital'!AR54)</f>
        <v/>
      </c>
      <c r="AS54" s="223" t="str">
        <f>IF('SAM_2017_4HH_rich with capital'!AS54="","",'SAM_2017_4HH_rich with capital'!AS54)</f>
        <v/>
      </c>
      <c r="AT54" s="223" t="str">
        <f>IF('SAM_2017_4HH_rich with capital'!AT54="","",'SAM_2017_4HH_rich with capital'!AT54)</f>
        <v/>
      </c>
      <c r="AU54" s="223" t="str">
        <f>IF('SAM_2017_4HH_rich with capital'!AU54="","",'SAM_2017_4HH_rich with capital'!AU54)</f>
        <v/>
      </c>
      <c r="AV54" s="223" t="str">
        <f>IF('SAM_2017_4HH_rich with capital'!AV54="","",'SAM_2017_4HH_rich with capital'!AV54)</f>
        <v/>
      </c>
      <c r="AW54" s="223" t="str">
        <f>IF('SAM_2017_4HH_rich with capital'!AW54="","",'SAM_2017_4HH_rich with capital'!AW54)</f>
        <v/>
      </c>
      <c r="AX54" s="223" t="str">
        <f>IF('SAM_2017_4HH_rich with capital'!AX54="","",'SAM_2017_4HH_rich with capital'!AX54)</f>
        <v/>
      </c>
      <c r="AY54" s="223" t="str">
        <f>IF('SAM_2017_4HH_rich with capital'!AY54="","",'SAM_2017_4HH_rich with capital'!AY54)</f>
        <v/>
      </c>
      <c r="AZ54" s="223" t="str">
        <f>IF('SAM_2017_4HH_rich with capital'!AZ54="","",'SAM_2017_4HH_rich with capital'!AZ54)</f>
        <v/>
      </c>
      <c r="BA54" s="223" t="str">
        <f>IF('SAM_2017_4HH_rich with capital'!BA54="","",'SAM_2017_4HH_rich with capital'!BA54)</f>
        <v/>
      </c>
      <c r="BB54" s="223" t="str">
        <f>IF('SAM_2017_4HH_rich with capital'!BB54="","",'SAM_2017_4HH_rich with capital'!BB54)</f>
        <v/>
      </c>
      <c r="BC54" s="223" t="str">
        <f>IF('SAM_2017_4HH_rich with capital'!BC54="","",'SAM_2017_4HH_rich with capital'!BC54)</f>
        <v/>
      </c>
      <c r="BD54" s="223" t="str">
        <f>IF('SAM_2017_4HH_rich with capital'!BD54="","",'SAM_2017_4HH_rich with capital'!BD54)</f>
        <v/>
      </c>
      <c r="BE54" s="223" t="str">
        <f>IF('SAM_2017_4HH_rich with capital'!BE54="","",'SAM_2017_4HH_rich with capital'!BE54)</f>
        <v/>
      </c>
      <c r="BF54" s="223" t="str">
        <f>IF('SAM_2017_4HH_rich with capital'!BF54="","",'SAM_2017_4HH_rich with capital'!BF54)</f>
        <v/>
      </c>
      <c r="BG54" s="223" t="str">
        <f>IF('SAM_2017_4HH_rich with capital'!BG54="","",'SAM_2017_4HH_rich with capital'!BG54)</f>
        <v/>
      </c>
      <c r="BH54" s="223" t="str">
        <f>IF('SAM_2017_4HH_rich with capital'!BH54="","",'SAM_2017_4HH_rich with capital'!BH54)</f>
        <v/>
      </c>
      <c r="BI54" s="223" t="str">
        <f>IF('SAM_2017_4HH_rich with capital'!BI54="","",'SAM_2017_4HH_rich with capital'!BI54)</f>
        <v/>
      </c>
      <c r="BJ54" s="223" t="str">
        <f>IF('SAM_2017_4HH_rich with capital'!BJ54="","",'SAM_2017_4HH_rich with capital'!BJ54)</f>
        <v/>
      </c>
      <c r="BK54" s="223" t="str">
        <f>IF('SAM_2017_4HH_rich with capital'!BK54="","",'SAM_2017_4HH_rich with capital'!BK54)</f>
        <v/>
      </c>
      <c r="BL54" s="223" t="str">
        <f>IF('SAM_2017_4HH_rich with capital'!BL54="","",'SAM_2017_4HH_rich with capital'!BL54)</f>
        <v/>
      </c>
      <c r="BM54" s="223" t="str">
        <f>IF('SAM_2017_4HH_rich with capital'!BM54="","",'SAM_2017_4HH_rich with capital'!BM54)</f>
        <v/>
      </c>
      <c r="BN54" s="223" t="str">
        <f>IF('SAM_2017_4HH_rich with capital'!BN54="","",'SAM_2017_4HH_rich with capital'!BN54)</f>
        <v/>
      </c>
      <c r="BO54" s="223" t="str">
        <f>IF('SAM_2017_4HH_rich with capital'!BO54="","",'SAM_2017_4HH_rich with capital'!BO54)</f>
        <v/>
      </c>
      <c r="BP54" s="223" t="str">
        <f>IF('SAM_2017_4HH_rich with capital'!BP54="","",'SAM_2017_4HH_rich with capital'!BP54)</f>
        <v/>
      </c>
      <c r="BQ54" s="223" t="str">
        <f>IF('SAM_2017_4HH_rich with capital'!BQ54="","",'SAM_2017_4HH_rich with capital'!BQ54)</f>
        <v/>
      </c>
      <c r="BR54" s="223" t="str">
        <f>IF('SAM_2017_4HH_rich with capital'!BR54="","",'SAM_2017_4HH_rich with capital'!BR54)</f>
        <v/>
      </c>
      <c r="BS54" s="223" t="str">
        <f>IF('SAM_2017_4HH_rich with capital'!BS54="","",'SAM_2017_4HH_rich with capital'!BS54)</f>
        <v/>
      </c>
      <c r="BT54" s="223" t="str">
        <f>IF('SAM_2017_4HH_rich with capital'!BT54="","",'SAM_2017_4HH_rich with capital'!BT54)</f>
        <v/>
      </c>
      <c r="BU54" s="279">
        <f>IF('SAM_2017_4HH_rich with capital'!BU54="","",'SAM_2017_4HH_rich with capital'!BU54)</f>
        <v>10561.267415998349</v>
      </c>
      <c r="BV54" s="223">
        <f>IF('SAM_2017_4HH_rich with capital'!BV54="","",'SAM_2017_4HH_rich with capital'!BV54)</f>
        <v>19953.567043899464</v>
      </c>
      <c r="BW54" s="223">
        <f>IF('SAM_2017_4HH_rich with capital'!BW54="","",'SAM_2017_4HH_rich with capital'!BW54)</f>
        <v>7407.9580855560189</v>
      </c>
      <c r="BX54" s="280">
        <f>IF('SAM_2017_4HH_rich with capital'!BX54="","",'SAM_2017_4HH_rich with capital'!BX54)</f>
        <v>42808.652014587096</v>
      </c>
      <c r="BY54" s="223" t="str">
        <f>IF('SAM_2017_4HH_rich with capital'!BY54="","",'SAM_2017_4HH_rich with capital'!BY54)</f>
        <v/>
      </c>
      <c r="BZ54" s="223" t="str">
        <f>IF('SAM_2017_4HH_rich with capital'!BZ54="","",'SAM_2017_4HH_rich with capital'!BZ54)</f>
        <v/>
      </c>
      <c r="CA54" s="223" t="str">
        <f>IF('SAM_2017_4HH_rich with capital'!CA54="","",'SAM_2017_4HH_rich with capital'!CA54)</f>
        <v/>
      </c>
      <c r="CB54" s="223" t="str">
        <f>IF('SAM_2017_4HH_rich with capital'!CB54="","",'SAM_2017_4HH_rich with capital'!CB54)</f>
        <v/>
      </c>
      <c r="CC54" s="223" t="str">
        <f>IF('SAM_2017_4HH_rich with capital'!CC54="","",'SAM_2017_4HH_rich with capital'!CC54)</f>
        <v/>
      </c>
      <c r="CD54" s="223" t="str">
        <f>IF('SAM_2017_4HH_rich with capital'!CD54="","",'SAM_2017_4HH_rich with capital'!CD54)</f>
        <v/>
      </c>
      <c r="CE54" s="223">
        <f>IF('SAM_2017_4HH_rich with capital'!CE54="","",'SAM_2017_4HH_rich with capital'!CE54)</f>
        <v>130024.23090990409</v>
      </c>
      <c r="CF54" s="83" t="str">
        <f>IF('SAM_2017_4HH_rich with capital'!CF54="","",'SAM_2017_4HH_rich with capital'!CF54)</f>
        <v/>
      </c>
      <c r="CG54" s="107">
        <f t="shared" si="1"/>
        <v>241183.14911595284</v>
      </c>
      <c r="CH54" s="221"/>
      <c r="CI54" s="221"/>
      <c r="CJ54" s="221"/>
      <c r="CK54" s="221"/>
    </row>
    <row r="55" spans="1:89" x14ac:dyDescent="0.25">
      <c r="A55" s="227"/>
      <c r="B55" s="225">
        <v>53</v>
      </c>
      <c r="C55" s="244">
        <f>IF('SAM_2017_4HH_rich with capital'!C55="","",'SAM_2017_4HH_rich with capital'!C55)</f>
        <v>2513.3822383197812</v>
      </c>
      <c r="D55" s="223">
        <f>IF('SAM_2017_4HH_rich with capital'!D55="","",'SAM_2017_4HH_rich with capital'!D55)</f>
        <v>11300.195819673741</v>
      </c>
      <c r="E55" s="223">
        <f>IF('SAM_2017_4HH_rich with capital'!E55="","",'SAM_2017_4HH_rich with capital'!E55)</f>
        <v>68969.583688041253</v>
      </c>
      <c r="F55" s="223">
        <f>IF('SAM_2017_4HH_rich with capital'!F55="","",'SAM_2017_4HH_rich with capital'!F55)</f>
        <v>6997.9602750745316</v>
      </c>
      <c r="G55" s="223">
        <f>IF('SAM_2017_4HH_rich with capital'!G55="","",'SAM_2017_4HH_rich with capital'!G55)</f>
        <v>4530.9849727360061</v>
      </c>
      <c r="H55" s="223">
        <f>IF('SAM_2017_4HH_rich with capital'!H55="","",'SAM_2017_4HH_rich with capital'!H55)</f>
        <v>1785.9727200447815</v>
      </c>
      <c r="I55" s="223">
        <f>IF('SAM_2017_4HH_rich with capital'!I55="","",'SAM_2017_4HH_rich with capital'!I55)</f>
        <v>2866.9520450168507</v>
      </c>
      <c r="J55" s="223">
        <f>IF('SAM_2017_4HH_rich with capital'!J55="","",'SAM_2017_4HH_rich with capital'!J55)</f>
        <v>6898.21348536805</v>
      </c>
      <c r="K55" s="223">
        <f>IF('SAM_2017_4HH_rich with capital'!K55="","",'SAM_2017_4HH_rich with capital'!K55)</f>
        <v>32.405951993150929</v>
      </c>
      <c r="L55" s="223">
        <f>IF('SAM_2017_4HH_rich with capital'!L55="","",'SAM_2017_4HH_rich with capital'!L55)</f>
        <v>57.282845339947201</v>
      </c>
      <c r="M55" s="223">
        <f>IF('SAM_2017_4HH_rich with capital'!M55="","",'SAM_2017_4HH_rich with capital'!M55)</f>
        <v>1325.1882433360431</v>
      </c>
      <c r="N55" s="223">
        <f>IF('SAM_2017_4HH_rich with capital'!N55="","",'SAM_2017_4HH_rich with capital'!N55)</f>
        <v>48.298668899120933</v>
      </c>
      <c r="O55" s="223">
        <f>IF('SAM_2017_4HH_rich with capital'!O55="","",'SAM_2017_4HH_rich with capital'!O55)</f>
        <v>0.11885629742401567</v>
      </c>
      <c r="P55" s="223">
        <f>IF('SAM_2017_4HH_rich with capital'!P55="","",'SAM_2017_4HH_rich with capital'!P55)</f>
        <v>274.29398266640084</v>
      </c>
      <c r="Q55" s="223">
        <f>IF('SAM_2017_4HH_rich with capital'!Q55="","",'SAM_2017_4HH_rich with capital'!Q55)</f>
        <v>34.333754099212406</v>
      </c>
      <c r="R55" s="223">
        <f>IF('SAM_2017_4HH_rich with capital'!R55="","",'SAM_2017_4HH_rich with capital'!R55)</f>
        <v>567.47421912400432</v>
      </c>
      <c r="S55" s="223">
        <f>IF('SAM_2017_4HH_rich with capital'!S55="","",'SAM_2017_4HH_rich with capital'!S55)</f>
        <v>331.29878379505186</v>
      </c>
      <c r="T55" s="223">
        <f>IF('SAM_2017_4HH_rich with capital'!T55="","",'SAM_2017_4HH_rich with capital'!T55)</f>
        <v>4.0959090502257621E-2</v>
      </c>
      <c r="U55" s="223">
        <f>IF('SAM_2017_4HH_rich with capital'!U55="","",'SAM_2017_4HH_rich with capital'!U55)</f>
        <v>19094.338103030823</v>
      </c>
      <c r="V55" s="223">
        <f>IF('SAM_2017_4HH_rich with capital'!V55="","",'SAM_2017_4HH_rich with capital'!V55)</f>
        <v>653.32376274256171</v>
      </c>
      <c r="W55" s="223">
        <f>IF('SAM_2017_4HH_rich with capital'!W55="","",'SAM_2017_4HH_rich with capital'!W55)</f>
        <v>1813.6003556872777</v>
      </c>
      <c r="X55" s="223">
        <f>IF('SAM_2017_4HH_rich with capital'!X55="","",'SAM_2017_4HH_rich with capital'!X55)</f>
        <v>7450.7992351347466</v>
      </c>
      <c r="Y55" s="223">
        <f>IF('SAM_2017_4HH_rich with capital'!Y55="","",'SAM_2017_4HH_rich with capital'!Y55)</f>
        <v>32140.534931477097</v>
      </c>
      <c r="Z55" s="223">
        <f>IF('SAM_2017_4HH_rich with capital'!Z55="","",'SAM_2017_4HH_rich with capital'!Z55)</f>
        <v>8.5597212900508151</v>
      </c>
      <c r="AA55" s="223">
        <f>IF('SAM_2017_4HH_rich with capital'!AA55="","",'SAM_2017_4HH_rich with capital'!AA55)</f>
        <v>668.9986891888733</v>
      </c>
      <c r="AB55" s="223">
        <f>IF('SAM_2017_4HH_rich with capital'!AB55="","",'SAM_2017_4HH_rich with capital'!AB55)</f>
        <v>19214.792011593712</v>
      </c>
      <c r="AC55" s="223">
        <f>IF('SAM_2017_4HH_rich with capital'!AC55="","",'SAM_2017_4HH_rich with capital'!AC55)</f>
        <v>166550.13936216253</v>
      </c>
      <c r="AD55" s="223">
        <f>IF('SAM_2017_4HH_rich with capital'!AD55="","",'SAM_2017_4HH_rich with capital'!AD55)</f>
        <v>24540.118077373914</v>
      </c>
      <c r="AE55" s="223">
        <f>IF('SAM_2017_4HH_rich with capital'!AE55="","",'SAM_2017_4HH_rich with capital'!AE55)</f>
        <v>6288.8790756796616</v>
      </c>
      <c r="AF55" s="223">
        <f>IF('SAM_2017_4HH_rich with capital'!AF55="","",'SAM_2017_4HH_rich with capital'!AF55)</f>
        <v>45105.860419277087</v>
      </c>
      <c r="AG55" s="223">
        <f>IF('SAM_2017_4HH_rich with capital'!AG55="","",'SAM_2017_4HH_rich with capital'!AG55)</f>
        <v>6766.9951944491704</v>
      </c>
      <c r="AH55" s="223">
        <f>IF('SAM_2017_4HH_rich with capital'!AH55="","",'SAM_2017_4HH_rich with capital'!AH55)</f>
        <v>19604.716233558105</v>
      </c>
      <c r="AI55" s="223">
        <f>IF('SAM_2017_4HH_rich with capital'!AI55="","",'SAM_2017_4HH_rich with capital'!AI55)</f>
        <v>40537.517515141677</v>
      </c>
      <c r="AJ55" s="223">
        <f>IF('SAM_2017_4HH_rich with capital'!AJ55="","",'SAM_2017_4HH_rich with capital'!AJ55)</f>
        <v>136102.82117044023</v>
      </c>
      <c r="AK55" s="223" t="str">
        <f>IF('SAM_2017_4HH_rich with capital'!AK55="","",'SAM_2017_4HH_rich with capital'!AK55)</f>
        <v/>
      </c>
      <c r="AL55" s="223" t="str">
        <f>IF('SAM_2017_4HH_rich with capital'!AL55="","",'SAM_2017_4HH_rich with capital'!AL55)</f>
        <v/>
      </c>
      <c r="AM55" s="223" t="str">
        <f>IF('SAM_2017_4HH_rich with capital'!AM55="","",'SAM_2017_4HH_rich with capital'!AM55)</f>
        <v/>
      </c>
      <c r="AN55" s="223" t="str">
        <f>IF('SAM_2017_4HH_rich with capital'!AN55="","",'SAM_2017_4HH_rich with capital'!AN55)</f>
        <v/>
      </c>
      <c r="AO55" s="223" t="str">
        <f>IF('SAM_2017_4HH_rich with capital'!AO55="","",'SAM_2017_4HH_rich with capital'!AO55)</f>
        <v/>
      </c>
      <c r="AP55" s="223" t="str">
        <f>IF('SAM_2017_4HH_rich with capital'!AP55="","",'SAM_2017_4HH_rich with capital'!AP55)</f>
        <v/>
      </c>
      <c r="AQ55" s="223" t="str">
        <f>IF('SAM_2017_4HH_rich with capital'!AQ55="","",'SAM_2017_4HH_rich with capital'!AQ55)</f>
        <v/>
      </c>
      <c r="AR55" s="223" t="str">
        <f>IF('SAM_2017_4HH_rich with capital'!AR55="","",'SAM_2017_4HH_rich with capital'!AR55)</f>
        <v/>
      </c>
      <c r="AS55" s="223" t="str">
        <f>IF('SAM_2017_4HH_rich with capital'!AS55="","",'SAM_2017_4HH_rich with capital'!AS55)</f>
        <v/>
      </c>
      <c r="AT55" s="223" t="str">
        <f>IF('SAM_2017_4HH_rich with capital'!AT55="","",'SAM_2017_4HH_rich with capital'!AT55)</f>
        <v/>
      </c>
      <c r="AU55" s="223" t="str">
        <f>IF('SAM_2017_4HH_rich with capital'!AU55="","",'SAM_2017_4HH_rich with capital'!AU55)</f>
        <v/>
      </c>
      <c r="AV55" s="223" t="str">
        <f>IF('SAM_2017_4HH_rich with capital'!AV55="","",'SAM_2017_4HH_rich with capital'!AV55)</f>
        <v/>
      </c>
      <c r="AW55" s="223" t="str">
        <f>IF('SAM_2017_4HH_rich with capital'!AW55="","",'SAM_2017_4HH_rich with capital'!AW55)</f>
        <v/>
      </c>
      <c r="AX55" s="223" t="str">
        <f>IF('SAM_2017_4HH_rich with capital'!AX55="","",'SAM_2017_4HH_rich with capital'!AX55)</f>
        <v/>
      </c>
      <c r="AY55" s="223" t="str">
        <f>IF('SAM_2017_4HH_rich with capital'!AY55="","",'SAM_2017_4HH_rich with capital'!AY55)</f>
        <v/>
      </c>
      <c r="AZ55" s="223" t="str">
        <f>IF('SAM_2017_4HH_rich with capital'!AZ55="","",'SAM_2017_4HH_rich with capital'!AZ55)</f>
        <v/>
      </c>
      <c r="BA55" s="223" t="str">
        <f>IF('SAM_2017_4HH_rich with capital'!BA55="","",'SAM_2017_4HH_rich with capital'!BA55)</f>
        <v/>
      </c>
      <c r="BB55" s="223" t="str">
        <f>IF('SAM_2017_4HH_rich with capital'!BB55="","",'SAM_2017_4HH_rich with capital'!BB55)</f>
        <v/>
      </c>
      <c r="BC55" s="223" t="str">
        <f>IF('SAM_2017_4HH_rich with capital'!BC55="","",'SAM_2017_4HH_rich with capital'!BC55)</f>
        <v/>
      </c>
      <c r="BD55" s="223" t="str">
        <f>IF('SAM_2017_4HH_rich with capital'!BD55="","",'SAM_2017_4HH_rich with capital'!BD55)</f>
        <v/>
      </c>
      <c r="BE55" s="223" t="str">
        <f>IF('SAM_2017_4HH_rich with capital'!BE55="","",'SAM_2017_4HH_rich with capital'!BE55)</f>
        <v/>
      </c>
      <c r="BF55" s="223" t="str">
        <f>IF('SAM_2017_4HH_rich with capital'!BF55="","",'SAM_2017_4HH_rich with capital'!BF55)</f>
        <v/>
      </c>
      <c r="BG55" s="223" t="str">
        <f>IF('SAM_2017_4HH_rich with capital'!BG55="","",'SAM_2017_4HH_rich with capital'!BG55)</f>
        <v/>
      </c>
      <c r="BH55" s="223" t="str">
        <f>IF('SAM_2017_4HH_rich with capital'!BH55="","",'SAM_2017_4HH_rich with capital'!BH55)</f>
        <v/>
      </c>
      <c r="BI55" s="223" t="str">
        <f>IF('SAM_2017_4HH_rich with capital'!BI55="","",'SAM_2017_4HH_rich with capital'!BI55)</f>
        <v/>
      </c>
      <c r="BJ55" s="223" t="str">
        <f>IF('SAM_2017_4HH_rich with capital'!BJ55="","",'SAM_2017_4HH_rich with capital'!BJ55)</f>
        <v/>
      </c>
      <c r="BK55" s="223" t="str">
        <f>IF('SAM_2017_4HH_rich with capital'!BK55="","",'SAM_2017_4HH_rich with capital'!BK55)</f>
        <v/>
      </c>
      <c r="BL55" s="223" t="str">
        <f>IF('SAM_2017_4HH_rich with capital'!BL55="","",'SAM_2017_4HH_rich with capital'!BL55)</f>
        <v/>
      </c>
      <c r="BM55" s="223" t="str">
        <f>IF('SAM_2017_4HH_rich with capital'!BM55="","",'SAM_2017_4HH_rich with capital'!BM55)</f>
        <v/>
      </c>
      <c r="BN55" s="223" t="str">
        <f>IF('SAM_2017_4HH_rich with capital'!BN55="","",'SAM_2017_4HH_rich with capital'!BN55)</f>
        <v/>
      </c>
      <c r="BO55" s="223" t="str">
        <f>IF('SAM_2017_4HH_rich with capital'!BO55="","",'SAM_2017_4HH_rich with capital'!BO55)</f>
        <v/>
      </c>
      <c r="BP55" s="223" t="str">
        <f>IF('SAM_2017_4HH_rich with capital'!BP55="","",'SAM_2017_4HH_rich with capital'!BP55)</f>
        <v/>
      </c>
      <c r="BQ55" s="223" t="str">
        <f>IF('SAM_2017_4HH_rich with capital'!BQ55="","",'SAM_2017_4HH_rich with capital'!BQ55)</f>
        <v/>
      </c>
      <c r="BR55" s="223" t="str">
        <f>IF('SAM_2017_4HH_rich with capital'!BR55="","",'SAM_2017_4HH_rich with capital'!BR55)</f>
        <v/>
      </c>
      <c r="BS55" s="223" t="str">
        <f>IF('SAM_2017_4HH_rich with capital'!BS55="","",'SAM_2017_4HH_rich with capital'!BS55)</f>
        <v/>
      </c>
      <c r="BT55" s="223" t="str">
        <f>IF('SAM_2017_4HH_rich with capital'!BT55="","",'SAM_2017_4HH_rich with capital'!BT55)</f>
        <v/>
      </c>
      <c r="BU55" s="279">
        <f>IF('SAM_2017_4HH_rich with capital'!BU55="","",'SAM_2017_4HH_rich with capital'!BU55)</f>
        <v>96321.54700309872</v>
      </c>
      <c r="BV55" s="223">
        <f>IF('SAM_2017_4HH_rich with capital'!BV55="","",'SAM_2017_4HH_rich with capital'!BV55)</f>
        <v>119435.14870987102</v>
      </c>
      <c r="BW55" s="223">
        <f>IF('SAM_2017_4HH_rich with capital'!BW55="","",'SAM_2017_4HH_rich with capital'!BW55)</f>
        <v>62991.110167683393</v>
      </c>
      <c r="BX55" s="280">
        <f>IF('SAM_2017_4HH_rich with capital'!BX55="","",'SAM_2017_4HH_rich with capital'!BX55)</f>
        <v>154172.40328125894</v>
      </c>
      <c r="BY55" s="223">
        <f>IF('SAM_2017_4HH_rich with capital'!BY55="","",'SAM_2017_4HH_rich with capital'!BY55)</f>
        <v>23462</v>
      </c>
      <c r="BZ55" s="223" t="str">
        <f>IF('SAM_2017_4HH_rich with capital'!BZ55="","",'SAM_2017_4HH_rich with capital'!BZ55)</f>
        <v/>
      </c>
      <c r="CA55" s="223" t="str">
        <f>IF('SAM_2017_4HH_rich with capital'!CA55="","",'SAM_2017_4HH_rich with capital'!CA55)</f>
        <v/>
      </c>
      <c r="CB55" s="223" t="str">
        <f>IF('SAM_2017_4HH_rich with capital'!CB55="","",'SAM_2017_4HH_rich with capital'!CB55)</f>
        <v/>
      </c>
      <c r="CC55" s="223" t="str">
        <f>IF('SAM_2017_4HH_rich with capital'!CC55="","",'SAM_2017_4HH_rich with capital'!CC55)</f>
        <v/>
      </c>
      <c r="CD55" s="223" t="str">
        <f>IF('SAM_2017_4HH_rich with capital'!CD55="","",'SAM_2017_4HH_rich with capital'!CD55)</f>
        <v/>
      </c>
      <c r="CE55" s="223" t="str">
        <f>IF('SAM_2017_4HH_rich with capital'!CE55="","",'SAM_2017_4HH_rich with capital'!CE55)</f>
        <v/>
      </c>
      <c r="CF55" s="83" t="str">
        <f>IF('SAM_2017_4HH_rich with capital'!CF55="","",'SAM_2017_4HH_rich with capital'!CF55)</f>
        <v/>
      </c>
      <c r="CG55" s="107">
        <f t="shared" si="1"/>
        <v>1091458.1845290554</v>
      </c>
      <c r="CH55" s="221"/>
      <c r="CI55" s="221"/>
      <c r="CJ55" s="221"/>
      <c r="CK55" s="221"/>
    </row>
    <row r="56" spans="1:89" x14ac:dyDescent="0.25">
      <c r="A56" s="227"/>
      <c r="B56" s="225">
        <v>54</v>
      </c>
      <c r="C56" s="244">
        <f>IF('SAM_2017_4HH_rich with capital'!C56="","",'SAM_2017_4HH_rich with capital'!C56)</f>
        <v>791.12993903624158</v>
      </c>
      <c r="D56" s="223" t="str">
        <f>IF('SAM_2017_4HH_rich with capital'!D56="","",'SAM_2017_4HH_rich with capital'!D56)</f>
        <v/>
      </c>
      <c r="E56" s="223">
        <f>IF('SAM_2017_4HH_rich with capital'!E56="","",'SAM_2017_4HH_rich with capital'!E56)</f>
        <v>6556.4884584085503</v>
      </c>
      <c r="F56" s="223" t="str">
        <f>IF('SAM_2017_4HH_rich with capital'!F56="","",'SAM_2017_4HH_rich with capital'!F56)</f>
        <v/>
      </c>
      <c r="G56" s="223" t="str">
        <f>IF('SAM_2017_4HH_rich with capital'!G56="","",'SAM_2017_4HH_rich with capital'!G56)</f>
        <v/>
      </c>
      <c r="H56" s="223">
        <f>IF('SAM_2017_4HH_rich with capital'!H56="","",'SAM_2017_4HH_rich with capital'!H56)</f>
        <v>0.25843389746631307</v>
      </c>
      <c r="I56" s="223">
        <f>IF('SAM_2017_4HH_rich with capital'!I56="","",'SAM_2017_4HH_rich with capital'!I56)</f>
        <v>1.8763952799554058</v>
      </c>
      <c r="J56" s="223">
        <f>IF('SAM_2017_4HH_rich with capital'!J56="","",'SAM_2017_4HH_rich with capital'!J56)</f>
        <v>662.41831554413238</v>
      </c>
      <c r="K56" s="223">
        <f>IF('SAM_2017_4HH_rich with capital'!K56="","",'SAM_2017_4HH_rich with capital'!K56)</f>
        <v>0.56512527195627427</v>
      </c>
      <c r="L56" s="223">
        <f>IF('SAM_2017_4HH_rich with capital'!L56="","",'SAM_2017_4HH_rich with capital'!L56)</f>
        <v>8.7053690337557015</v>
      </c>
      <c r="M56" s="223">
        <f>IF('SAM_2017_4HH_rich with capital'!M56="","",'SAM_2017_4HH_rich with capital'!M56)</f>
        <v>6.2437918983524847E-2</v>
      </c>
      <c r="N56" s="223" t="str">
        <f>IF('SAM_2017_4HH_rich with capital'!N56="","",'SAM_2017_4HH_rich with capital'!N56)</f>
        <v/>
      </c>
      <c r="O56" s="223" t="str">
        <f>IF('SAM_2017_4HH_rich with capital'!O56="","",'SAM_2017_4HH_rich with capital'!O56)</f>
        <v/>
      </c>
      <c r="P56" s="223">
        <f>IF('SAM_2017_4HH_rich with capital'!P56="","",'SAM_2017_4HH_rich with capital'!P56)</f>
        <v>0.19948384582504378</v>
      </c>
      <c r="Q56" s="223">
        <f>IF('SAM_2017_4HH_rich with capital'!Q56="","",'SAM_2017_4HH_rich with capital'!Q56)</f>
        <v>56.319298133661988</v>
      </c>
      <c r="R56" s="223">
        <f>IF('SAM_2017_4HH_rich with capital'!R56="","",'SAM_2017_4HH_rich with capital'!R56)</f>
        <v>84.202396386034181</v>
      </c>
      <c r="S56" s="223">
        <f>IF('SAM_2017_4HH_rich with capital'!S56="","",'SAM_2017_4HH_rich with capital'!S56)</f>
        <v>23.466325990407988</v>
      </c>
      <c r="T56" s="223">
        <f>IF('SAM_2017_4HH_rich with capital'!T56="","",'SAM_2017_4HH_rich with capital'!T56)</f>
        <v>2.5375577561856315E-2</v>
      </c>
      <c r="U56" s="223">
        <f>IF('SAM_2017_4HH_rich with capital'!U56="","",'SAM_2017_4HH_rich with capital'!U56)</f>
        <v>4705.9628601847862</v>
      </c>
      <c r="V56" s="223">
        <f>IF('SAM_2017_4HH_rich with capital'!V56="","",'SAM_2017_4HH_rich with capital'!V56)</f>
        <v>0.37458899698098963</v>
      </c>
      <c r="W56" s="223">
        <f>IF('SAM_2017_4HH_rich with capital'!W56="","",'SAM_2017_4HH_rich with capital'!W56)</f>
        <v>178.70252839339551</v>
      </c>
      <c r="X56" s="223">
        <f>IF('SAM_2017_4HH_rich with capital'!X56="","",'SAM_2017_4HH_rich with capital'!X56)</f>
        <v>34.922842668868178</v>
      </c>
      <c r="Y56" s="223">
        <f>IF('SAM_2017_4HH_rich with capital'!Y56="","",'SAM_2017_4HH_rich with capital'!Y56)</f>
        <v>369.71232957292517</v>
      </c>
      <c r="Z56" s="223" t="str">
        <f>IF('SAM_2017_4HH_rich with capital'!Z56="","",'SAM_2017_4HH_rich with capital'!Z56)</f>
        <v/>
      </c>
      <c r="AA56" s="223">
        <f>IF('SAM_2017_4HH_rich with capital'!AA56="","",'SAM_2017_4HH_rich with capital'!AA56)</f>
        <v>4.7175739923091102</v>
      </c>
      <c r="AB56" s="223">
        <f>IF('SAM_2017_4HH_rich with capital'!AB56="","",'SAM_2017_4HH_rich with capital'!AB56)</f>
        <v>82.100329982046972</v>
      </c>
      <c r="AC56" s="223">
        <f>IF('SAM_2017_4HH_rich with capital'!AC56="","",'SAM_2017_4HH_rich with capital'!AC56)</f>
        <v>110676.82139641129</v>
      </c>
      <c r="AD56" s="223">
        <f>IF('SAM_2017_4HH_rich with capital'!AD56="","",'SAM_2017_4HH_rich with capital'!AD56)</f>
        <v>848.70788835752001</v>
      </c>
      <c r="AE56" s="223">
        <f>IF('SAM_2017_4HH_rich with capital'!AE56="","",'SAM_2017_4HH_rich with capital'!AE56)</f>
        <v>197.93219030234999</v>
      </c>
      <c r="AF56" s="223">
        <f>IF('SAM_2017_4HH_rich with capital'!AF56="","",'SAM_2017_4HH_rich with capital'!AF56)</f>
        <v>1632.2461971154266</v>
      </c>
      <c r="AG56" s="223">
        <f>IF('SAM_2017_4HH_rich with capital'!AG56="","",'SAM_2017_4HH_rich with capital'!AG56)</f>
        <v>530.64860763649096</v>
      </c>
      <c r="AH56" s="223">
        <f>IF('SAM_2017_4HH_rich with capital'!AH56="","",'SAM_2017_4HH_rich with capital'!AH56)</f>
        <v>422.52813120510439</v>
      </c>
      <c r="AI56" s="223">
        <f>IF('SAM_2017_4HH_rich with capital'!AI56="","",'SAM_2017_4HH_rich with capital'!AI56)</f>
        <v>4439.0750278872392</v>
      </c>
      <c r="AJ56" s="223">
        <f>IF('SAM_2017_4HH_rich with capital'!AJ56="","",'SAM_2017_4HH_rich with capital'!AJ56)</f>
        <v>14918.637768920473</v>
      </c>
      <c r="AK56" s="223" t="str">
        <f>IF('SAM_2017_4HH_rich with capital'!AK56="","",'SAM_2017_4HH_rich with capital'!AK56)</f>
        <v/>
      </c>
      <c r="AL56" s="223" t="str">
        <f>IF('SAM_2017_4HH_rich with capital'!AL56="","",'SAM_2017_4HH_rich with capital'!AL56)</f>
        <v/>
      </c>
      <c r="AM56" s="223" t="str">
        <f>IF('SAM_2017_4HH_rich with capital'!AM56="","",'SAM_2017_4HH_rich with capital'!AM56)</f>
        <v/>
      </c>
      <c r="AN56" s="223" t="str">
        <f>IF('SAM_2017_4HH_rich with capital'!AN56="","",'SAM_2017_4HH_rich with capital'!AN56)</f>
        <v/>
      </c>
      <c r="AO56" s="223" t="str">
        <f>IF('SAM_2017_4HH_rich with capital'!AO56="","",'SAM_2017_4HH_rich with capital'!AO56)</f>
        <v/>
      </c>
      <c r="AP56" s="223" t="str">
        <f>IF('SAM_2017_4HH_rich with capital'!AP56="","",'SAM_2017_4HH_rich with capital'!AP56)</f>
        <v/>
      </c>
      <c r="AQ56" s="223" t="str">
        <f>IF('SAM_2017_4HH_rich with capital'!AQ56="","",'SAM_2017_4HH_rich with capital'!AQ56)</f>
        <v/>
      </c>
      <c r="AR56" s="223" t="str">
        <f>IF('SAM_2017_4HH_rich with capital'!AR56="","",'SAM_2017_4HH_rich with capital'!AR56)</f>
        <v/>
      </c>
      <c r="AS56" s="223" t="str">
        <f>IF('SAM_2017_4HH_rich with capital'!AS56="","",'SAM_2017_4HH_rich with capital'!AS56)</f>
        <v/>
      </c>
      <c r="AT56" s="223" t="str">
        <f>IF('SAM_2017_4HH_rich with capital'!AT56="","",'SAM_2017_4HH_rich with capital'!AT56)</f>
        <v/>
      </c>
      <c r="AU56" s="223" t="str">
        <f>IF('SAM_2017_4HH_rich with capital'!AU56="","",'SAM_2017_4HH_rich with capital'!AU56)</f>
        <v/>
      </c>
      <c r="AV56" s="223" t="str">
        <f>IF('SAM_2017_4HH_rich with capital'!AV56="","",'SAM_2017_4HH_rich with capital'!AV56)</f>
        <v/>
      </c>
      <c r="AW56" s="223" t="str">
        <f>IF('SAM_2017_4HH_rich with capital'!AW56="","",'SAM_2017_4HH_rich with capital'!AW56)</f>
        <v/>
      </c>
      <c r="AX56" s="223" t="str">
        <f>IF('SAM_2017_4HH_rich with capital'!AX56="","",'SAM_2017_4HH_rich with capital'!AX56)</f>
        <v/>
      </c>
      <c r="AY56" s="223" t="str">
        <f>IF('SAM_2017_4HH_rich with capital'!AY56="","",'SAM_2017_4HH_rich with capital'!AY56)</f>
        <v/>
      </c>
      <c r="AZ56" s="223" t="str">
        <f>IF('SAM_2017_4HH_rich with capital'!AZ56="","",'SAM_2017_4HH_rich with capital'!AZ56)</f>
        <v/>
      </c>
      <c r="BA56" s="223" t="str">
        <f>IF('SAM_2017_4HH_rich with capital'!BA56="","",'SAM_2017_4HH_rich with capital'!BA56)</f>
        <v/>
      </c>
      <c r="BB56" s="223" t="str">
        <f>IF('SAM_2017_4HH_rich with capital'!BB56="","",'SAM_2017_4HH_rich with capital'!BB56)</f>
        <v/>
      </c>
      <c r="BC56" s="223" t="str">
        <f>IF('SAM_2017_4HH_rich with capital'!BC56="","",'SAM_2017_4HH_rich with capital'!BC56)</f>
        <v/>
      </c>
      <c r="BD56" s="223" t="str">
        <f>IF('SAM_2017_4HH_rich with capital'!BD56="","",'SAM_2017_4HH_rich with capital'!BD56)</f>
        <v/>
      </c>
      <c r="BE56" s="223" t="str">
        <f>IF('SAM_2017_4HH_rich with capital'!BE56="","",'SAM_2017_4HH_rich with capital'!BE56)</f>
        <v/>
      </c>
      <c r="BF56" s="223" t="str">
        <f>IF('SAM_2017_4HH_rich with capital'!BF56="","",'SAM_2017_4HH_rich with capital'!BF56)</f>
        <v/>
      </c>
      <c r="BG56" s="223" t="str">
        <f>IF('SAM_2017_4HH_rich with capital'!BG56="","",'SAM_2017_4HH_rich with capital'!BG56)</f>
        <v/>
      </c>
      <c r="BH56" s="223" t="str">
        <f>IF('SAM_2017_4HH_rich with capital'!BH56="","",'SAM_2017_4HH_rich with capital'!BH56)</f>
        <v/>
      </c>
      <c r="BI56" s="223" t="str">
        <f>IF('SAM_2017_4HH_rich with capital'!BI56="","",'SAM_2017_4HH_rich with capital'!BI56)</f>
        <v/>
      </c>
      <c r="BJ56" s="223" t="str">
        <f>IF('SAM_2017_4HH_rich with capital'!BJ56="","",'SAM_2017_4HH_rich with capital'!BJ56)</f>
        <v/>
      </c>
      <c r="BK56" s="223" t="str">
        <f>IF('SAM_2017_4HH_rich with capital'!BK56="","",'SAM_2017_4HH_rich with capital'!BK56)</f>
        <v/>
      </c>
      <c r="BL56" s="223" t="str">
        <f>IF('SAM_2017_4HH_rich with capital'!BL56="","",'SAM_2017_4HH_rich with capital'!BL56)</f>
        <v/>
      </c>
      <c r="BM56" s="223" t="str">
        <f>IF('SAM_2017_4HH_rich with capital'!BM56="","",'SAM_2017_4HH_rich with capital'!BM56)</f>
        <v/>
      </c>
      <c r="BN56" s="223" t="str">
        <f>IF('SAM_2017_4HH_rich with capital'!BN56="","",'SAM_2017_4HH_rich with capital'!BN56)</f>
        <v/>
      </c>
      <c r="BO56" s="223" t="str">
        <f>IF('SAM_2017_4HH_rich with capital'!BO56="","",'SAM_2017_4HH_rich with capital'!BO56)</f>
        <v/>
      </c>
      <c r="BP56" s="223" t="str">
        <f>IF('SAM_2017_4HH_rich with capital'!BP56="","",'SAM_2017_4HH_rich with capital'!BP56)</f>
        <v/>
      </c>
      <c r="BQ56" s="223" t="str">
        <f>IF('SAM_2017_4HH_rich with capital'!BQ56="","",'SAM_2017_4HH_rich with capital'!BQ56)</f>
        <v/>
      </c>
      <c r="BR56" s="223" t="str">
        <f>IF('SAM_2017_4HH_rich with capital'!BR56="","",'SAM_2017_4HH_rich with capital'!BR56)</f>
        <v/>
      </c>
      <c r="BS56" s="223" t="str">
        <f>IF('SAM_2017_4HH_rich with capital'!BS56="","",'SAM_2017_4HH_rich with capital'!BS56)</f>
        <v/>
      </c>
      <c r="BT56" s="223" t="str">
        <f>IF('SAM_2017_4HH_rich with capital'!BT56="","",'SAM_2017_4HH_rich with capital'!BT56)</f>
        <v/>
      </c>
      <c r="BU56" s="279">
        <f>IF('SAM_2017_4HH_rich with capital'!BU56="","",'SAM_2017_4HH_rich with capital'!BU56)</f>
        <v>36358.239107915557</v>
      </c>
      <c r="BV56" s="223">
        <f>IF('SAM_2017_4HH_rich with capital'!BV56="","",'SAM_2017_4HH_rich with capital'!BV56)</f>
        <v>33065.944819679215</v>
      </c>
      <c r="BW56" s="223">
        <f>IF('SAM_2017_4HH_rich with capital'!BW56="","",'SAM_2017_4HH_rich with capital'!BW56)</f>
        <v>13134.504154232496</v>
      </c>
      <c r="BX56" s="280">
        <f>IF('SAM_2017_4HH_rich with capital'!BX56="","",'SAM_2017_4HH_rich with capital'!BX56)</f>
        <v>28119.539404640647</v>
      </c>
      <c r="BY56" s="223">
        <f>IF('SAM_2017_4HH_rich with capital'!BY56="","",'SAM_2017_4HH_rich with capital'!BY56)</f>
        <v>569.34636345647959</v>
      </c>
      <c r="BZ56" s="223" t="str">
        <f>IF('SAM_2017_4HH_rich with capital'!BZ56="","",'SAM_2017_4HH_rich with capital'!BZ56)</f>
        <v/>
      </c>
      <c r="CA56" s="223" t="str">
        <f>IF('SAM_2017_4HH_rich with capital'!CA56="","",'SAM_2017_4HH_rich with capital'!CA56)</f>
        <v/>
      </c>
      <c r="CB56" s="223" t="str">
        <f>IF('SAM_2017_4HH_rich with capital'!CB56="","",'SAM_2017_4HH_rich with capital'!CB56)</f>
        <v/>
      </c>
      <c r="CC56" s="223" t="str">
        <f>IF('SAM_2017_4HH_rich with capital'!CC56="","",'SAM_2017_4HH_rich with capital'!CC56)</f>
        <v/>
      </c>
      <c r="CD56" s="223" t="str">
        <f>IF('SAM_2017_4HH_rich with capital'!CD56="","",'SAM_2017_4HH_rich with capital'!CD56)</f>
        <v/>
      </c>
      <c r="CE56" s="223" t="str">
        <f>IF('SAM_2017_4HH_rich with capital'!CE56="","",'SAM_2017_4HH_rich with capital'!CE56)</f>
        <v/>
      </c>
      <c r="CF56" s="83" t="str">
        <f>IF('SAM_2017_4HH_rich with capital'!CF56="","",'SAM_2017_4HH_rich with capital'!CF56)</f>
        <v/>
      </c>
      <c r="CG56" s="107">
        <f t="shared" si="1"/>
        <v>258476.38146587615</v>
      </c>
      <c r="CH56" s="221"/>
      <c r="CI56" s="221"/>
      <c r="CJ56" s="221"/>
      <c r="CK56" s="221"/>
    </row>
    <row r="57" spans="1:89" x14ac:dyDescent="0.25">
      <c r="A57" s="227"/>
      <c r="B57" s="225">
        <v>55</v>
      </c>
      <c r="C57" s="244">
        <f>IF('SAM_2017_4HH_rich with capital'!C57="","",'SAM_2017_4HH_rich with capital'!C57)</f>
        <v>3289.8123056153681</v>
      </c>
      <c r="D57" s="223">
        <f>IF('SAM_2017_4HH_rich with capital'!D57="","",'SAM_2017_4HH_rich with capital'!D57)</f>
        <v>2571.4336436750209</v>
      </c>
      <c r="E57" s="223">
        <f>IF('SAM_2017_4HH_rich with capital'!E57="","",'SAM_2017_4HH_rich with capital'!E57)</f>
        <v>62379.069300921066</v>
      </c>
      <c r="F57" s="223" t="str">
        <f>IF('SAM_2017_4HH_rich with capital'!F57="","",'SAM_2017_4HH_rich with capital'!F57)</f>
        <v/>
      </c>
      <c r="G57" s="223" t="str">
        <f>IF('SAM_2017_4HH_rich with capital'!G57="","",'SAM_2017_4HH_rich with capital'!G57)</f>
        <v/>
      </c>
      <c r="H57" s="223">
        <f>IF('SAM_2017_4HH_rich with capital'!H57="","",'SAM_2017_4HH_rich with capital'!H57)</f>
        <v>596.42589826041581</v>
      </c>
      <c r="I57" s="223">
        <f>IF('SAM_2017_4HH_rich with capital'!I57="","",'SAM_2017_4HH_rich with capital'!I57)</f>
        <v>266.77342772030789</v>
      </c>
      <c r="J57" s="223">
        <f>IF('SAM_2017_4HH_rich with capital'!J57="","",'SAM_2017_4HH_rich with capital'!J57)</f>
        <v>175.21826862799969</v>
      </c>
      <c r="K57" s="223">
        <f>IF('SAM_2017_4HH_rich with capital'!K57="","",'SAM_2017_4HH_rich with capital'!K57)</f>
        <v>143.95647930642687</v>
      </c>
      <c r="L57" s="223">
        <f>IF('SAM_2017_4HH_rich with capital'!L57="","",'SAM_2017_4HH_rich with capital'!L57)</f>
        <v>8.6752619763810959</v>
      </c>
      <c r="M57" s="223">
        <f>IF('SAM_2017_4HH_rich with capital'!M57="","",'SAM_2017_4HH_rich with capital'!M57)</f>
        <v>0.79844602881708937</v>
      </c>
      <c r="N57" s="223">
        <f>IF('SAM_2017_4HH_rich with capital'!N57="","",'SAM_2017_4HH_rich with capital'!N57)</f>
        <v>28.916074907132288</v>
      </c>
      <c r="O57" s="223">
        <f>IF('SAM_2017_4HH_rich with capital'!O57="","",'SAM_2017_4HH_rich with capital'!O57)</f>
        <v>9.1305625666185927E-2</v>
      </c>
      <c r="P57" s="223">
        <f>IF('SAM_2017_4HH_rich with capital'!P57="","",'SAM_2017_4HH_rich with capital'!P57)</f>
        <v>246.28372459891318</v>
      </c>
      <c r="Q57" s="223">
        <f>IF('SAM_2017_4HH_rich with capital'!Q57="","",'SAM_2017_4HH_rich with capital'!Q57)</f>
        <v>95.286750119120327</v>
      </c>
      <c r="R57" s="223">
        <f>IF('SAM_2017_4HH_rich with capital'!R57="","",'SAM_2017_4HH_rich with capital'!R57)</f>
        <v>65.789886512148286</v>
      </c>
      <c r="S57" s="223">
        <f>IF('SAM_2017_4HH_rich with capital'!S57="","",'SAM_2017_4HH_rich with capital'!S57)</f>
        <v>67.648466235803099</v>
      </c>
      <c r="T57" s="223">
        <f>IF('SAM_2017_4HH_rich with capital'!T57="","",'SAM_2017_4HH_rich with capital'!T57)</f>
        <v>3.2997544748026346E-2</v>
      </c>
      <c r="U57" s="223">
        <f>IF('SAM_2017_4HH_rich with capital'!U57="","",'SAM_2017_4HH_rich with capital'!U57)</f>
        <v>4798.3938256654246</v>
      </c>
      <c r="V57" s="223">
        <f>IF('SAM_2017_4HH_rich with capital'!V57="","",'SAM_2017_4HH_rich with capital'!V57)</f>
        <v>1.9342586304353839</v>
      </c>
      <c r="W57" s="223">
        <f>IF('SAM_2017_4HH_rich with capital'!W57="","",'SAM_2017_4HH_rich with capital'!W57)</f>
        <v>199.60223142164253</v>
      </c>
      <c r="X57" s="223">
        <f>IF('SAM_2017_4HH_rich with capital'!X57="","",'SAM_2017_4HH_rich with capital'!X57)</f>
        <v>267.83896317351656</v>
      </c>
      <c r="Y57" s="223">
        <f>IF('SAM_2017_4HH_rich with capital'!Y57="","",'SAM_2017_4HH_rich with capital'!Y57)</f>
        <v>14010.675200794562</v>
      </c>
      <c r="Z57" s="223" t="str">
        <f>IF('SAM_2017_4HH_rich with capital'!Z57="","",'SAM_2017_4HH_rich with capital'!Z57)</f>
        <v/>
      </c>
      <c r="AA57" s="223">
        <f>IF('SAM_2017_4HH_rich with capital'!AA57="","",'SAM_2017_4HH_rich with capital'!AA57)</f>
        <v>32.044028883258399</v>
      </c>
      <c r="AB57" s="223">
        <f>IF('SAM_2017_4HH_rich with capital'!AB57="","",'SAM_2017_4HH_rich with capital'!AB57)</f>
        <v>147.84241776091068</v>
      </c>
      <c r="AC57" s="223">
        <f>IF('SAM_2017_4HH_rich with capital'!AC57="","",'SAM_2017_4HH_rich with capital'!AC57)</f>
        <v>27220.287708048745</v>
      </c>
      <c r="AD57" s="223">
        <f>IF('SAM_2017_4HH_rich with capital'!AD57="","",'SAM_2017_4HH_rich with capital'!AD57)</f>
        <v>3738.3966331698166</v>
      </c>
      <c r="AE57" s="223">
        <f>IF('SAM_2017_4HH_rich with capital'!AE57="","",'SAM_2017_4HH_rich with capital'!AE57)</f>
        <v>1.0481686556261285</v>
      </c>
      <c r="AF57" s="223">
        <f>IF('SAM_2017_4HH_rich with capital'!AF57="","",'SAM_2017_4HH_rich with capital'!AF57)</f>
        <v>21797.325178464442</v>
      </c>
      <c r="AG57" s="223">
        <f>IF('SAM_2017_4HH_rich with capital'!AG57="","",'SAM_2017_4HH_rich with capital'!AG57)</f>
        <v>8716.6503201799696</v>
      </c>
      <c r="AH57" s="223">
        <f>IF('SAM_2017_4HH_rich with capital'!AH57="","",'SAM_2017_4HH_rich with capital'!AH57)</f>
        <v>35586.638213089915</v>
      </c>
      <c r="AI57" s="223">
        <f>IF('SAM_2017_4HH_rich with capital'!AI57="","",'SAM_2017_4HH_rich with capital'!AI57)</f>
        <v>8807.5255140102545</v>
      </c>
      <c r="AJ57" s="223">
        <f>IF('SAM_2017_4HH_rich with capital'!AJ57="","",'SAM_2017_4HH_rich with capital'!AJ57)</f>
        <v>87916.578125015207</v>
      </c>
      <c r="AK57" s="223" t="str">
        <f>IF('SAM_2017_4HH_rich with capital'!AK57="","",'SAM_2017_4HH_rich with capital'!AK57)</f>
        <v/>
      </c>
      <c r="AL57" s="223" t="str">
        <f>IF('SAM_2017_4HH_rich with capital'!AL57="","",'SAM_2017_4HH_rich with capital'!AL57)</f>
        <v/>
      </c>
      <c r="AM57" s="223" t="str">
        <f>IF('SAM_2017_4HH_rich with capital'!AM57="","",'SAM_2017_4HH_rich with capital'!AM57)</f>
        <v/>
      </c>
      <c r="AN57" s="223" t="str">
        <f>IF('SAM_2017_4HH_rich with capital'!AN57="","",'SAM_2017_4HH_rich with capital'!AN57)</f>
        <v/>
      </c>
      <c r="AO57" s="223" t="str">
        <f>IF('SAM_2017_4HH_rich with capital'!AO57="","",'SAM_2017_4HH_rich with capital'!AO57)</f>
        <v/>
      </c>
      <c r="AP57" s="223" t="str">
        <f>IF('SAM_2017_4HH_rich with capital'!AP57="","",'SAM_2017_4HH_rich with capital'!AP57)</f>
        <v/>
      </c>
      <c r="AQ57" s="223" t="str">
        <f>IF('SAM_2017_4HH_rich with capital'!AQ57="","",'SAM_2017_4HH_rich with capital'!AQ57)</f>
        <v/>
      </c>
      <c r="AR57" s="223" t="str">
        <f>IF('SAM_2017_4HH_rich with capital'!AR57="","",'SAM_2017_4HH_rich with capital'!AR57)</f>
        <v/>
      </c>
      <c r="AS57" s="223" t="str">
        <f>IF('SAM_2017_4HH_rich with capital'!AS57="","",'SAM_2017_4HH_rich with capital'!AS57)</f>
        <v/>
      </c>
      <c r="AT57" s="223" t="str">
        <f>IF('SAM_2017_4HH_rich with capital'!AT57="","",'SAM_2017_4HH_rich with capital'!AT57)</f>
        <v/>
      </c>
      <c r="AU57" s="223" t="str">
        <f>IF('SAM_2017_4HH_rich with capital'!AU57="","",'SAM_2017_4HH_rich with capital'!AU57)</f>
        <v/>
      </c>
      <c r="AV57" s="223" t="str">
        <f>IF('SAM_2017_4HH_rich with capital'!AV57="","",'SAM_2017_4HH_rich with capital'!AV57)</f>
        <v/>
      </c>
      <c r="AW57" s="223" t="str">
        <f>IF('SAM_2017_4HH_rich with capital'!AW57="","",'SAM_2017_4HH_rich with capital'!AW57)</f>
        <v/>
      </c>
      <c r="AX57" s="223" t="str">
        <f>IF('SAM_2017_4HH_rich with capital'!AX57="","",'SAM_2017_4HH_rich with capital'!AX57)</f>
        <v/>
      </c>
      <c r="AY57" s="223" t="str">
        <f>IF('SAM_2017_4HH_rich with capital'!AY57="","",'SAM_2017_4HH_rich with capital'!AY57)</f>
        <v/>
      </c>
      <c r="AZ57" s="223" t="str">
        <f>IF('SAM_2017_4HH_rich with capital'!AZ57="","",'SAM_2017_4HH_rich with capital'!AZ57)</f>
        <v/>
      </c>
      <c r="BA57" s="223" t="str">
        <f>IF('SAM_2017_4HH_rich with capital'!BA57="","",'SAM_2017_4HH_rich with capital'!BA57)</f>
        <v/>
      </c>
      <c r="BB57" s="223" t="str">
        <f>IF('SAM_2017_4HH_rich with capital'!BB57="","",'SAM_2017_4HH_rich with capital'!BB57)</f>
        <v/>
      </c>
      <c r="BC57" s="223" t="str">
        <f>IF('SAM_2017_4HH_rich with capital'!BC57="","",'SAM_2017_4HH_rich with capital'!BC57)</f>
        <v/>
      </c>
      <c r="BD57" s="223" t="str">
        <f>IF('SAM_2017_4HH_rich with capital'!BD57="","",'SAM_2017_4HH_rich with capital'!BD57)</f>
        <v/>
      </c>
      <c r="BE57" s="223" t="str">
        <f>IF('SAM_2017_4HH_rich with capital'!BE57="","",'SAM_2017_4HH_rich with capital'!BE57)</f>
        <v/>
      </c>
      <c r="BF57" s="223" t="str">
        <f>IF('SAM_2017_4HH_rich with capital'!BF57="","",'SAM_2017_4HH_rich with capital'!BF57)</f>
        <v/>
      </c>
      <c r="BG57" s="223" t="str">
        <f>IF('SAM_2017_4HH_rich with capital'!BG57="","",'SAM_2017_4HH_rich with capital'!BG57)</f>
        <v/>
      </c>
      <c r="BH57" s="223" t="str">
        <f>IF('SAM_2017_4HH_rich with capital'!BH57="","",'SAM_2017_4HH_rich with capital'!BH57)</f>
        <v/>
      </c>
      <c r="BI57" s="223" t="str">
        <f>IF('SAM_2017_4HH_rich with capital'!BI57="","",'SAM_2017_4HH_rich with capital'!BI57)</f>
        <v/>
      </c>
      <c r="BJ57" s="223" t="str">
        <f>IF('SAM_2017_4HH_rich with capital'!BJ57="","",'SAM_2017_4HH_rich with capital'!BJ57)</f>
        <v/>
      </c>
      <c r="BK57" s="223" t="str">
        <f>IF('SAM_2017_4HH_rich with capital'!BK57="","",'SAM_2017_4HH_rich with capital'!BK57)</f>
        <v/>
      </c>
      <c r="BL57" s="223" t="str">
        <f>IF('SAM_2017_4HH_rich with capital'!BL57="","",'SAM_2017_4HH_rich with capital'!BL57)</f>
        <v/>
      </c>
      <c r="BM57" s="223" t="str">
        <f>IF('SAM_2017_4HH_rich with capital'!BM57="","",'SAM_2017_4HH_rich with capital'!BM57)</f>
        <v/>
      </c>
      <c r="BN57" s="223" t="str">
        <f>IF('SAM_2017_4HH_rich with capital'!BN57="","",'SAM_2017_4HH_rich with capital'!BN57)</f>
        <v/>
      </c>
      <c r="BO57" s="223" t="str">
        <f>IF('SAM_2017_4HH_rich with capital'!BO57="","",'SAM_2017_4HH_rich with capital'!BO57)</f>
        <v/>
      </c>
      <c r="BP57" s="223" t="str">
        <f>IF('SAM_2017_4HH_rich with capital'!BP57="","",'SAM_2017_4HH_rich with capital'!BP57)</f>
        <v/>
      </c>
      <c r="BQ57" s="223" t="str">
        <f>IF('SAM_2017_4HH_rich with capital'!BQ57="","",'SAM_2017_4HH_rich with capital'!BQ57)</f>
        <v/>
      </c>
      <c r="BR57" s="223" t="str">
        <f>IF('SAM_2017_4HH_rich with capital'!BR57="","",'SAM_2017_4HH_rich with capital'!BR57)</f>
        <v/>
      </c>
      <c r="BS57" s="223" t="str">
        <f>IF('SAM_2017_4HH_rich with capital'!BS57="","",'SAM_2017_4HH_rich with capital'!BS57)</f>
        <v/>
      </c>
      <c r="BT57" s="223" t="str">
        <f>IF('SAM_2017_4HH_rich with capital'!BT57="","",'SAM_2017_4HH_rich with capital'!BT57)</f>
        <v/>
      </c>
      <c r="BU57" s="279">
        <f>IF('SAM_2017_4HH_rich with capital'!BU57="","",'SAM_2017_4HH_rich with capital'!BU57)</f>
        <v>3954.125577889974</v>
      </c>
      <c r="BV57" s="223">
        <f>IF('SAM_2017_4HH_rich with capital'!BV57="","",'SAM_2017_4HH_rich with capital'!BV57)</f>
        <v>6198.5013579401821</v>
      </c>
      <c r="BW57" s="223">
        <f>IF('SAM_2017_4HH_rich with capital'!BW57="","",'SAM_2017_4HH_rich with capital'!BW57)</f>
        <v>76237.662018858799</v>
      </c>
      <c r="BX57" s="280">
        <f>IF('SAM_2017_4HH_rich with capital'!BX57="","",'SAM_2017_4HH_rich with capital'!BX57)</f>
        <v>232883.51471514945</v>
      </c>
      <c r="BY57" s="223" t="str">
        <f>IF('SAM_2017_4HH_rich with capital'!BY57="","",'SAM_2017_4HH_rich with capital'!BY57)</f>
        <v/>
      </c>
      <c r="BZ57" s="223" t="str">
        <f>IF('SAM_2017_4HH_rich with capital'!BZ57="","",'SAM_2017_4HH_rich with capital'!BZ57)</f>
        <v/>
      </c>
      <c r="CA57" s="223" t="str">
        <f>IF('SAM_2017_4HH_rich with capital'!CA57="","",'SAM_2017_4HH_rich with capital'!CA57)</f>
        <v/>
      </c>
      <c r="CB57" s="223" t="str">
        <f>IF('SAM_2017_4HH_rich with capital'!CB57="","",'SAM_2017_4HH_rich with capital'!CB57)</f>
        <v/>
      </c>
      <c r="CC57" s="223" t="str">
        <f>IF('SAM_2017_4HH_rich with capital'!CC57="","",'SAM_2017_4HH_rich with capital'!CC57)</f>
        <v/>
      </c>
      <c r="CD57" s="223" t="str">
        <f>IF('SAM_2017_4HH_rich with capital'!CD57="","",'SAM_2017_4HH_rich with capital'!CD57)</f>
        <v/>
      </c>
      <c r="CE57" s="223" t="str">
        <f>IF('SAM_2017_4HH_rich with capital'!CE57="","",'SAM_2017_4HH_rich with capital'!CE57)</f>
        <v/>
      </c>
      <c r="CF57" s="83" t="str">
        <f>IF('SAM_2017_4HH_rich with capital'!CF57="","",'SAM_2017_4HH_rich with capital'!CF57)</f>
        <v/>
      </c>
      <c r="CG57" s="107">
        <f t="shared" si="1"/>
        <v>602452.79669447744</v>
      </c>
      <c r="CH57" s="221"/>
      <c r="CI57" s="221"/>
      <c r="CJ57" s="221"/>
      <c r="CK57" s="221"/>
    </row>
    <row r="58" spans="1:89" x14ac:dyDescent="0.25">
      <c r="A58" s="227"/>
      <c r="B58" s="225">
        <v>56</v>
      </c>
      <c r="C58" s="244">
        <f>IF('SAM_2017_4HH_rich with capital'!C58="","",'SAM_2017_4HH_rich with capital'!C58)</f>
        <v>6287.544203831143</v>
      </c>
      <c r="D58" s="223">
        <f>IF('SAM_2017_4HH_rich with capital'!D58="","",'SAM_2017_4HH_rich with capital'!D58)</f>
        <v>4524.2514971424571</v>
      </c>
      <c r="E58" s="223">
        <f>IF('SAM_2017_4HH_rich with capital'!E58="","",'SAM_2017_4HH_rich with capital'!E58)</f>
        <v>25670.965027308255</v>
      </c>
      <c r="F58" s="223">
        <f>IF('SAM_2017_4HH_rich with capital'!F58="","",'SAM_2017_4HH_rich with capital'!F58)</f>
        <v>1117.9043666574219</v>
      </c>
      <c r="G58" s="223">
        <f>IF('SAM_2017_4HH_rich with capital'!G58="","",'SAM_2017_4HH_rich with capital'!G58)</f>
        <v>0.38983359773797921</v>
      </c>
      <c r="H58" s="223">
        <f>IF('SAM_2017_4HH_rich with capital'!H58="","",'SAM_2017_4HH_rich with capital'!H58)</f>
        <v>251.40054797792044</v>
      </c>
      <c r="I58" s="223">
        <f>IF('SAM_2017_4HH_rich with capital'!I58="","",'SAM_2017_4HH_rich with capital'!I58)</f>
        <v>4450.6157904067431</v>
      </c>
      <c r="J58" s="223">
        <f>IF('SAM_2017_4HH_rich with capital'!J58="","",'SAM_2017_4HH_rich with capital'!J58)</f>
        <v>42429.980290929147</v>
      </c>
      <c r="K58" s="223">
        <f>IF('SAM_2017_4HH_rich with capital'!K58="","",'SAM_2017_4HH_rich with capital'!K58)</f>
        <v>29296.81757361949</v>
      </c>
      <c r="L58" s="223">
        <f>IF('SAM_2017_4HH_rich with capital'!L58="","",'SAM_2017_4HH_rich with capital'!L58)</f>
        <v>10465.819714326173</v>
      </c>
      <c r="M58" s="223">
        <f>IF('SAM_2017_4HH_rich with capital'!M58="","",'SAM_2017_4HH_rich with capital'!M58)</f>
        <v>2768.2678613611861</v>
      </c>
      <c r="N58" s="223">
        <f>IF('SAM_2017_4HH_rich with capital'!N58="","",'SAM_2017_4HH_rich with capital'!N58)</f>
        <v>112.82331154764917</v>
      </c>
      <c r="O58" s="223">
        <f>IF('SAM_2017_4HH_rich with capital'!O58="","",'SAM_2017_4HH_rich with capital'!O58)</f>
        <v>20.22788872417356</v>
      </c>
      <c r="P58" s="223">
        <f>IF('SAM_2017_4HH_rich with capital'!P58="","",'SAM_2017_4HH_rich with capital'!P58)</f>
        <v>19.372091680316156</v>
      </c>
      <c r="Q58" s="223">
        <f>IF('SAM_2017_4HH_rich with capital'!Q58="","",'SAM_2017_4HH_rich with capital'!Q58)</f>
        <v>460.78738048996348</v>
      </c>
      <c r="R58" s="223">
        <f>IF('SAM_2017_4HH_rich with capital'!R58="","",'SAM_2017_4HH_rich with capital'!R58)</f>
        <v>3327.9960672793472</v>
      </c>
      <c r="S58" s="223">
        <f>IF('SAM_2017_4HH_rich with capital'!S58="","",'SAM_2017_4HH_rich with capital'!S58)</f>
        <v>298.50403617202267</v>
      </c>
      <c r="T58" s="223">
        <f>IF('SAM_2017_4HH_rich with capital'!T58="","",'SAM_2017_4HH_rich with capital'!T58)</f>
        <v>1.920188383745957</v>
      </c>
      <c r="U58" s="223">
        <f>IF('SAM_2017_4HH_rich with capital'!U58="","",'SAM_2017_4HH_rich with capital'!U58)</f>
        <v>6540.3591781020177</v>
      </c>
      <c r="V58" s="223">
        <f>IF('SAM_2017_4HH_rich with capital'!V58="","",'SAM_2017_4HH_rich with capital'!V58)</f>
        <v>10.833796629609681</v>
      </c>
      <c r="W58" s="223">
        <f>IF('SAM_2017_4HH_rich with capital'!W58="","",'SAM_2017_4HH_rich with capital'!W58)</f>
        <v>1953.5722718576287</v>
      </c>
      <c r="X58" s="223">
        <f>IF('SAM_2017_4HH_rich with capital'!X58="","",'SAM_2017_4HH_rich with capital'!X58)</f>
        <v>1582.225563421337</v>
      </c>
      <c r="Y58" s="223">
        <f>IF('SAM_2017_4HH_rich with capital'!Y58="","",'SAM_2017_4HH_rich with capital'!Y58)</f>
        <v>7094.1063432152978</v>
      </c>
      <c r="Z58" s="223">
        <f>IF('SAM_2017_4HH_rich with capital'!Z58="","",'SAM_2017_4HH_rich with capital'!Z58)</f>
        <v>150.31785432378595</v>
      </c>
      <c r="AA58" s="223">
        <f>IF('SAM_2017_4HH_rich with capital'!AA58="","",'SAM_2017_4HH_rich with capital'!AA58)</f>
        <v>16.960361953890882</v>
      </c>
      <c r="AB58" s="223">
        <f>IF('SAM_2017_4HH_rich with capital'!AB58="","",'SAM_2017_4HH_rich with capital'!AB58)</f>
        <v>2847.0444705533923</v>
      </c>
      <c r="AC58" s="223">
        <f>IF('SAM_2017_4HH_rich with capital'!AC58="","",'SAM_2017_4HH_rich with capital'!AC58)</f>
        <v>8593.5166621523022</v>
      </c>
      <c r="AD58" s="223">
        <f>IF('SAM_2017_4HH_rich with capital'!AD58="","",'SAM_2017_4HH_rich with capital'!AD58)</f>
        <v>2167.4483410253579</v>
      </c>
      <c r="AE58" s="223">
        <f>IF('SAM_2017_4HH_rich with capital'!AE58="","",'SAM_2017_4HH_rich with capital'!AE58)</f>
        <v>431.16242581061618</v>
      </c>
      <c r="AF58" s="223">
        <f>IF('SAM_2017_4HH_rich with capital'!AF58="","",'SAM_2017_4HH_rich with capital'!AF58)</f>
        <v>7494.4330299538269</v>
      </c>
      <c r="AG58" s="223">
        <f>IF('SAM_2017_4HH_rich with capital'!AG58="","",'SAM_2017_4HH_rich with capital'!AG58)</f>
        <v>17528.279865484226</v>
      </c>
      <c r="AH58" s="223">
        <f>IF('SAM_2017_4HH_rich with capital'!AH58="","",'SAM_2017_4HH_rich with capital'!AH58)</f>
        <v>34453.04583408645</v>
      </c>
      <c r="AI58" s="223">
        <f>IF('SAM_2017_4HH_rich with capital'!AI58="","",'SAM_2017_4HH_rich with capital'!AI58)</f>
        <v>2404.6698657612719</v>
      </c>
      <c r="AJ58" s="223">
        <f>IF('SAM_2017_4HH_rich with capital'!AJ58="","",'SAM_2017_4HH_rich with capital'!AJ58)</f>
        <v>29718.71885288749</v>
      </c>
      <c r="AK58" s="223" t="str">
        <f>IF('SAM_2017_4HH_rich with capital'!AK58="","",'SAM_2017_4HH_rich with capital'!AK58)</f>
        <v/>
      </c>
      <c r="AL58" s="223" t="str">
        <f>IF('SAM_2017_4HH_rich with capital'!AL58="","",'SAM_2017_4HH_rich with capital'!AL58)</f>
        <v/>
      </c>
      <c r="AM58" s="223" t="str">
        <f>IF('SAM_2017_4HH_rich with capital'!AM58="","",'SAM_2017_4HH_rich with capital'!AM58)</f>
        <v/>
      </c>
      <c r="AN58" s="223" t="str">
        <f>IF('SAM_2017_4HH_rich with capital'!AN58="","",'SAM_2017_4HH_rich with capital'!AN58)</f>
        <v/>
      </c>
      <c r="AO58" s="223" t="str">
        <f>IF('SAM_2017_4HH_rich with capital'!AO58="","",'SAM_2017_4HH_rich with capital'!AO58)</f>
        <v/>
      </c>
      <c r="AP58" s="223" t="str">
        <f>IF('SAM_2017_4HH_rich with capital'!AP58="","",'SAM_2017_4HH_rich with capital'!AP58)</f>
        <v/>
      </c>
      <c r="AQ58" s="223" t="str">
        <f>IF('SAM_2017_4HH_rich with capital'!AQ58="","",'SAM_2017_4HH_rich with capital'!AQ58)</f>
        <v/>
      </c>
      <c r="AR58" s="223" t="str">
        <f>IF('SAM_2017_4HH_rich with capital'!AR58="","",'SAM_2017_4HH_rich with capital'!AR58)</f>
        <v/>
      </c>
      <c r="AS58" s="223" t="str">
        <f>IF('SAM_2017_4HH_rich with capital'!AS58="","",'SAM_2017_4HH_rich with capital'!AS58)</f>
        <v/>
      </c>
      <c r="AT58" s="223" t="str">
        <f>IF('SAM_2017_4HH_rich with capital'!AT58="","",'SAM_2017_4HH_rich with capital'!AT58)</f>
        <v/>
      </c>
      <c r="AU58" s="223" t="str">
        <f>IF('SAM_2017_4HH_rich with capital'!AU58="","",'SAM_2017_4HH_rich with capital'!AU58)</f>
        <v/>
      </c>
      <c r="AV58" s="223" t="str">
        <f>IF('SAM_2017_4HH_rich with capital'!AV58="","",'SAM_2017_4HH_rich with capital'!AV58)</f>
        <v/>
      </c>
      <c r="AW58" s="223" t="str">
        <f>IF('SAM_2017_4HH_rich with capital'!AW58="","",'SAM_2017_4HH_rich with capital'!AW58)</f>
        <v/>
      </c>
      <c r="AX58" s="223" t="str">
        <f>IF('SAM_2017_4HH_rich with capital'!AX58="","",'SAM_2017_4HH_rich with capital'!AX58)</f>
        <v/>
      </c>
      <c r="AY58" s="223" t="str">
        <f>IF('SAM_2017_4HH_rich with capital'!AY58="","",'SAM_2017_4HH_rich with capital'!AY58)</f>
        <v/>
      </c>
      <c r="AZ58" s="223" t="str">
        <f>IF('SAM_2017_4HH_rich with capital'!AZ58="","",'SAM_2017_4HH_rich with capital'!AZ58)</f>
        <v/>
      </c>
      <c r="BA58" s="223" t="str">
        <f>IF('SAM_2017_4HH_rich with capital'!BA58="","",'SAM_2017_4HH_rich with capital'!BA58)</f>
        <v/>
      </c>
      <c r="BB58" s="223" t="str">
        <f>IF('SAM_2017_4HH_rich with capital'!BB58="","",'SAM_2017_4HH_rich with capital'!BB58)</f>
        <v/>
      </c>
      <c r="BC58" s="223" t="str">
        <f>IF('SAM_2017_4HH_rich with capital'!BC58="","",'SAM_2017_4HH_rich with capital'!BC58)</f>
        <v/>
      </c>
      <c r="BD58" s="223" t="str">
        <f>IF('SAM_2017_4HH_rich with capital'!BD58="","",'SAM_2017_4HH_rich with capital'!BD58)</f>
        <v/>
      </c>
      <c r="BE58" s="223" t="str">
        <f>IF('SAM_2017_4HH_rich with capital'!BE58="","",'SAM_2017_4HH_rich with capital'!BE58)</f>
        <v/>
      </c>
      <c r="BF58" s="223" t="str">
        <f>IF('SAM_2017_4HH_rich with capital'!BF58="","",'SAM_2017_4HH_rich with capital'!BF58)</f>
        <v/>
      </c>
      <c r="BG58" s="223" t="str">
        <f>IF('SAM_2017_4HH_rich with capital'!BG58="","",'SAM_2017_4HH_rich with capital'!BG58)</f>
        <v/>
      </c>
      <c r="BH58" s="223" t="str">
        <f>IF('SAM_2017_4HH_rich with capital'!BH58="","",'SAM_2017_4HH_rich with capital'!BH58)</f>
        <v/>
      </c>
      <c r="BI58" s="223" t="str">
        <f>IF('SAM_2017_4HH_rich with capital'!BI58="","",'SAM_2017_4HH_rich with capital'!BI58)</f>
        <v/>
      </c>
      <c r="BJ58" s="223" t="str">
        <f>IF('SAM_2017_4HH_rich with capital'!BJ58="","",'SAM_2017_4HH_rich with capital'!BJ58)</f>
        <v/>
      </c>
      <c r="BK58" s="223" t="str">
        <f>IF('SAM_2017_4HH_rich with capital'!BK58="","",'SAM_2017_4HH_rich with capital'!BK58)</f>
        <v/>
      </c>
      <c r="BL58" s="223" t="str">
        <f>IF('SAM_2017_4HH_rich with capital'!BL58="","",'SAM_2017_4HH_rich with capital'!BL58)</f>
        <v/>
      </c>
      <c r="BM58" s="223" t="str">
        <f>IF('SAM_2017_4HH_rich with capital'!BM58="","",'SAM_2017_4HH_rich with capital'!BM58)</f>
        <v/>
      </c>
      <c r="BN58" s="223" t="str">
        <f>IF('SAM_2017_4HH_rich with capital'!BN58="","",'SAM_2017_4HH_rich with capital'!BN58)</f>
        <v/>
      </c>
      <c r="BO58" s="223" t="str">
        <f>IF('SAM_2017_4HH_rich with capital'!BO58="","",'SAM_2017_4HH_rich with capital'!BO58)</f>
        <v/>
      </c>
      <c r="BP58" s="223" t="str">
        <f>IF('SAM_2017_4HH_rich with capital'!BP58="","",'SAM_2017_4HH_rich with capital'!BP58)</f>
        <v/>
      </c>
      <c r="BQ58" s="223" t="str">
        <f>IF('SAM_2017_4HH_rich with capital'!BQ58="","",'SAM_2017_4HH_rich with capital'!BQ58)</f>
        <v/>
      </c>
      <c r="BR58" s="223" t="str">
        <f>IF('SAM_2017_4HH_rich with capital'!BR58="","",'SAM_2017_4HH_rich with capital'!BR58)</f>
        <v/>
      </c>
      <c r="BS58" s="223" t="str">
        <f>IF('SAM_2017_4HH_rich with capital'!BS58="","",'SAM_2017_4HH_rich with capital'!BS58)</f>
        <v/>
      </c>
      <c r="BT58" s="223" t="str">
        <f>IF('SAM_2017_4HH_rich with capital'!BT58="","",'SAM_2017_4HH_rich with capital'!BT58)</f>
        <v/>
      </c>
      <c r="BU58" s="279">
        <f>IF('SAM_2017_4HH_rich with capital'!BU58="","",'SAM_2017_4HH_rich with capital'!BU58)</f>
        <v>12969.746416733347</v>
      </c>
      <c r="BV58" s="223">
        <f>IF('SAM_2017_4HH_rich with capital'!BV58="","",'SAM_2017_4HH_rich with capital'!BV58)</f>
        <v>13930.153500350259</v>
      </c>
      <c r="BW58" s="223">
        <f>IF('SAM_2017_4HH_rich with capital'!BW58="","",'SAM_2017_4HH_rich with capital'!BW58)</f>
        <v>19390.558852832648</v>
      </c>
      <c r="BX58" s="280">
        <f>IF('SAM_2017_4HH_rich with capital'!BX58="","",'SAM_2017_4HH_rich with capital'!BX58)</f>
        <v>53903.658656310203</v>
      </c>
      <c r="BY58" s="223">
        <f>IF('SAM_2017_4HH_rich with capital'!BY58="","",'SAM_2017_4HH_rich with capital'!BY58)</f>
        <v>1740.4000204269598</v>
      </c>
      <c r="BZ58" s="223" t="str">
        <f>IF('SAM_2017_4HH_rich with capital'!BZ58="","",'SAM_2017_4HH_rich with capital'!BZ58)</f>
        <v/>
      </c>
      <c r="CA58" s="223" t="str">
        <f>IF('SAM_2017_4HH_rich with capital'!CA58="","",'SAM_2017_4HH_rich with capital'!CA58)</f>
        <v/>
      </c>
      <c r="CB58" s="223" t="str">
        <f>IF('SAM_2017_4HH_rich with capital'!CB58="","",'SAM_2017_4HH_rich with capital'!CB58)</f>
        <v/>
      </c>
      <c r="CC58" s="223" t="str">
        <f>IF('SAM_2017_4HH_rich with capital'!CC58="","",'SAM_2017_4HH_rich with capital'!CC58)</f>
        <v/>
      </c>
      <c r="CD58" s="223" t="str">
        <f>IF('SAM_2017_4HH_rich with capital'!CD58="","",'SAM_2017_4HH_rich with capital'!CD58)</f>
        <v/>
      </c>
      <c r="CE58" s="223">
        <f>IF('SAM_2017_4HH_rich with capital'!CE58="","",'SAM_2017_4HH_rich with capital'!CE58)</f>
        <v>-69.022817696287134</v>
      </c>
      <c r="CF58" s="83" t="str">
        <f>IF('SAM_2017_4HH_rich with capital'!CF58="","",'SAM_2017_4HH_rich with capital'!CF58)</f>
        <v/>
      </c>
      <c r="CG58" s="107">
        <f t="shared" si="1"/>
        <v>356357.77701761056</v>
      </c>
      <c r="CH58" s="221"/>
      <c r="CI58" s="221"/>
      <c r="CJ58" s="221"/>
      <c r="CK58" s="221"/>
    </row>
    <row r="59" spans="1:89" x14ac:dyDescent="0.25">
      <c r="A59" s="227"/>
      <c r="B59" s="225">
        <v>57</v>
      </c>
      <c r="C59" s="244">
        <f>IF('SAM_2017_4HH_rich with capital'!C59="","",'SAM_2017_4HH_rich with capital'!C59)</f>
        <v>105864.35890312769</v>
      </c>
      <c r="D59" s="223">
        <f>IF('SAM_2017_4HH_rich with capital'!D59="","",'SAM_2017_4HH_rich with capital'!D59)</f>
        <v>28851.350358100161</v>
      </c>
      <c r="E59" s="223">
        <f>IF('SAM_2017_4HH_rich with capital'!E59="","",'SAM_2017_4HH_rich with capital'!E59)</f>
        <v>764917.13381404232</v>
      </c>
      <c r="F59" s="223">
        <f>IF('SAM_2017_4HH_rich with capital'!F59="","",'SAM_2017_4HH_rich with capital'!F59)</f>
        <v>337.60500991637565</v>
      </c>
      <c r="G59" s="223">
        <f>IF('SAM_2017_4HH_rich with capital'!G59="","",'SAM_2017_4HH_rich with capital'!G59)</f>
        <v>9517.8440545427948</v>
      </c>
      <c r="H59" s="223">
        <f>IF('SAM_2017_4HH_rich with capital'!H59="","",'SAM_2017_4HH_rich with capital'!H59)</f>
        <v>47892.748622503364</v>
      </c>
      <c r="I59" s="223">
        <f>IF('SAM_2017_4HH_rich with capital'!I59="","",'SAM_2017_4HH_rich with capital'!I59)</f>
        <v>18912.368130895717</v>
      </c>
      <c r="J59" s="223">
        <f>IF('SAM_2017_4HH_rich with capital'!J59="","",'SAM_2017_4HH_rich with capital'!J59)</f>
        <v>35559.073807341963</v>
      </c>
      <c r="K59" s="223">
        <f>IF('SAM_2017_4HH_rich with capital'!K59="","",'SAM_2017_4HH_rich with capital'!K59)</f>
        <v>1206.0362745106506</v>
      </c>
      <c r="L59" s="223">
        <f>IF('SAM_2017_4HH_rich with capital'!L59="","",'SAM_2017_4HH_rich with capital'!L59)</f>
        <v>7370.112233510984</v>
      </c>
      <c r="M59" s="223">
        <f>IF('SAM_2017_4HH_rich with capital'!M59="","",'SAM_2017_4HH_rich with capital'!M59)</f>
        <v>60544.524263335166</v>
      </c>
      <c r="N59" s="223">
        <f>IF('SAM_2017_4HH_rich with capital'!N59="","",'SAM_2017_4HH_rich with capital'!N59)</f>
        <v>81945.794963765642</v>
      </c>
      <c r="O59" s="223">
        <f>IF('SAM_2017_4HH_rich with capital'!O59="","",'SAM_2017_4HH_rich with capital'!O59)</f>
        <v>5171.6989905980754</v>
      </c>
      <c r="P59" s="223">
        <f>IF('SAM_2017_4HH_rich with capital'!P59="","",'SAM_2017_4HH_rich with capital'!P59)</f>
        <v>30417.395660264574</v>
      </c>
      <c r="Q59" s="223">
        <f>IF('SAM_2017_4HH_rich with capital'!Q59="","",'SAM_2017_4HH_rich with capital'!Q59)</f>
        <v>10545.465994846674</v>
      </c>
      <c r="R59" s="223">
        <f>IF('SAM_2017_4HH_rich with capital'!R59="","",'SAM_2017_4HH_rich with capital'!R59)</f>
        <v>12215.931714763263</v>
      </c>
      <c r="S59" s="223">
        <f>IF('SAM_2017_4HH_rich with capital'!S59="","",'SAM_2017_4HH_rich with capital'!S59)</f>
        <v>19168.507807926861</v>
      </c>
      <c r="T59" s="223">
        <f>IF('SAM_2017_4HH_rich with capital'!T59="","",'SAM_2017_4HH_rich with capital'!T59)</f>
        <v>198.29589659594791</v>
      </c>
      <c r="U59" s="223">
        <f>IF('SAM_2017_4HH_rich with capital'!U59="","",'SAM_2017_4HH_rich with capital'!U59)</f>
        <v>21680.524960564711</v>
      </c>
      <c r="V59" s="223">
        <f>IF('SAM_2017_4HH_rich with capital'!V59="","",'SAM_2017_4HH_rich with capital'!V59)</f>
        <v>4421.9739234754315</v>
      </c>
      <c r="W59" s="223">
        <f>IF('SAM_2017_4HH_rich with capital'!W59="","",'SAM_2017_4HH_rich with capital'!W59)</f>
        <v>3216.1592620265233</v>
      </c>
      <c r="X59" s="223">
        <f>IF('SAM_2017_4HH_rich with capital'!X59="","",'SAM_2017_4HH_rich with capital'!X59)</f>
        <v>7140.6824397575665</v>
      </c>
      <c r="Y59" s="223">
        <f>IF('SAM_2017_4HH_rich with capital'!Y59="","",'SAM_2017_4HH_rich with capital'!Y59)</f>
        <v>81688.793079514493</v>
      </c>
      <c r="Z59" s="223">
        <f>IF('SAM_2017_4HH_rich with capital'!Z59="","",'SAM_2017_4HH_rich with capital'!Z59)</f>
        <v>999.19629860562929</v>
      </c>
      <c r="AA59" s="223">
        <f>IF('SAM_2017_4HH_rich with capital'!AA59="","",'SAM_2017_4HH_rich with capital'!AA59)</f>
        <v>3078.9737625523817</v>
      </c>
      <c r="AB59" s="223">
        <f>IF('SAM_2017_4HH_rich with capital'!AB59="","",'SAM_2017_4HH_rich with capital'!AB59)</f>
        <v>101354.00991240096</v>
      </c>
      <c r="AC59" s="223">
        <f>IF('SAM_2017_4HH_rich with capital'!AC59="","",'SAM_2017_4HH_rich with capital'!AC59)</f>
        <v>1198385.2187156931</v>
      </c>
      <c r="AD59" s="223">
        <f>IF('SAM_2017_4HH_rich with capital'!AD59="","",'SAM_2017_4HH_rich with capital'!AD59)</f>
        <v>27544.095976912184</v>
      </c>
      <c r="AE59" s="223">
        <f>IF('SAM_2017_4HH_rich with capital'!AE59="","",'SAM_2017_4HH_rich with capital'!AE59)</f>
        <v>129856.73373317972</v>
      </c>
      <c r="AF59" s="223">
        <f>IF('SAM_2017_4HH_rich with capital'!AF59="","",'SAM_2017_4HH_rich with capital'!AF59)</f>
        <v>277401.97261307307</v>
      </c>
      <c r="AG59" s="223">
        <f>IF('SAM_2017_4HH_rich with capital'!AG59="","",'SAM_2017_4HH_rich with capital'!AG59)</f>
        <v>40913.300117223858</v>
      </c>
      <c r="AH59" s="223">
        <f>IF('SAM_2017_4HH_rich with capital'!AH59="","",'SAM_2017_4HH_rich with capital'!AH59)</f>
        <v>40913.217338308743</v>
      </c>
      <c r="AI59" s="223">
        <f>IF('SAM_2017_4HH_rich with capital'!AI59="","",'SAM_2017_4HH_rich with capital'!AI59)</f>
        <v>27468.543184660666</v>
      </c>
      <c r="AJ59" s="223">
        <f>IF('SAM_2017_4HH_rich with capital'!AJ59="","",'SAM_2017_4HH_rich with capital'!AJ59)</f>
        <v>284302.5239036007</v>
      </c>
      <c r="AK59" s="223" t="str">
        <f>IF('SAM_2017_4HH_rich with capital'!AK59="","",'SAM_2017_4HH_rich with capital'!AK59)</f>
        <v/>
      </c>
      <c r="AL59" s="223" t="str">
        <f>IF('SAM_2017_4HH_rich with capital'!AL59="","",'SAM_2017_4HH_rich with capital'!AL59)</f>
        <v/>
      </c>
      <c r="AM59" s="223" t="str">
        <f>IF('SAM_2017_4HH_rich with capital'!AM59="","",'SAM_2017_4HH_rich with capital'!AM59)</f>
        <v/>
      </c>
      <c r="AN59" s="223" t="str">
        <f>IF('SAM_2017_4HH_rich with capital'!AN59="","",'SAM_2017_4HH_rich with capital'!AN59)</f>
        <v/>
      </c>
      <c r="AO59" s="223" t="str">
        <f>IF('SAM_2017_4HH_rich with capital'!AO59="","",'SAM_2017_4HH_rich with capital'!AO59)</f>
        <v/>
      </c>
      <c r="AP59" s="223" t="str">
        <f>IF('SAM_2017_4HH_rich with capital'!AP59="","",'SAM_2017_4HH_rich with capital'!AP59)</f>
        <v/>
      </c>
      <c r="AQ59" s="223" t="str">
        <f>IF('SAM_2017_4HH_rich with capital'!AQ59="","",'SAM_2017_4HH_rich with capital'!AQ59)</f>
        <v/>
      </c>
      <c r="AR59" s="223" t="str">
        <f>IF('SAM_2017_4HH_rich with capital'!AR59="","",'SAM_2017_4HH_rich with capital'!AR59)</f>
        <v/>
      </c>
      <c r="AS59" s="223" t="str">
        <f>IF('SAM_2017_4HH_rich with capital'!AS59="","",'SAM_2017_4HH_rich with capital'!AS59)</f>
        <v/>
      </c>
      <c r="AT59" s="223" t="str">
        <f>IF('SAM_2017_4HH_rich with capital'!AT59="","",'SAM_2017_4HH_rich with capital'!AT59)</f>
        <v/>
      </c>
      <c r="AU59" s="223" t="str">
        <f>IF('SAM_2017_4HH_rich with capital'!AU59="","",'SAM_2017_4HH_rich with capital'!AU59)</f>
        <v/>
      </c>
      <c r="AV59" s="223" t="str">
        <f>IF('SAM_2017_4HH_rich with capital'!AV59="","",'SAM_2017_4HH_rich with capital'!AV59)</f>
        <v/>
      </c>
      <c r="AW59" s="223" t="str">
        <f>IF('SAM_2017_4HH_rich with capital'!AW59="","",'SAM_2017_4HH_rich with capital'!AW59)</f>
        <v/>
      </c>
      <c r="AX59" s="223" t="str">
        <f>IF('SAM_2017_4HH_rich with capital'!AX59="","",'SAM_2017_4HH_rich with capital'!AX59)</f>
        <v/>
      </c>
      <c r="AY59" s="223" t="str">
        <f>IF('SAM_2017_4HH_rich with capital'!AY59="","",'SAM_2017_4HH_rich with capital'!AY59)</f>
        <v/>
      </c>
      <c r="AZ59" s="223" t="str">
        <f>IF('SAM_2017_4HH_rich with capital'!AZ59="","",'SAM_2017_4HH_rich with capital'!AZ59)</f>
        <v/>
      </c>
      <c r="BA59" s="223" t="str">
        <f>IF('SAM_2017_4HH_rich with capital'!BA59="","",'SAM_2017_4HH_rich with capital'!BA59)</f>
        <v/>
      </c>
      <c r="BB59" s="223" t="str">
        <f>IF('SAM_2017_4HH_rich with capital'!BB59="","",'SAM_2017_4HH_rich with capital'!BB59)</f>
        <v/>
      </c>
      <c r="BC59" s="223" t="str">
        <f>IF('SAM_2017_4HH_rich with capital'!BC59="","",'SAM_2017_4HH_rich with capital'!BC59)</f>
        <v/>
      </c>
      <c r="BD59" s="223" t="str">
        <f>IF('SAM_2017_4HH_rich with capital'!BD59="","",'SAM_2017_4HH_rich with capital'!BD59)</f>
        <v/>
      </c>
      <c r="BE59" s="223" t="str">
        <f>IF('SAM_2017_4HH_rich with capital'!BE59="","",'SAM_2017_4HH_rich with capital'!BE59)</f>
        <v/>
      </c>
      <c r="BF59" s="223" t="str">
        <f>IF('SAM_2017_4HH_rich with capital'!BF59="","",'SAM_2017_4HH_rich with capital'!BF59)</f>
        <v/>
      </c>
      <c r="BG59" s="223" t="str">
        <f>IF('SAM_2017_4HH_rich with capital'!BG59="","",'SAM_2017_4HH_rich with capital'!BG59)</f>
        <v/>
      </c>
      <c r="BH59" s="223" t="str">
        <f>IF('SAM_2017_4HH_rich with capital'!BH59="","",'SAM_2017_4HH_rich with capital'!BH59)</f>
        <v/>
      </c>
      <c r="BI59" s="223" t="str">
        <f>IF('SAM_2017_4HH_rich with capital'!BI59="","",'SAM_2017_4HH_rich with capital'!BI59)</f>
        <v/>
      </c>
      <c r="BJ59" s="223" t="str">
        <f>IF('SAM_2017_4HH_rich with capital'!BJ59="","",'SAM_2017_4HH_rich with capital'!BJ59)</f>
        <v/>
      </c>
      <c r="BK59" s="223" t="str">
        <f>IF('SAM_2017_4HH_rich with capital'!BK59="","",'SAM_2017_4HH_rich with capital'!BK59)</f>
        <v/>
      </c>
      <c r="BL59" s="223" t="str">
        <f>IF('SAM_2017_4HH_rich with capital'!BL59="","",'SAM_2017_4HH_rich with capital'!BL59)</f>
        <v/>
      </c>
      <c r="BM59" s="223" t="str">
        <f>IF('SAM_2017_4HH_rich with capital'!BM59="","",'SAM_2017_4HH_rich with capital'!BM59)</f>
        <v/>
      </c>
      <c r="BN59" s="223" t="str">
        <f>IF('SAM_2017_4HH_rich with capital'!BN59="","",'SAM_2017_4HH_rich with capital'!BN59)</f>
        <v/>
      </c>
      <c r="BO59" s="223" t="str">
        <f>IF('SAM_2017_4HH_rich with capital'!BO59="","",'SAM_2017_4HH_rich with capital'!BO59)</f>
        <v/>
      </c>
      <c r="BP59" s="223" t="str">
        <f>IF('SAM_2017_4HH_rich with capital'!BP59="","",'SAM_2017_4HH_rich with capital'!BP59)</f>
        <v/>
      </c>
      <c r="BQ59" s="223" t="str">
        <f>IF('SAM_2017_4HH_rich with capital'!BQ59="","",'SAM_2017_4HH_rich with capital'!BQ59)</f>
        <v/>
      </c>
      <c r="BR59" s="223" t="str">
        <f>IF('SAM_2017_4HH_rich with capital'!BR59="","",'SAM_2017_4HH_rich with capital'!BR59)</f>
        <v/>
      </c>
      <c r="BS59" s="223" t="str">
        <f>IF('SAM_2017_4HH_rich with capital'!BS59="","",'SAM_2017_4HH_rich with capital'!BS59)</f>
        <v/>
      </c>
      <c r="BT59" s="223" t="str">
        <f>IF('SAM_2017_4HH_rich with capital'!BT59="","",'SAM_2017_4HH_rich with capital'!BT59)</f>
        <v/>
      </c>
      <c r="BU59" s="279">
        <f>IF('SAM_2017_4HH_rich with capital'!BU59="","",'SAM_2017_4HH_rich with capital'!BU59)</f>
        <v>290060.50513222959</v>
      </c>
      <c r="BV59" s="223">
        <f>IF('SAM_2017_4HH_rich with capital'!BV59="","",'SAM_2017_4HH_rich with capital'!BV59)</f>
        <v>383356.8234789868</v>
      </c>
      <c r="BW59" s="223">
        <f>IF('SAM_2017_4HH_rich with capital'!BW59="","",'SAM_2017_4HH_rich with capital'!BW59)</f>
        <v>240037.11202700506</v>
      </c>
      <c r="BX59" s="280">
        <f>IF('SAM_2017_4HH_rich with capital'!BX59="","",'SAM_2017_4HH_rich with capital'!BX59)</f>
        <v>837208.88823775842</v>
      </c>
      <c r="BY59" s="223">
        <f>IF('SAM_2017_4HH_rich with capital'!BY59="","",'SAM_2017_4HH_rich with capital'!BY59)</f>
        <v>467157.58182727813</v>
      </c>
      <c r="BZ59" s="223" t="str">
        <f>IF('SAM_2017_4HH_rich with capital'!BZ59="","",'SAM_2017_4HH_rich with capital'!BZ59)</f>
        <v/>
      </c>
      <c r="CA59" s="223" t="str">
        <f>IF('SAM_2017_4HH_rich with capital'!CA59="","",'SAM_2017_4HH_rich with capital'!CA59)</f>
        <v/>
      </c>
      <c r="CB59" s="223" t="str">
        <f>IF('SAM_2017_4HH_rich with capital'!CB59="","",'SAM_2017_4HH_rich with capital'!CB59)</f>
        <v/>
      </c>
      <c r="CC59" s="223" t="str">
        <f>IF('SAM_2017_4HH_rich with capital'!CC59="","",'SAM_2017_4HH_rich with capital'!CC59)</f>
        <v/>
      </c>
      <c r="CD59" s="223" t="str">
        <f>IF('SAM_2017_4HH_rich with capital'!CD59="","",'SAM_2017_4HH_rich with capital'!CD59)</f>
        <v/>
      </c>
      <c r="CE59" s="223">
        <f>IF('SAM_2017_4HH_rich with capital'!CE59="","",'SAM_2017_4HH_rich with capital'!CE59)</f>
        <v>84373.179251282985</v>
      </c>
      <c r="CF59" s="83" t="str">
        <f>IF('SAM_2017_4HH_rich with capital'!CF59="","",'SAM_2017_4HH_rich with capital'!CF59)</f>
        <v/>
      </c>
      <c r="CG59" s="107">
        <f t="shared" si="1"/>
        <v>5793196.2556766802</v>
      </c>
      <c r="CH59" s="221"/>
      <c r="CI59" s="221"/>
      <c r="CJ59" s="221"/>
      <c r="CK59" s="221"/>
    </row>
    <row r="60" spans="1:89" x14ac:dyDescent="0.25">
      <c r="A60" s="227"/>
      <c r="B60" s="225">
        <v>58</v>
      </c>
      <c r="C60" s="244">
        <f>IF('SAM_2017_4HH_rich with capital'!C60="","",'SAM_2017_4HH_rich with capital'!C60)</f>
        <v>459.50310344902448</v>
      </c>
      <c r="D60" s="223">
        <f>IF('SAM_2017_4HH_rich with capital'!D60="","",'SAM_2017_4HH_rich with capital'!D60)</f>
        <v>66.474134597507899</v>
      </c>
      <c r="E60" s="223">
        <f>IF('SAM_2017_4HH_rich with capital'!E60="","",'SAM_2017_4HH_rich with capital'!E60)</f>
        <v>968.08924003884545</v>
      </c>
      <c r="F60" s="223">
        <f>IF('SAM_2017_4HH_rich with capital'!F60="","",'SAM_2017_4HH_rich with capital'!F60)</f>
        <v>2.6901462737816231</v>
      </c>
      <c r="G60" s="223">
        <f>IF('SAM_2017_4HH_rich with capital'!G60="","",'SAM_2017_4HH_rich with capital'!G60)</f>
        <v>85.806153249932194</v>
      </c>
      <c r="H60" s="223">
        <f>IF('SAM_2017_4HH_rich with capital'!H60="","",'SAM_2017_4HH_rich with capital'!H60)</f>
        <v>459.35844812840861</v>
      </c>
      <c r="I60" s="223">
        <f>IF('SAM_2017_4HH_rich with capital'!I60="","",'SAM_2017_4HH_rich with capital'!I60)</f>
        <v>126.92081149031699</v>
      </c>
      <c r="J60" s="223">
        <f>IF('SAM_2017_4HH_rich with capital'!J60="","",'SAM_2017_4HH_rich with capital'!J60)</f>
        <v>461.65430028539345</v>
      </c>
      <c r="K60" s="223">
        <f>IF('SAM_2017_4HH_rich with capital'!K60="","",'SAM_2017_4HH_rich with capital'!K60)</f>
        <v>11.183748579084526</v>
      </c>
      <c r="L60" s="223">
        <f>IF('SAM_2017_4HH_rich with capital'!L60="","",'SAM_2017_4HH_rich with capital'!L60)</f>
        <v>71.978564732345461</v>
      </c>
      <c r="M60" s="223">
        <f>IF('SAM_2017_4HH_rich with capital'!M60="","",'SAM_2017_4HH_rich with capital'!M60)</f>
        <v>590.45908587472911</v>
      </c>
      <c r="N60" s="223">
        <f>IF('SAM_2017_4HH_rich with capital'!N60="","",'SAM_2017_4HH_rich with capital'!N60)</f>
        <v>800.04679073125806</v>
      </c>
      <c r="O60" s="223">
        <f>IF('SAM_2017_4HH_rich with capital'!O60="","",'SAM_2017_4HH_rich with capital'!O60)</f>
        <v>50.457831884889643</v>
      </c>
      <c r="P60" s="223">
        <f>IF('SAM_2017_4HH_rich with capital'!P60="","",'SAM_2017_4HH_rich with capital'!P60)</f>
        <v>294.0424798257277</v>
      </c>
      <c r="Q60" s="223">
        <f>IF('SAM_2017_4HH_rich with capital'!Q60="","",'SAM_2017_4HH_rich with capital'!Q60)</f>
        <v>103.0981158802047</v>
      </c>
      <c r="R60" s="223">
        <f>IF('SAM_2017_4HH_rich with capital'!R60="","",'SAM_2017_4HH_rich with capital'!R60)</f>
        <v>112.75007345242767</v>
      </c>
      <c r="S60" s="223">
        <f>IF('SAM_2017_4HH_rich with capital'!S60="","",'SAM_2017_4HH_rich with capital'!S60)</f>
        <v>188.02055595621948</v>
      </c>
      <c r="T60" s="223">
        <f>IF('SAM_2017_4HH_rich with capital'!T60="","",'SAM_2017_4HH_rich with capital'!T60)</f>
        <v>1.9308154285329204</v>
      </c>
      <c r="U60" s="223">
        <f>IF('SAM_2017_4HH_rich with capital'!U60="","",'SAM_2017_4HH_rich with capital'!U60)</f>
        <v>210.2942407711615</v>
      </c>
      <c r="V60" s="223">
        <f>IF('SAM_2017_4HH_rich with capital'!V60="","",'SAM_2017_4HH_rich with capital'!V60)</f>
        <v>40.730438266746333</v>
      </c>
      <c r="W60" s="223">
        <f>IF('SAM_2017_4HH_rich with capital'!W60="","",'SAM_2017_4HH_rich with capital'!W60)</f>
        <v>27.253789653037497</v>
      </c>
      <c r="X60" s="223">
        <f>IF('SAM_2017_4HH_rich with capital'!X60="","",'SAM_2017_4HH_rich with capital'!X60)</f>
        <v>68.507524481817356</v>
      </c>
      <c r="Y60" s="223">
        <f>IF('SAM_2017_4HH_rich with capital'!Y60="","",'SAM_2017_4HH_rich with capital'!Y60)</f>
        <v>1832.0894179246295</v>
      </c>
      <c r="Z60" s="223">
        <f>IF('SAM_2017_4HH_rich with capital'!Z60="","",'SAM_2017_4HH_rich with capital'!Z60)</f>
        <v>46.716075949077407</v>
      </c>
      <c r="AA60" s="223">
        <f>IF('SAM_2017_4HH_rich with capital'!AA60="","",'SAM_2017_4HH_rich with capital'!AA60)</f>
        <v>14.415076823475982</v>
      </c>
      <c r="AB60" s="223">
        <f>IF('SAM_2017_4HH_rich with capital'!AB60="","",'SAM_2017_4HH_rich with capital'!AB60)</f>
        <v>768.7555664832214</v>
      </c>
      <c r="AC60" s="223">
        <f>IF('SAM_2017_4HH_rich with capital'!AC60="","",'SAM_2017_4HH_rich with capital'!AC60)</f>
        <v>47462.815621455535</v>
      </c>
      <c r="AD60" s="223">
        <f>IF('SAM_2017_4HH_rich with capital'!AD60="","",'SAM_2017_4HH_rich with capital'!AD60)</f>
        <v>105.45016721655067</v>
      </c>
      <c r="AE60" s="223">
        <f>IF('SAM_2017_4HH_rich with capital'!AE60="","",'SAM_2017_4HH_rich with capital'!AE60)</f>
        <v>130.2961297251808</v>
      </c>
      <c r="AF60" s="223">
        <f>IF('SAM_2017_4HH_rich with capital'!AF60="","",'SAM_2017_4HH_rich with capital'!AF60)</f>
        <v>351.16966205139687</v>
      </c>
      <c r="AG60" s="223">
        <f>IF('SAM_2017_4HH_rich with capital'!AG60="","",'SAM_2017_4HH_rich with capital'!AG60)</f>
        <v>14475.242773251823</v>
      </c>
      <c r="AH60" s="223">
        <f>IF('SAM_2017_4HH_rich with capital'!AH60="","",'SAM_2017_4HH_rich with capital'!AH60)</f>
        <v>72.739112671380582</v>
      </c>
      <c r="AI60" s="223">
        <f>IF('SAM_2017_4HH_rich with capital'!AI60="","",'SAM_2017_4HH_rich with capital'!AI60)</f>
        <v>103.29185038994774</v>
      </c>
      <c r="AJ60" s="223">
        <f>IF('SAM_2017_4HH_rich with capital'!AJ60="","",'SAM_2017_4HH_rich with capital'!AJ60)</f>
        <v>378.2763906277396</v>
      </c>
      <c r="AK60" s="223" t="str">
        <f>IF('SAM_2017_4HH_rich with capital'!AK60="","",'SAM_2017_4HH_rich with capital'!AK60)</f>
        <v/>
      </c>
      <c r="AL60" s="223" t="str">
        <f>IF('SAM_2017_4HH_rich with capital'!AL60="","",'SAM_2017_4HH_rich with capital'!AL60)</f>
        <v/>
      </c>
      <c r="AM60" s="223" t="str">
        <f>IF('SAM_2017_4HH_rich with capital'!AM60="","",'SAM_2017_4HH_rich with capital'!AM60)</f>
        <v/>
      </c>
      <c r="AN60" s="223" t="str">
        <f>IF('SAM_2017_4HH_rich with capital'!AN60="","",'SAM_2017_4HH_rich with capital'!AN60)</f>
        <v/>
      </c>
      <c r="AO60" s="223" t="str">
        <f>IF('SAM_2017_4HH_rich with capital'!AO60="","",'SAM_2017_4HH_rich with capital'!AO60)</f>
        <v/>
      </c>
      <c r="AP60" s="223" t="str">
        <f>IF('SAM_2017_4HH_rich with capital'!AP60="","",'SAM_2017_4HH_rich with capital'!AP60)</f>
        <v/>
      </c>
      <c r="AQ60" s="223" t="str">
        <f>IF('SAM_2017_4HH_rich with capital'!AQ60="","",'SAM_2017_4HH_rich with capital'!AQ60)</f>
        <v/>
      </c>
      <c r="AR60" s="223" t="str">
        <f>IF('SAM_2017_4HH_rich with capital'!AR60="","",'SAM_2017_4HH_rich with capital'!AR60)</f>
        <v/>
      </c>
      <c r="AS60" s="223" t="str">
        <f>IF('SAM_2017_4HH_rich with capital'!AS60="","",'SAM_2017_4HH_rich with capital'!AS60)</f>
        <v/>
      </c>
      <c r="AT60" s="223" t="str">
        <f>IF('SAM_2017_4HH_rich with capital'!AT60="","",'SAM_2017_4HH_rich with capital'!AT60)</f>
        <v/>
      </c>
      <c r="AU60" s="223" t="str">
        <f>IF('SAM_2017_4HH_rich with capital'!AU60="","",'SAM_2017_4HH_rich with capital'!AU60)</f>
        <v/>
      </c>
      <c r="AV60" s="223" t="str">
        <f>IF('SAM_2017_4HH_rich with capital'!AV60="","",'SAM_2017_4HH_rich with capital'!AV60)</f>
        <v/>
      </c>
      <c r="AW60" s="223" t="str">
        <f>IF('SAM_2017_4HH_rich with capital'!AW60="","",'SAM_2017_4HH_rich with capital'!AW60)</f>
        <v/>
      </c>
      <c r="AX60" s="223" t="str">
        <f>IF('SAM_2017_4HH_rich with capital'!AX60="","",'SAM_2017_4HH_rich with capital'!AX60)</f>
        <v/>
      </c>
      <c r="AY60" s="223" t="str">
        <f>IF('SAM_2017_4HH_rich with capital'!AY60="","",'SAM_2017_4HH_rich with capital'!AY60)</f>
        <v/>
      </c>
      <c r="AZ60" s="223" t="str">
        <f>IF('SAM_2017_4HH_rich with capital'!AZ60="","",'SAM_2017_4HH_rich with capital'!AZ60)</f>
        <v/>
      </c>
      <c r="BA60" s="223" t="str">
        <f>IF('SAM_2017_4HH_rich with capital'!BA60="","",'SAM_2017_4HH_rich with capital'!BA60)</f>
        <v/>
      </c>
      <c r="BB60" s="223" t="str">
        <f>IF('SAM_2017_4HH_rich with capital'!BB60="","",'SAM_2017_4HH_rich with capital'!BB60)</f>
        <v/>
      </c>
      <c r="BC60" s="223" t="str">
        <f>IF('SAM_2017_4HH_rich with capital'!BC60="","",'SAM_2017_4HH_rich with capital'!BC60)</f>
        <v/>
      </c>
      <c r="BD60" s="223" t="str">
        <f>IF('SAM_2017_4HH_rich with capital'!BD60="","",'SAM_2017_4HH_rich with capital'!BD60)</f>
        <v/>
      </c>
      <c r="BE60" s="223" t="str">
        <f>IF('SAM_2017_4HH_rich with capital'!BE60="","",'SAM_2017_4HH_rich with capital'!BE60)</f>
        <v/>
      </c>
      <c r="BF60" s="223" t="str">
        <f>IF('SAM_2017_4HH_rich with capital'!BF60="","",'SAM_2017_4HH_rich with capital'!BF60)</f>
        <v/>
      </c>
      <c r="BG60" s="223" t="str">
        <f>IF('SAM_2017_4HH_rich with capital'!BG60="","",'SAM_2017_4HH_rich with capital'!BG60)</f>
        <v/>
      </c>
      <c r="BH60" s="223" t="str">
        <f>IF('SAM_2017_4HH_rich with capital'!BH60="","",'SAM_2017_4HH_rich with capital'!BH60)</f>
        <v/>
      </c>
      <c r="BI60" s="223" t="str">
        <f>IF('SAM_2017_4HH_rich with capital'!BI60="","",'SAM_2017_4HH_rich with capital'!BI60)</f>
        <v/>
      </c>
      <c r="BJ60" s="223" t="str">
        <f>IF('SAM_2017_4HH_rich with capital'!BJ60="","",'SAM_2017_4HH_rich with capital'!BJ60)</f>
        <v/>
      </c>
      <c r="BK60" s="223" t="str">
        <f>IF('SAM_2017_4HH_rich with capital'!BK60="","",'SAM_2017_4HH_rich with capital'!BK60)</f>
        <v/>
      </c>
      <c r="BL60" s="223" t="str">
        <f>IF('SAM_2017_4HH_rich with capital'!BL60="","",'SAM_2017_4HH_rich with capital'!BL60)</f>
        <v/>
      </c>
      <c r="BM60" s="223" t="str">
        <f>IF('SAM_2017_4HH_rich with capital'!BM60="","",'SAM_2017_4HH_rich with capital'!BM60)</f>
        <v/>
      </c>
      <c r="BN60" s="223" t="str">
        <f>IF('SAM_2017_4HH_rich with capital'!BN60="","",'SAM_2017_4HH_rich with capital'!BN60)</f>
        <v/>
      </c>
      <c r="BO60" s="223" t="str">
        <f>IF('SAM_2017_4HH_rich with capital'!BO60="","",'SAM_2017_4HH_rich with capital'!BO60)</f>
        <v/>
      </c>
      <c r="BP60" s="223" t="str">
        <f>IF('SAM_2017_4HH_rich with capital'!BP60="","",'SAM_2017_4HH_rich with capital'!BP60)</f>
        <v/>
      </c>
      <c r="BQ60" s="223" t="str">
        <f>IF('SAM_2017_4HH_rich with capital'!BQ60="","",'SAM_2017_4HH_rich with capital'!BQ60)</f>
        <v/>
      </c>
      <c r="BR60" s="223" t="str">
        <f>IF('SAM_2017_4HH_rich with capital'!BR60="","",'SAM_2017_4HH_rich with capital'!BR60)</f>
        <v/>
      </c>
      <c r="BS60" s="223" t="str">
        <f>IF('SAM_2017_4HH_rich with capital'!BS60="","",'SAM_2017_4HH_rich with capital'!BS60)</f>
        <v/>
      </c>
      <c r="BT60" s="223" t="str">
        <f>IF('SAM_2017_4HH_rich with capital'!BT60="","",'SAM_2017_4HH_rich with capital'!BT60)</f>
        <v/>
      </c>
      <c r="BU60" s="279">
        <f>IF('SAM_2017_4HH_rich with capital'!BU60="","",'SAM_2017_4HH_rich with capital'!BU60)</f>
        <v>0</v>
      </c>
      <c r="BV60" s="223">
        <f>IF('SAM_2017_4HH_rich with capital'!BV60="","",'SAM_2017_4HH_rich with capital'!BV60)</f>
        <v>0</v>
      </c>
      <c r="BW60" s="223">
        <f>IF('SAM_2017_4HH_rich with capital'!BW60="","",'SAM_2017_4HH_rich with capital'!BW60)</f>
        <v>0</v>
      </c>
      <c r="BX60" s="280">
        <f>IF('SAM_2017_4HH_rich with capital'!BX60="","",'SAM_2017_4HH_rich with capital'!BX60)</f>
        <v>2583.9060989913269</v>
      </c>
      <c r="BY60" s="223">
        <f>IF('SAM_2017_4HH_rich with capital'!BY60="","",'SAM_2017_4HH_rich with capital'!BY60)</f>
        <v>5492.9247244957241</v>
      </c>
      <c r="BZ60" s="223" t="str">
        <f>IF('SAM_2017_4HH_rich with capital'!BZ60="","",'SAM_2017_4HH_rich with capital'!BZ60)</f>
        <v/>
      </c>
      <c r="CA60" s="223" t="str">
        <f>IF('SAM_2017_4HH_rich with capital'!CA60="","",'SAM_2017_4HH_rich with capital'!CA60)</f>
        <v/>
      </c>
      <c r="CB60" s="223" t="str">
        <f>IF('SAM_2017_4HH_rich with capital'!CB60="","",'SAM_2017_4HH_rich with capital'!CB60)</f>
        <v/>
      </c>
      <c r="CC60" s="223" t="str">
        <f>IF('SAM_2017_4HH_rich with capital'!CC60="","",'SAM_2017_4HH_rich with capital'!CC60)</f>
        <v/>
      </c>
      <c r="CD60" s="223" t="str">
        <f>IF('SAM_2017_4HH_rich with capital'!CD60="","",'SAM_2017_4HH_rich with capital'!CD60)</f>
        <v/>
      </c>
      <c r="CE60" s="223">
        <f>IF('SAM_2017_4HH_rich with capital'!CE60="","",'SAM_2017_4HH_rich with capital'!CE60)</f>
        <v>815.21091632603475</v>
      </c>
      <c r="CF60" s="83" t="str">
        <f>IF('SAM_2017_4HH_rich with capital'!CF60="","",'SAM_2017_4HH_rich with capital'!CF60)</f>
        <v/>
      </c>
      <c r="CG60" s="107">
        <f t="shared" si="1"/>
        <v>79834.549977414426</v>
      </c>
      <c r="CH60" s="221"/>
      <c r="CI60" s="221"/>
      <c r="CJ60" s="221"/>
      <c r="CK60" s="221"/>
    </row>
    <row r="61" spans="1:89" x14ac:dyDescent="0.25">
      <c r="A61" s="227"/>
      <c r="B61" s="225">
        <v>59</v>
      </c>
      <c r="C61" s="244">
        <f>IF('SAM_2017_4HH_rich with capital'!C61="","",'SAM_2017_4HH_rich with capital'!C61)</f>
        <v>121.11895181654587</v>
      </c>
      <c r="D61" s="223">
        <f>IF('SAM_2017_4HH_rich with capital'!D61="","",'SAM_2017_4HH_rich with capital'!D61)</f>
        <v>0.50972085950660273</v>
      </c>
      <c r="E61" s="223">
        <f>IF('SAM_2017_4HH_rich with capital'!E61="","",'SAM_2017_4HH_rich with capital'!E61)</f>
        <v>1231.7590812367155</v>
      </c>
      <c r="F61" s="223">
        <f>IF('SAM_2017_4HH_rich with capital'!F61="","",'SAM_2017_4HH_rich with capital'!F61)</f>
        <v>665.66477356338066</v>
      </c>
      <c r="G61" s="223">
        <f>IF('SAM_2017_4HH_rich with capital'!G61="","",'SAM_2017_4HH_rich with capital'!G61)</f>
        <v>0.65911316424483235</v>
      </c>
      <c r="H61" s="223">
        <f>IF('SAM_2017_4HH_rich with capital'!H61="","",'SAM_2017_4HH_rich with capital'!H61)</f>
        <v>3.8320763962077673</v>
      </c>
      <c r="I61" s="223">
        <f>IF('SAM_2017_4HH_rich with capital'!I61="","",'SAM_2017_4HH_rich with capital'!I61)</f>
        <v>58.384704568345875</v>
      </c>
      <c r="J61" s="223">
        <f>IF('SAM_2017_4HH_rich with capital'!J61="","",'SAM_2017_4HH_rich with capital'!J61)</f>
        <v>15.70461241869306</v>
      </c>
      <c r="K61" s="223">
        <f>IF('SAM_2017_4HH_rich with capital'!K61="","",'SAM_2017_4HH_rich with capital'!K61)</f>
        <v>8.5008264500013558E-2</v>
      </c>
      <c r="L61" s="223">
        <f>IF('SAM_2017_4HH_rich with capital'!L61="","",'SAM_2017_4HH_rich with capital'!L61)</f>
        <v>0.55758249784825298</v>
      </c>
      <c r="M61" s="223">
        <f>IF('SAM_2017_4HH_rich with capital'!M61="","",'SAM_2017_4HH_rich with capital'!M61)</f>
        <v>4.5212053961232295</v>
      </c>
      <c r="N61" s="223">
        <f>IF('SAM_2017_4HH_rich with capital'!N61="","",'SAM_2017_4HH_rich with capital'!N61)</f>
        <v>6.1342108828621349</v>
      </c>
      <c r="O61" s="223">
        <f>IF('SAM_2017_4HH_rich with capital'!O61="","",'SAM_2017_4HH_rich with capital'!O61)</f>
        <v>0.38395770712424077</v>
      </c>
      <c r="P61" s="223">
        <f>IF('SAM_2017_4HH_rich with capital'!P61="","",'SAM_2017_4HH_rich with capital'!P61)</f>
        <v>2.2718610421808028</v>
      </c>
      <c r="Q61" s="223">
        <f>IF('SAM_2017_4HH_rich with capital'!Q61="","",'SAM_2017_4HH_rich with capital'!Q61)</f>
        <v>0.789159281832014</v>
      </c>
      <c r="R61" s="223">
        <f>IF('SAM_2017_4HH_rich with capital'!R61="","",'SAM_2017_4HH_rich with capital'!R61)</f>
        <v>0.85491583921146919</v>
      </c>
      <c r="S61" s="223">
        <f>IF('SAM_2017_4HH_rich with capital'!S61="","",'SAM_2017_4HH_rich with capital'!S61)</f>
        <v>1.8594170867677278</v>
      </c>
      <c r="T61" s="223">
        <f>IF('SAM_2017_4HH_rich with capital'!T61="","",'SAM_2017_4HH_rich with capital'!T61)</f>
        <v>1.4521448253043329E-2</v>
      </c>
      <c r="U61" s="223">
        <f>IF('SAM_2017_4HH_rich with capital'!U61="","",'SAM_2017_4HH_rich with capital'!U61)</f>
        <v>4.3506122443591693</v>
      </c>
      <c r="V61" s="223">
        <f>IF('SAM_2017_4HH_rich with capital'!V61="","",'SAM_2017_4HH_rich with capital'!V61)</f>
        <v>0.30705724006719171</v>
      </c>
      <c r="W61" s="223">
        <f>IF('SAM_2017_4HH_rich with capital'!W61="","",'SAM_2017_4HH_rich with capital'!W61)</f>
        <v>0.22770378680638523</v>
      </c>
      <c r="X61" s="223">
        <f>IF('SAM_2017_4HH_rich with capital'!X61="","",'SAM_2017_4HH_rich with capital'!X61)</f>
        <v>1.4502584163270338</v>
      </c>
      <c r="Y61" s="223">
        <f>IF('SAM_2017_4HH_rich with capital'!Y61="","",'SAM_2017_4HH_rich with capital'!Y61)</f>
        <v>4455.8417879203453</v>
      </c>
      <c r="Z61" s="223">
        <f>IF('SAM_2017_4HH_rich with capital'!Z61="","",'SAM_2017_4HH_rich with capital'!Z61)</f>
        <v>1.5113840415051618</v>
      </c>
      <c r="AA61" s="223">
        <f>IF('SAM_2017_4HH_rich with capital'!AA61="","",'SAM_2017_4HH_rich with capital'!AA61)</f>
        <v>568.40690249881789</v>
      </c>
      <c r="AB61" s="223">
        <f>IF('SAM_2017_4HH_rich with capital'!AB61="","",'SAM_2017_4HH_rich with capital'!AB61)</f>
        <v>19.744640727380478</v>
      </c>
      <c r="AC61" s="223">
        <f>IF('SAM_2017_4HH_rich with capital'!AC61="","",'SAM_2017_4HH_rich with capital'!AC61)</f>
        <v>142741.35919661075</v>
      </c>
      <c r="AD61" s="223">
        <f>IF('SAM_2017_4HH_rich with capital'!AD61="","",'SAM_2017_4HH_rich with capital'!AD61)</f>
        <v>2098.2958803195893</v>
      </c>
      <c r="AE61" s="223">
        <f>IF('SAM_2017_4HH_rich with capital'!AE61="","",'SAM_2017_4HH_rich with capital'!AE61)</f>
        <v>841.47845444415543</v>
      </c>
      <c r="AF61" s="223">
        <f>IF('SAM_2017_4HH_rich with capital'!AF61="","",'SAM_2017_4HH_rich with capital'!AF61)</f>
        <v>2357.3499918966777</v>
      </c>
      <c r="AG61" s="223">
        <f>IF('SAM_2017_4HH_rich with capital'!AG61="","",'SAM_2017_4HH_rich with capital'!AG61)</f>
        <v>44012.885205816376</v>
      </c>
      <c r="AH61" s="223">
        <f>IF('SAM_2017_4HH_rich with capital'!AH61="","",'SAM_2017_4HH_rich with capital'!AH61)</f>
        <v>7871.6608309979183</v>
      </c>
      <c r="AI61" s="223">
        <f>IF('SAM_2017_4HH_rich with capital'!AI61="","",'SAM_2017_4HH_rich with capital'!AI61)</f>
        <v>8060.0642474927381</v>
      </c>
      <c r="AJ61" s="223">
        <f>IF('SAM_2017_4HH_rich with capital'!AJ61="","",'SAM_2017_4HH_rich with capital'!AJ61)</f>
        <v>42684.365004389649</v>
      </c>
      <c r="AK61" s="223" t="str">
        <f>IF('SAM_2017_4HH_rich with capital'!AK61="","",'SAM_2017_4HH_rich with capital'!AK61)</f>
        <v/>
      </c>
      <c r="AL61" s="223" t="str">
        <f>IF('SAM_2017_4HH_rich with capital'!AL61="","",'SAM_2017_4HH_rich with capital'!AL61)</f>
        <v/>
      </c>
      <c r="AM61" s="223" t="str">
        <f>IF('SAM_2017_4HH_rich with capital'!AM61="","",'SAM_2017_4HH_rich with capital'!AM61)</f>
        <v/>
      </c>
      <c r="AN61" s="223" t="str">
        <f>IF('SAM_2017_4HH_rich with capital'!AN61="","",'SAM_2017_4HH_rich with capital'!AN61)</f>
        <v/>
      </c>
      <c r="AO61" s="223" t="str">
        <f>IF('SAM_2017_4HH_rich with capital'!AO61="","",'SAM_2017_4HH_rich with capital'!AO61)</f>
        <v/>
      </c>
      <c r="AP61" s="223" t="str">
        <f>IF('SAM_2017_4HH_rich with capital'!AP61="","",'SAM_2017_4HH_rich with capital'!AP61)</f>
        <v/>
      </c>
      <c r="AQ61" s="223" t="str">
        <f>IF('SAM_2017_4HH_rich with capital'!AQ61="","",'SAM_2017_4HH_rich with capital'!AQ61)</f>
        <v/>
      </c>
      <c r="AR61" s="223" t="str">
        <f>IF('SAM_2017_4HH_rich with capital'!AR61="","",'SAM_2017_4HH_rich with capital'!AR61)</f>
        <v/>
      </c>
      <c r="AS61" s="223" t="str">
        <f>IF('SAM_2017_4HH_rich with capital'!AS61="","",'SAM_2017_4HH_rich with capital'!AS61)</f>
        <v/>
      </c>
      <c r="AT61" s="223" t="str">
        <f>IF('SAM_2017_4HH_rich with capital'!AT61="","",'SAM_2017_4HH_rich with capital'!AT61)</f>
        <v/>
      </c>
      <c r="AU61" s="223" t="str">
        <f>IF('SAM_2017_4HH_rich with capital'!AU61="","",'SAM_2017_4HH_rich with capital'!AU61)</f>
        <v/>
      </c>
      <c r="AV61" s="223" t="str">
        <f>IF('SAM_2017_4HH_rich with capital'!AV61="","",'SAM_2017_4HH_rich with capital'!AV61)</f>
        <v/>
      </c>
      <c r="AW61" s="223" t="str">
        <f>IF('SAM_2017_4HH_rich with capital'!AW61="","",'SAM_2017_4HH_rich with capital'!AW61)</f>
        <v/>
      </c>
      <c r="AX61" s="223" t="str">
        <f>IF('SAM_2017_4HH_rich with capital'!AX61="","",'SAM_2017_4HH_rich with capital'!AX61)</f>
        <v/>
      </c>
      <c r="AY61" s="223" t="str">
        <f>IF('SAM_2017_4HH_rich with capital'!AY61="","",'SAM_2017_4HH_rich with capital'!AY61)</f>
        <v/>
      </c>
      <c r="AZ61" s="223" t="str">
        <f>IF('SAM_2017_4HH_rich with capital'!AZ61="","",'SAM_2017_4HH_rich with capital'!AZ61)</f>
        <v/>
      </c>
      <c r="BA61" s="223" t="str">
        <f>IF('SAM_2017_4HH_rich with capital'!BA61="","",'SAM_2017_4HH_rich with capital'!BA61)</f>
        <v/>
      </c>
      <c r="BB61" s="223" t="str">
        <f>IF('SAM_2017_4HH_rich with capital'!BB61="","",'SAM_2017_4HH_rich with capital'!BB61)</f>
        <v/>
      </c>
      <c r="BC61" s="223" t="str">
        <f>IF('SAM_2017_4HH_rich with capital'!BC61="","",'SAM_2017_4HH_rich with capital'!BC61)</f>
        <v/>
      </c>
      <c r="BD61" s="223" t="str">
        <f>IF('SAM_2017_4HH_rich with capital'!BD61="","",'SAM_2017_4HH_rich with capital'!BD61)</f>
        <v/>
      </c>
      <c r="BE61" s="223" t="str">
        <f>IF('SAM_2017_4HH_rich with capital'!BE61="","",'SAM_2017_4HH_rich with capital'!BE61)</f>
        <v/>
      </c>
      <c r="BF61" s="223" t="str">
        <f>IF('SAM_2017_4HH_rich with capital'!BF61="","",'SAM_2017_4HH_rich with capital'!BF61)</f>
        <v/>
      </c>
      <c r="BG61" s="223" t="str">
        <f>IF('SAM_2017_4HH_rich with capital'!BG61="","",'SAM_2017_4HH_rich with capital'!BG61)</f>
        <v/>
      </c>
      <c r="BH61" s="223" t="str">
        <f>IF('SAM_2017_4HH_rich with capital'!BH61="","",'SAM_2017_4HH_rich with capital'!BH61)</f>
        <v/>
      </c>
      <c r="BI61" s="223" t="str">
        <f>IF('SAM_2017_4HH_rich with capital'!BI61="","",'SAM_2017_4HH_rich with capital'!BI61)</f>
        <v/>
      </c>
      <c r="BJ61" s="223" t="str">
        <f>IF('SAM_2017_4HH_rich with capital'!BJ61="","",'SAM_2017_4HH_rich with capital'!BJ61)</f>
        <v/>
      </c>
      <c r="BK61" s="223" t="str">
        <f>IF('SAM_2017_4HH_rich with capital'!BK61="","",'SAM_2017_4HH_rich with capital'!BK61)</f>
        <v/>
      </c>
      <c r="BL61" s="223" t="str">
        <f>IF('SAM_2017_4HH_rich with capital'!BL61="","",'SAM_2017_4HH_rich with capital'!BL61)</f>
        <v/>
      </c>
      <c r="BM61" s="223" t="str">
        <f>IF('SAM_2017_4HH_rich with capital'!BM61="","",'SAM_2017_4HH_rich with capital'!BM61)</f>
        <v/>
      </c>
      <c r="BN61" s="223" t="str">
        <f>IF('SAM_2017_4HH_rich with capital'!BN61="","",'SAM_2017_4HH_rich with capital'!BN61)</f>
        <v/>
      </c>
      <c r="BO61" s="223" t="str">
        <f>IF('SAM_2017_4HH_rich with capital'!BO61="","",'SAM_2017_4HH_rich with capital'!BO61)</f>
        <v/>
      </c>
      <c r="BP61" s="223" t="str">
        <f>IF('SAM_2017_4HH_rich with capital'!BP61="","",'SAM_2017_4HH_rich with capital'!BP61)</f>
        <v/>
      </c>
      <c r="BQ61" s="223" t="str">
        <f>IF('SAM_2017_4HH_rich with capital'!BQ61="","",'SAM_2017_4HH_rich with capital'!BQ61)</f>
        <v/>
      </c>
      <c r="BR61" s="223" t="str">
        <f>IF('SAM_2017_4HH_rich with capital'!BR61="","",'SAM_2017_4HH_rich with capital'!BR61)</f>
        <v/>
      </c>
      <c r="BS61" s="223" t="str">
        <f>IF('SAM_2017_4HH_rich with capital'!BS61="","",'SAM_2017_4HH_rich with capital'!BS61)</f>
        <v/>
      </c>
      <c r="BT61" s="223" t="str">
        <f>IF('SAM_2017_4HH_rich with capital'!BT61="","",'SAM_2017_4HH_rich with capital'!BT61)</f>
        <v/>
      </c>
      <c r="BU61" s="279">
        <f>IF('SAM_2017_4HH_rich with capital'!BU61="","",'SAM_2017_4HH_rich with capital'!BU61)</f>
        <v>2000.5750243546265</v>
      </c>
      <c r="BV61" s="223">
        <f>IF('SAM_2017_4HH_rich with capital'!BV61="","",'SAM_2017_4HH_rich with capital'!BV61)</f>
        <v>24273.903106790007</v>
      </c>
      <c r="BW61" s="223">
        <f>IF('SAM_2017_4HH_rich with capital'!BW61="","",'SAM_2017_4HH_rich with capital'!BW61)</f>
        <v>2963.4977111743433</v>
      </c>
      <c r="BX61" s="280">
        <f>IF('SAM_2017_4HH_rich with capital'!BX61="","",'SAM_2017_4HH_rich with capital'!BX61)</f>
        <v>147161.77334866975</v>
      </c>
      <c r="BY61" s="223">
        <f>IF('SAM_2017_4HH_rich with capital'!BY61="","",'SAM_2017_4HH_rich with capital'!BY61)</f>
        <v>44.976911146708936</v>
      </c>
      <c r="BZ61" s="223" t="str">
        <f>IF('SAM_2017_4HH_rich with capital'!BZ61="","",'SAM_2017_4HH_rich with capital'!BZ61)</f>
        <v/>
      </c>
      <c r="CA61" s="223" t="str">
        <f>IF('SAM_2017_4HH_rich with capital'!CA61="","",'SAM_2017_4HH_rich with capital'!CA61)</f>
        <v/>
      </c>
      <c r="CB61" s="223" t="str">
        <f>IF('SAM_2017_4HH_rich with capital'!CB61="","",'SAM_2017_4HH_rich with capital'!CB61)</f>
        <v/>
      </c>
      <c r="CC61" s="223" t="str">
        <f>IF('SAM_2017_4HH_rich with capital'!CC61="","",'SAM_2017_4HH_rich with capital'!CC61)</f>
        <v/>
      </c>
      <c r="CD61" s="223" t="str">
        <f>IF('SAM_2017_4HH_rich with capital'!CD61="","",'SAM_2017_4HH_rich with capital'!CD61)</f>
        <v/>
      </c>
      <c r="CE61" s="223">
        <f>IF('SAM_2017_4HH_rich with capital'!CE61="","",'SAM_2017_4HH_rich with capital'!CE61)</f>
        <v>6.3215955924454494</v>
      </c>
      <c r="CF61" s="83" t="str">
        <f>IF('SAM_2017_4HH_rich with capital'!CF61="","",'SAM_2017_4HH_rich with capital'!CF61)</f>
        <v/>
      </c>
      <c r="CG61" s="107">
        <f t="shared" si="1"/>
        <v>434285.45173004165</v>
      </c>
      <c r="CH61" s="221"/>
      <c r="CI61" s="221"/>
      <c r="CJ61" s="221"/>
      <c r="CK61" s="221"/>
    </row>
    <row r="62" spans="1:89" x14ac:dyDescent="0.25">
      <c r="A62" s="227"/>
      <c r="B62" s="225">
        <v>60</v>
      </c>
      <c r="C62" s="244">
        <f>IF('SAM_2017_4HH_rich with capital'!C62="","",'SAM_2017_4HH_rich with capital'!C62)</f>
        <v>16629.662053240536</v>
      </c>
      <c r="D62" s="223">
        <f>IF('SAM_2017_4HH_rich with capital'!D62="","",'SAM_2017_4HH_rich with capital'!D62)</f>
        <v>103.46387113273697</v>
      </c>
      <c r="E62" s="223">
        <f>IF('SAM_2017_4HH_rich with capital'!E62="","",'SAM_2017_4HH_rich with capital'!E62)</f>
        <v>21865.560182663747</v>
      </c>
      <c r="F62" s="223">
        <f>IF('SAM_2017_4HH_rich with capital'!F62="","",'SAM_2017_4HH_rich with capital'!F62)</f>
        <v>5.8575760315753171E-2</v>
      </c>
      <c r="G62" s="223">
        <f>IF('SAM_2017_4HH_rich with capital'!G62="","",'SAM_2017_4HH_rich with capital'!G62)</f>
        <v>2893.056549017726</v>
      </c>
      <c r="H62" s="223">
        <f>IF('SAM_2017_4HH_rich with capital'!H62="","",'SAM_2017_4HH_rich with capital'!H62)</f>
        <v>273.55410877995013</v>
      </c>
      <c r="I62" s="223">
        <f>IF('SAM_2017_4HH_rich with capital'!I62="","",'SAM_2017_4HH_rich with capital'!I62)</f>
        <v>27701.890692422941</v>
      </c>
      <c r="J62" s="223">
        <f>IF('SAM_2017_4HH_rich with capital'!J62="","",'SAM_2017_4HH_rich with capital'!J62)</f>
        <v>5.9878045191289591</v>
      </c>
      <c r="K62" s="223">
        <f>IF('SAM_2017_4HH_rich with capital'!K62="","",'SAM_2017_4HH_rich with capital'!K62)</f>
        <v>4.2236630299778255E-2</v>
      </c>
      <c r="L62" s="223">
        <f>IF('SAM_2017_4HH_rich with capital'!L62="","",'SAM_2017_4HH_rich with capital'!L62)</f>
        <v>171.62587863154837</v>
      </c>
      <c r="M62" s="223">
        <f>IF('SAM_2017_4HH_rich with capital'!M62="","",'SAM_2017_4HH_rich with capital'!M62)</f>
        <v>0.64402938021529166</v>
      </c>
      <c r="N62" s="223" t="str">
        <f>IF('SAM_2017_4HH_rich with capital'!N62="","",'SAM_2017_4HH_rich with capital'!N62)</f>
        <v/>
      </c>
      <c r="O62" s="223">
        <f>IF('SAM_2017_4HH_rich with capital'!O62="","",'SAM_2017_4HH_rich with capital'!O62)</f>
        <v>159.94514735457241</v>
      </c>
      <c r="P62" s="223">
        <f>IF('SAM_2017_4HH_rich with capital'!P62="","",'SAM_2017_4HH_rich with capital'!P62)</f>
        <v>453.2314505026597</v>
      </c>
      <c r="Q62" s="223" t="str">
        <f>IF('SAM_2017_4HH_rich with capital'!Q62="","",'SAM_2017_4HH_rich with capital'!Q62)</f>
        <v/>
      </c>
      <c r="R62" s="223">
        <f>IF('SAM_2017_4HH_rich with capital'!R62="","",'SAM_2017_4HH_rich with capital'!R62)</f>
        <v>1431.0686968222601</v>
      </c>
      <c r="S62" s="223">
        <f>IF('SAM_2017_4HH_rich with capital'!S62="","",'SAM_2017_4HH_rich with capital'!S62)</f>
        <v>1117.2474674177417</v>
      </c>
      <c r="T62" s="223">
        <f>IF('SAM_2017_4HH_rich with capital'!T62="","",'SAM_2017_4HH_rich with capital'!T62)</f>
        <v>3.6479992177816056E-2</v>
      </c>
      <c r="U62" s="223">
        <f>IF('SAM_2017_4HH_rich with capital'!U62="","",'SAM_2017_4HH_rich with capital'!U62)</f>
        <v>5415.9546487845773</v>
      </c>
      <c r="V62" s="223">
        <f>IF('SAM_2017_4HH_rich with capital'!V62="","",'SAM_2017_4HH_rich with capital'!V62)</f>
        <v>67.614080329993655</v>
      </c>
      <c r="W62" s="223">
        <f>IF('SAM_2017_4HH_rich with capital'!W62="","",'SAM_2017_4HH_rich with capital'!W62)</f>
        <v>10620.294155957972</v>
      </c>
      <c r="X62" s="223">
        <f>IF('SAM_2017_4HH_rich with capital'!X62="","",'SAM_2017_4HH_rich with capital'!X62)</f>
        <v>2647.8262168950914</v>
      </c>
      <c r="Y62" s="223">
        <f>IF('SAM_2017_4HH_rich with capital'!Y62="","",'SAM_2017_4HH_rich with capital'!Y62)</f>
        <v>31262.915330782867</v>
      </c>
      <c r="Z62" s="223">
        <f>IF('SAM_2017_4HH_rich with capital'!Z62="","",'SAM_2017_4HH_rich with capital'!Z62)</f>
        <v>94.897885214551849</v>
      </c>
      <c r="AA62" s="223">
        <f>IF('SAM_2017_4HH_rich with capital'!AA62="","",'SAM_2017_4HH_rich with capital'!AA62)</f>
        <v>12.059924367448533</v>
      </c>
      <c r="AB62" s="223">
        <f>IF('SAM_2017_4HH_rich with capital'!AB62="","",'SAM_2017_4HH_rich with capital'!AB62)</f>
        <v>190865.60928608821</v>
      </c>
      <c r="AC62" s="223">
        <f>IF('SAM_2017_4HH_rich with capital'!AC62="","",'SAM_2017_4HH_rich with capital'!AC62)</f>
        <v>269327.53556257696</v>
      </c>
      <c r="AD62" s="223">
        <f>IF('SAM_2017_4HH_rich with capital'!AD62="","",'SAM_2017_4HH_rich with capital'!AD62)</f>
        <v>7913.2847059518781</v>
      </c>
      <c r="AE62" s="223">
        <f>IF('SAM_2017_4HH_rich with capital'!AE62="","",'SAM_2017_4HH_rich with capital'!AE62)</f>
        <v>13777.378479868295</v>
      </c>
      <c r="AF62" s="223">
        <f>IF('SAM_2017_4HH_rich with capital'!AF62="","",'SAM_2017_4HH_rich with capital'!AF62)</f>
        <v>483266.40023740748</v>
      </c>
      <c r="AG62" s="223">
        <f>IF('SAM_2017_4HH_rich with capital'!AG62="","",'SAM_2017_4HH_rich with capital'!AG62)</f>
        <v>140511.57570027665</v>
      </c>
      <c r="AH62" s="223">
        <f>IF('SAM_2017_4HH_rich with capital'!AH62="","",'SAM_2017_4HH_rich with capital'!AH62)</f>
        <v>312522.25490772276</v>
      </c>
      <c r="AI62" s="223">
        <f>IF('SAM_2017_4HH_rich with capital'!AI62="","",'SAM_2017_4HH_rich with capital'!AI62)</f>
        <v>43951.982470313436</v>
      </c>
      <c r="AJ62" s="223">
        <f>IF('SAM_2017_4HH_rich with capital'!AJ62="","",'SAM_2017_4HH_rich with capital'!AJ62)</f>
        <v>109386.71712051038</v>
      </c>
      <c r="AK62" s="223" t="str">
        <f>IF('SAM_2017_4HH_rich with capital'!AK62="","",'SAM_2017_4HH_rich with capital'!AK62)</f>
        <v/>
      </c>
      <c r="AL62" s="223" t="str">
        <f>IF('SAM_2017_4HH_rich with capital'!AL62="","",'SAM_2017_4HH_rich with capital'!AL62)</f>
        <v/>
      </c>
      <c r="AM62" s="223" t="str">
        <f>IF('SAM_2017_4HH_rich with capital'!AM62="","",'SAM_2017_4HH_rich with capital'!AM62)</f>
        <v/>
      </c>
      <c r="AN62" s="223" t="str">
        <f>IF('SAM_2017_4HH_rich with capital'!AN62="","",'SAM_2017_4HH_rich with capital'!AN62)</f>
        <v/>
      </c>
      <c r="AO62" s="223" t="str">
        <f>IF('SAM_2017_4HH_rich with capital'!AO62="","",'SAM_2017_4HH_rich with capital'!AO62)</f>
        <v/>
      </c>
      <c r="AP62" s="223" t="str">
        <f>IF('SAM_2017_4HH_rich with capital'!AP62="","",'SAM_2017_4HH_rich with capital'!AP62)</f>
        <v/>
      </c>
      <c r="AQ62" s="223" t="str">
        <f>IF('SAM_2017_4HH_rich with capital'!AQ62="","",'SAM_2017_4HH_rich with capital'!AQ62)</f>
        <v/>
      </c>
      <c r="AR62" s="223" t="str">
        <f>IF('SAM_2017_4HH_rich with capital'!AR62="","",'SAM_2017_4HH_rich with capital'!AR62)</f>
        <v/>
      </c>
      <c r="AS62" s="223" t="str">
        <f>IF('SAM_2017_4HH_rich with capital'!AS62="","",'SAM_2017_4HH_rich with capital'!AS62)</f>
        <v/>
      </c>
      <c r="AT62" s="223" t="str">
        <f>IF('SAM_2017_4HH_rich with capital'!AT62="","",'SAM_2017_4HH_rich with capital'!AT62)</f>
        <v/>
      </c>
      <c r="AU62" s="223" t="str">
        <f>IF('SAM_2017_4HH_rich with capital'!AU62="","",'SAM_2017_4HH_rich with capital'!AU62)</f>
        <v/>
      </c>
      <c r="AV62" s="223" t="str">
        <f>IF('SAM_2017_4HH_rich with capital'!AV62="","",'SAM_2017_4HH_rich with capital'!AV62)</f>
        <v/>
      </c>
      <c r="AW62" s="223" t="str">
        <f>IF('SAM_2017_4HH_rich with capital'!AW62="","",'SAM_2017_4HH_rich with capital'!AW62)</f>
        <v/>
      </c>
      <c r="AX62" s="223" t="str">
        <f>IF('SAM_2017_4HH_rich with capital'!AX62="","",'SAM_2017_4HH_rich with capital'!AX62)</f>
        <v/>
      </c>
      <c r="AY62" s="223" t="str">
        <f>IF('SAM_2017_4HH_rich with capital'!AY62="","",'SAM_2017_4HH_rich with capital'!AY62)</f>
        <v/>
      </c>
      <c r="AZ62" s="223" t="str">
        <f>IF('SAM_2017_4HH_rich with capital'!AZ62="","",'SAM_2017_4HH_rich with capital'!AZ62)</f>
        <v/>
      </c>
      <c r="BA62" s="223" t="str">
        <f>IF('SAM_2017_4HH_rich with capital'!BA62="","",'SAM_2017_4HH_rich with capital'!BA62)</f>
        <v/>
      </c>
      <c r="BB62" s="223" t="str">
        <f>IF('SAM_2017_4HH_rich with capital'!BB62="","",'SAM_2017_4HH_rich with capital'!BB62)</f>
        <v/>
      </c>
      <c r="BC62" s="223" t="str">
        <f>IF('SAM_2017_4HH_rich with capital'!BC62="","",'SAM_2017_4HH_rich with capital'!BC62)</f>
        <v/>
      </c>
      <c r="BD62" s="223" t="str">
        <f>IF('SAM_2017_4HH_rich with capital'!BD62="","",'SAM_2017_4HH_rich with capital'!BD62)</f>
        <v/>
      </c>
      <c r="BE62" s="223" t="str">
        <f>IF('SAM_2017_4HH_rich with capital'!BE62="","",'SAM_2017_4HH_rich with capital'!BE62)</f>
        <v/>
      </c>
      <c r="BF62" s="223" t="str">
        <f>IF('SAM_2017_4HH_rich with capital'!BF62="","",'SAM_2017_4HH_rich with capital'!BF62)</f>
        <v/>
      </c>
      <c r="BG62" s="223" t="str">
        <f>IF('SAM_2017_4HH_rich with capital'!BG62="","",'SAM_2017_4HH_rich with capital'!BG62)</f>
        <v/>
      </c>
      <c r="BH62" s="223" t="str">
        <f>IF('SAM_2017_4HH_rich with capital'!BH62="","",'SAM_2017_4HH_rich with capital'!BH62)</f>
        <v/>
      </c>
      <c r="BI62" s="223" t="str">
        <f>IF('SAM_2017_4HH_rich with capital'!BI62="","",'SAM_2017_4HH_rich with capital'!BI62)</f>
        <v/>
      </c>
      <c r="BJ62" s="223" t="str">
        <f>IF('SAM_2017_4HH_rich with capital'!BJ62="","",'SAM_2017_4HH_rich with capital'!BJ62)</f>
        <v/>
      </c>
      <c r="BK62" s="223" t="str">
        <f>IF('SAM_2017_4HH_rich with capital'!BK62="","",'SAM_2017_4HH_rich with capital'!BK62)</f>
        <v/>
      </c>
      <c r="BL62" s="223" t="str">
        <f>IF('SAM_2017_4HH_rich with capital'!BL62="","",'SAM_2017_4HH_rich with capital'!BL62)</f>
        <v/>
      </c>
      <c r="BM62" s="223" t="str">
        <f>IF('SAM_2017_4HH_rich with capital'!BM62="","",'SAM_2017_4HH_rich with capital'!BM62)</f>
        <v/>
      </c>
      <c r="BN62" s="223" t="str">
        <f>IF('SAM_2017_4HH_rich with capital'!BN62="","",'SAM_2017_4HH_rich with capital'!BN62)</f>
        <v/>
      </c>
      <c r="BO62" s="223" t="str">
        <f>IF('SAM_2017_4HH_rich with capital'!BO62="","",'SAM_2017_4HH_rich with capital'!BO62)</f>
        <v/>
      </c>
      <c r="BP62" s="223" t="str">
        <f>IF('SAM_2017_4HH_rich with capital'!BP62="","",'SAM_2017_4HH_rich with capital'!BP62)</f>
        <v/>
      </c>
      <c r="BQ62" s="223" t="str">
        <f>IF('SAM_2017_4HH_rich with capital'!BQ62="","",'SAM_2017_4HH_rich with capital'!BQ62)</f>
        <v/>
      </c>
      <c r="BR62" s="223" t="str">
        <f>IF('SAM_2017_4HH_rich with capital'!BR62="","",'SAM_2017_4HH_rich with capital'!BR62)</f>
        <v/>
      </c>
      <c r="BS62" s="223" t="str">
        <f>IF('SAM_2017_4HH_rich with capital'!BS62="","",'SAM_2017_4HH_rich with capital'!BS62)</f>
        <v/>
      </c>
      <c r="BT62" s="223" t="str">
        <f>IF('SAM_2017_4HH_rich with capital'!BT62="","",'SAM_2017_4HH_rich with capital'!BT62)</f>
        <v/>
      </c>
      <c r="BU62" s="279">
        <f>IF('SAM_2017_4HH_rich with capital'!BU62="","",'SAM_2017_4HH_rich with capital'!BU62)</f>
        <v>16925.711759599722</v>
      </c>
      <c r="BV62" s="223">
        <f>IF('SAM_2017_4HH_rich with capital'!BV62="","",'SAM_2017_4HH_rich with capital'!BV62)</f>
        <v>64439.974892842663</v>
      </c>
      <c r="BW62" s="223">
        <f>IF('SAM_2017_4HH_rich with capital'!BW62="","",'SAM_2017_4HH_rich with capital'!BW62)</f>
        <v>6643.6782880223782</v>
      </c>
      <c r="BX62" s="280">
        <f>IF('SAM_2017_4HH_rich with capital'!BX62="","",'SAM_2017_4HH_rich with capital'!BX62)</f>
        <v>60116.381722165679</v>
      </c>
      <c r="BY62" s="223">
        <f>IF('SAM_2017_4HH_rich with capital'!BY62="","",'SAM_2017_4HH_rich with capital'!BY62)</f>
        <v>126054.77283649307</v>
      </c>
      <c r="BZ62" s="223" t="str">
        <f>IF('SAM_2017_4HH_rich with capital'!BZ62="","",'SAM_2017_4HH_rich with capital'!BZ62)</f>
        <v/>
      </c>
      <c r="CA62" s="223" t="str">
        <f>IF('SAM_2017_4HH_rich with capital'!CA62="","",'SAM_2017_4HH_rich with capital'!CA62)</f>
        <v/>
      </c>
      <c r="CB62" s="223" t="str">
        <f>IF('SAM_2017_4HH_rich with capital'!CB62="","",'SAM_2017_4HH_rich with capital'!CB62)</f>
        <v/>
      </c>
      <c r="CC62" s="223" t="str">
        <f>IF('SAM_2017_4HH_rich with capital'!CC62="","",'SAM_2017_4HH_rich with capital'!CC62)</f>
        <v/>
      </c>
      <c r="CD62" s="223" t="str">
        <f>IF('SAM_2017_4HH_rich with capital'!CD62="","",'SAM_2017_4HH_rich with capital'!CD62)</f>
        <v/>
      </c>
      <c r="CE62" s="223">
        <f>IF('SAM_2017_4HH_rich with capital'!CE62="","",'SAM_2017_4HH_rich with capital'!CE62)</f>
        <v>4873515.2526590172</v>
      </c>
      <c r="CF62" s="83" t="str">
        <f>IF('SAM_2017_4HH_rich with capital'!CF62="","",'SAM_2017_4HH_rich with capital'!CF62)</f>
        <v/>
      </c>
      <c r="CG62" s="107">
        <f t="shared" si="1"/>
        <v>6842147.1480954569</v>
      </c>
      <c r="CH62" s="221"/>
      <c r="CI62" s="221"/>
      <c r="CJ62" s="221"/>
      <c r="CK62" s="221"/>
    </row>
    <row r="63" spans="1:89" x14ac:dyDescent="0.25">
      <c r="A63" s="227"/>
      <c r="B63" s="225">
        <v>61</v>
      </c>
      <c r="C63" s="244">
        <f>IF('SAM_2017_4HH_rich with capital'!C63="","",'SAM_2017_4HH_rich with capital'!C63)</f>
        <v>636610.68937398668</v>
      </c>
      <c r="D63" s="223">
        <f>IF('SAM_2017_4HH_rich with capital'!D63="","",'SAM_2017_4HH_rich with capital'!D63)</f>
        <v>88290.44402669424</v>
      </c>
      <c r="E63" s="223">
        <f>IF('SAM_2017_4HH_rich with capital'!E63="","",'SAM_2017_4HH_rich with capital'!E63)</f>
        <v>972407.40548707172</v>
      </c>
      <c r="F63" s="223">
        <f>IF('SAM_2017_4HH_rich with capital'!F63="","",'SAM_2017_4HH_rich with capital'!F63)</f>
        <v>15894.527172740545</v>
      </c>
      <c r="G63" s="223">
        <f>IF('SAM_2017_4HH_rich with capital'!G63="","",'SAM_2017_4HH_rich with capital'!G63)</f>
        <v>116285.75170678154</v>
      </c>
      <c r="H63" s="223">
        <f>IF('SAM_2017_4HH_rich with capital'!H63="","",'SAM_2017_4HH_rich with capital'!H63)</f>
        <v>438314.39017621632</v>
      </c>
      <c r="I63" s="223">
        <f>IF('SAM_2017_4HH_rich with capital'!I63="","",'SAM_2017_4HH_rich with capital'!I63)</f>
        <v>171886.29450422648</v>
      </c>
      <c r="J63" s="223">
        <f>IF('SAM_2017_4HH_rich with capital'!J63="","",'SAM_2017_4HH_rich with capital'!J63)</f>
        <v>321136.87050507095</v>
      </c>
      <c r="K63" s="223">
        <f>IF('SAM_2017_4HH_rich with capital'!K63="","",'SAM_2017_4HH_rich with capital'!K63)</f>
        <v>14649.091575078093</v>
      </c>
      <c r="L63" s="223">
        <f>IF('SAM_2017_4HH_rich with capital'!L63="","",'SAM_2017_4HH_rich with capital'!L63)</f>
        <v>91612.865541741092</v>
      </c>
      <c r="M63" s="223">
        <f>IF('SAM_2017_4HH_rich with capital'!M63="","",'SAM_2017_4HH_rich with capital'!M63)</f>
        <v>369456.28726142121</v>
      </c>
      <c r="N63" s="223">
        <f>IF('SAM_2017_4HH_rich with capital'!N63="","",'SAM_2017_4HH_rich with capital'!N63)</f>
        <v>424652.52099536086</v>
      </c>
      <c r="O63" s="223">
        <f>IF('SAM_2017_4HH_rich with capital'!O63="","",'SAM_2017_4HH_rich with capital'!O63)</f>
        <v>70814.757341998135</v>
      </c>
      <c r="P63" s="223">
        <f>IF('SAM_2017_4HH_rich with capital'!P63="","",'SAM_2017_4HH_rich with capital'!P63)</f>
        <v>246995.37024275531</v>
      </c>
      <c r="Q63" s="223">
        <f>IF('SAM_2017_4HH_rich with capital'!Q63="","",'SAM_2017_4HH_rich with capital'!Q63)</f>
        <v>110895.48338141011</v>
      </c>
      <c r="R63" s="223">
        <f>IF('SAM_2017_4HH_rich with capital'!R63="","",'SAM_2017_4HH_rich with capital'!R63)</f>
        <v>130981.57305605331</v>
      </c>
      <c r="S63" s="223">
        <f>IF('SAM_2017_4HH_rich with capital'!S63="","",'SAM_2017_4HH_rich with capital'!S63)</f>
        <v>244960.39577793324</v>
      </c>
      <c r="T63" s="223">
        <f>IF('SAM_2017_4HH_rich with capital'!T63="","",'SAM_2017_4HH_rich with capital'!T63)</f>
        <v>3075.1783245639349</v>
      </c>
      <c r="U63" s="223">
        <f>IF('SAM_2017_4HH_rich with capital'!U63="","",'SAM_2017_4HH_rich with capital'!U63)</f>
        <v>256736.58419022209</v>
      </c>
      <c r="V63" s="223">
        <f>IF('SAM_2017_4HH_rich with capital'!V63="","",'SAM_2017_4HH_rich with capital'!V63)</f>
        <v>58340.766674392667</v>
      </c>
      <c r="W63" s="223">
        <f>IF('SAM_2017_4HH_rich with capital'!W63="","",'SAM_2017_4HH_rich with capital'!W63)</f>
        <v>41687.372215563104</v>
      </c>
      <c r="X63" s="223">
        <f>IF('SAM_2017_4HH_rich with capital'!X63="","",'SAM_2017_4HH_rich with capital'!X63)</f>
        <v>105790.66024045942</v>
      </c>
      <c r="Y63" s="223">
        <f>IF('SAM_2017_4HH_rich with capital'!Y63="","",'SAM_2017_4HH_rich with capital'!Y63)</f>
        <v>1110466.8274250582</v>
      </c>
      <c r="Z63" s="223">
        <f>IF('SAM_2017_4HH_rich with capital'!Z63="","",'SAM_2017_4HH_rich with capital'!Z63)</f>
        <v>14444.983659468431</v>
      </c>
      <c r="AA63" s="223">
        <f>IF('SAM_2017_4HH_rich with capital'!AA63="","",'SAM_2017_4HH_rich with capital'!AA63)</f>
        <v>31892.159120876298</v>
      </c>
      <c r="AB63" s="223">
        <f>IF('SAM_2017_4HH_rich with capital'!AB63="","",'SAM_2017_4HH_rich with capital'!AB63)</f>
        <v>1163217.859629038</v>
      </c>
      <c r="AC63" s="223">
        <f>IF('SAM_2017_4HH_rich with capital'!AC63="","",'SAM_2017_4HH_rich with capital'!AC63)</f>
        <v>539728.87216126884</v>
      </c>
      <c r="AD63" s="223">
        <f>IF('SAM_2017_4HH_rich with capital'!AD63="","",'SAM_2017_4HH_rich with capital'!AD63)</f>
        <v>135203.92982971182</v>
      </c>
      <c r="AE63" s="223">
        <f>IF('SAM_2017_4HH_rich with capital'!AE63="","",'SAM_2017_4HH_rich with capital'!AE63)</f>
        <v>103515.012020614</v>
      </c>
      <c r="AF63" s="223">
        <f>IF('SAM_2017_4HH_rich with capital'!AF63="","",'SAM_2017_4HH_rich with capital'!AF63)</f>
        <v>329720.42413451831</v>
      </c>
      <c r="AG63" s="223">
        <f>IF('SAM_2017_4HH_rich with capital'!AG63="","",'SAM_2017_4HH_rich with capital'!AG63)</f>
        <v>282528.79933900113</v>
      </c>
      <c r="AH63" s="223">
        <f>IF('SAM_2017_4HH_rich with capital'!AH63="","",'SAM_2017_4HH_rich with capital'!AH63)</f>
        <v>95362.233010311189</v>
      </c>
      <c r="AI63" s="223">
        <f>IF('SAM_2017_4HH_rich with capital'!AI63="","",'SAM_2017_4HH_rich with capital'!AI63)</f>
        <v>211768.61610991549</v>
      </c>
      <c r="AJ63" s="223">
        <f>IF('SAM_2017_4HH_rich with capital'!AJ63="","",'SAM_2017_4HH_rich with capital'!AJ63)</f>
        <v>462945.0031983683</v>
      </c>
      <c r="AK63" s="223" t="str">
        <f>IF('SAM_2017_4HH_rich with capital'!AK63="","",'SAM_2017_4HH_rich with capital'!AK63)</f>
        <v/>
      </c>
      <c r="AL63" s="223" t="str">
        <f>IF('SAM_2017_4HH_rich with capital'!AL63="","",'SAM_2017_4HH_rich with capital'!AL63)</f>
        <v/>
      </c>
      <c r="AM63" s="223" t="str">
        <f>IF('SAM_2017_4HH_rich with capital'!AM63="","",'SAM_2017_4HH_rich with capital'!AM63)</f>
        <v/>
      </c>
      <c r="AN63" s="223" t="str">
        <f>IF('SAM_2017_4HH_rich with capital'!AN63="","",'SAM_2017_4HH_rich with capital'!AN63)</f>
        <v/>
      </c>
      <c r="AO63" s="223" t="str">
        <f>IF('SAM_2017_4HH_rich with capital'!AO63="","",'SAM_2017_4HH_rich with capital'!AO63)</f>
        <v/>
      </c>
      <c r="AP63" s="223" t="str">
        <f>IF('SAM_2017_4HH_rich with capital'!AP63="","",'SAM_2017_4HH_rich with capital'!AP63)</f>
        <v/>
      </c>
      <c r="AQ63" s="223" t="str">
        <f>IF('SAM_2017_4HH_rich with capital'!AQ63="","",'SAM_2017_4HH_rich with capital'!AQ63)</f>
        <v/>
      </c>
      <c r="AR63" s="223" t="str">
        <f>IF('SAM_2017_4HH_rich with capital'!AR63="","",'SAM_2017_4HH_rich with capital'!AR63)</f>
        <v/>
      </c>
      <c r="AS63" s="223" t="str">
        <f>IF('SAM_2017_4HH_rich with capital'!AS63="","",'SAM_2017_4HH_rich with capital'!AS63)</f>
        <v/>
      </c>
      <c r="AT63" s="223" t="str">
        <f>IF('SAM_2017_4HH_rich with capital'!AT63="","",'SAM_2017_4HH_rich with capital'!AT63)</f>
        <v/>
      </c>
      <c r="AU63" s="223" t="str">
        <f>IF('SAM_2017_4HH_rich with capital'!AU63="","",'SAM_2017_4HH_rich with capital'!AU63)</f>
        <v/>
      </c>
      <c r="AV63" s="223" t="str">
        <f>IF('SAM_2017_4HH_rich with capital'!AV63="","",'SAM_2017_4HH_rich with capital'!AV63)</f>
        <v/>
      </c>
      <c r="AW63" s="223" t="str">
        <f>IF('SAM_2017_4HH_rich with capital'!AW63="","",'SAM_2017_4HH_rich with capital'!AW63)</f>
        <v/>
      </c>
      <c r="AX63" s="223" t="str">
        <f>IF('SAM_2017_4HH_rich with capital'!AX63="","",'SAM_2017_4HH_rich with capital'!AX63)</f>
        <v/>
      </c>
      <c r="AY63" s="223" t="str">
        <f>IF('SAM_2017_4HH_rich with capital'!AY63="","",'SAM_2017_4HH_rich with capital'!AY63)</f>
        <v/>
      </c>
      <c r="AZ63" s="223" t="str">
        <f>IF('SAM_2017_4HH_rich with capital'!AZ63="","",'SAM_2017_4HH_rich with capital'!AZ63)</f>
        <v/>
      </c>
      <c r="BA63" s="223" t="str">
        <f>IF('SAM_2017_4HH_rich with capital'!BA63="","",'SAM_2017_4HH_rich with capital'!BA63)</f>
        <v/>
      </c>
      <c r="BB63" s="223" t="str">
        <f>IF('SAM_2017_4HH_rich with capital'!BB63="","",'SAM_2017_4HH_rich with capital'!BB63)</f>
        <v/>
      </c>
      <c r="BC63" s="223" t="str">
        <f>IF('SAM_2017_4HH_rich with capital'!BC63="","",'SAM_2017_4HH_rich with capital'!BC63)</f>
        <v/>
      </c>
      <c r="BD63" s="223" t="str">
        <f>IF('SAM_2017_4HH_rich with capital'!BD63="","",'SAM_2017_4HH_rich with capital'!BD63)</f>
        <v/>
      </c>
      <c r="BE63" s="223" t="str">
        <f>IF('SAM_2017_4HH_rich with capital'!BE63="","",'SAM_2017_4HH_rich with capital'!BE63)</f>
        <v/>
      </c>
      <c r="BF63" s="223" t="str">
        <f>IF('SAM_2017_4HH_rich with capital'!BF63="","",'SAM_2017_4HH_rich with capital'!BF63)</f>
        <v/>
      </c>
      <c r="BG63" s="223" t="str">
        <f>IF('SAM_2017_4HH_rich with capital'!BG63="","",'SAM_2017_4HH_rich with capital'!BG63)</f>
        <v/>
      </c>
      <c r="BH63" s="223" t="str">
        <f>IF('SAM_2017_4HH_rich with capital'!BH63="","",'SAM_2017_4HH_rich with capital'!BH63)</f>
        <v/>
      </c>
      <c r="BI63" s="223" t="str">
        <f>IF('SAM_2017_4HH_rich with capital'!BI63="","",'SAM_2017_4HH_rich with capital'!BI63)</f>
        <v/>
      </c>
      <c r="BJ63" s="223" t="str">
        <f>IF('SAM_2017_4HH_rich with capital'!BJ63="","",'SAM_2017_4HH_rich with capital'!BJ63)</f>
        <v/>
      </c>
      <c r="BK63" s="223" t="str">
        <f>IF('SAM_2017_4HH_rich with capital'!BK63="","",'SAM_2017_4HH_rich with capital'!BK63)</f>
        <v/>
      </c>
      <c r="BL63" s="223" t="str">
        <f>IF('SAM_2017_4HH_rich with capital'!BL63="","",'SAM_2017_4HH_rich with capital'!BL63)</f>
        <v/>
      </c>
      <c r="BM63" s="223" t="str">
        <f>IF('SAM_2017_4HH_rich with capital'!BM63="","",'SAM_2017_4HH_rich with capital'!BM63)</f>
        <v/>
      </c>
      <c r="BN63" s="223" t="str">
        <f>IF('SAM_2017_4HH_rich with capital'!BN63="","",'SAM_2017_4HH_rich with capital'!BN63)</f>
        <v/>
      </c>
      <c r="BO63" s="223" t="str">
        <f>IF('SAM_2017_4HH_rich with capital'!BO63="","",'SAM_2017_4HH_rich with capital'!BO63)</f>
        <v/>
      </c>
      <c r="BP63" s="223" t="str">
        <f>IF('SAM_2017_4HH_rich with capital'!BP63="","",'SAM_2017_4HH_rich with capital'!BP63)</f>
        <v/>
      </c>
      <c r="BQ63" s="223" t="str">
        <f>IF('SAM_2017_4HH_rich with capital'!BQ63="","",'SAM_2017_4HH_rich with capital'!BQ63)</f>
        <v/>
      </c>
      <c r="BR63" s="223" t="str">
        <f>IF('SAM_2017_4HH_rich with capital'!BR63="","",'SAM_2017_4HH_rich with capital'!BR63)</f>
        <v/>
      </c>
      <c r="BS63" s="223" t="str">
        <f>IF('SAM_2017_4HH_rich with capital'!BS63="","",'SAM_2017_4HH_rich with capital'!BS63)</f>
        <v/>
      </c>
      <c r="BT63" s="223" t="str">
        <f>IF('SAM_2017_4HH_rich with capital'!BT63="","",'SAM_2017_4HH_rich with capital'!BT63)</f>
        <v/>
      </c>
      <c r="BU63" s="279">
        <f>IF('SAM_2017_4HH_rich with capital'!BU63="","",'SAM_2017_4HH_rich with capital'!BU63)</f>
        <v>368294.49493729131</v>
      </c>
      <c r="BV63" s="223">
        <f>IF('SAM_2017_4HH_rich with capital'!BV63="","",'SAM_2017_4HH_rich with capital'!BV63)</f>
        <v>1178040.5216314432</v>
      </c>
      <c r="BW63" s="223">
        <f>IF('SAM_2017_4HH_rich with capital'!BW63="","",'SAM_2017_4HH_rich with capital'!BW63)</f>
        <v>162756.23597888314</v>
      </c>
      <c r="BX63" s="280">
        <f>IF('SAM_2017_4HH_rich with capital'!BX63="","",'SAM_2017_4HH_rich with capital'!BX63)</f>
        <v>2008718.9426312</v>
      </c>
      <c r="BY63" s="223" t="str">
        <f>IF('SAM_2017_4HH_rich with capital'!BY63="","",'SAM_2017_4HH_rich with capital'!BY63)</f>
        <v/>
      </c>
      <c r="BZ63" s="223" t="str">
        <f>IF('SAM_2017_4HH_rich with capital'!BZ63="","",'SAM_2017_4HH_rich with capital'!BZ63)</f>
        <v/>
      </c>
      <c r="CA63" s="223" t="str">
        <f>IF('SAM_2017_4HH_rich with capital'!CA63="","",'SAM_2017_4HH_rich with capital'!CA63)</f>
        <v/>
      </c>
      <c r="CB63" s="223" t="str">
        <f>IF('SAM_2017_4HH_rich with capital'!CB63="","",'SAM_2017_4HH_rich with capital'!CB63)</f>
        <v/>
      </c>
      <c r="CC63" s="223" t="str">
        <f>IF('SAM_2017_4HH_rich with capital'!CC63="","",'SAM_2017_4HH_rich with capital'!CC63)</f>
        <v/>
      </c>
      <c r="CD63" s="223" t="str">
        <f>IF('SAM_2017_4HH_rich with capital'!CD63="","",'SAM_2017_4HH_rich with capital'!CD63)</f>
        <v/>
      </c>
      <c r="CE63" s="223">
        <f>IF('SAM_2017_4HH_rich with capital'!CE63="","",'SAM_2017_4HH_rich with capital'!CE63)</f>
        <v>2472830.2779351282</v>
      </c>
      <c r="CF63" s="83" t="str">
        <f>IF('SAM_2017_4HH_rich with capital'!CF63="","",'SAM_2017_4HH_rich with capital'!CF63)</f>
        <v/>
      </c>
      <c r="CG63" s="107">
        <f t="shared" si="1"/>
        <v>15602910.472523838</v>
      </c>
      <c r="CH63" s="221"/>
      <c r="CI63" s="221"/>
      <c r="CJ63" s="221"/>
      <c r="CK63" s="221"/>
    </row>
    <row r="64" spans="1:89" x14ac:dyDescent="0.25">
      <c r="A64" s="227"/>
      <c r="B64" s="225">
        <v>62</v>
      </c>
      <c r="C64" s="244">
        <f>IF('SAM_2017_4HH_rich with capital'!C64="","",'SAM_2017_4HH_rich with capital'!C64)</f>
        <v>1240.1264562668048</v>
      </c>
      <c r="D64" s="223">
        <f>IF('SAM_2017_4HH_rich with capital'!D64="","",'SAM_2017_4HH_rich with capital'!D64)</f>
        <v>79.10317598617489</v>
      </c>
      <c r="E64" s="223">
        <f>IF('SAM_2017_4HH_rich with capital'!E64="","",'SAM_2017_4HH_rich with capital'!E64)</f>
        <v>20405.028782389731</v>
      </c>
      <c r="F64" s="223">
        <f>IF('SAM_2017_4HH_rich with capital'!F64="","",'SAM_2017_4HH_rich with capital'!F64)</f>
        <v>39.792179544835292</v>
      </c>
      <c r="G64" s="223">
        <f>IF('SAM_2017_4HH_rich with capital'!G64="","",'SAM_2017_4HH_rich with capital'!G64)</f>
        <v>684.71604822113386</v>
      </c>
      <c r="H64" s="223">
        <f>IF('SAM_2017_4HH_rich with capital'!H64="","",'SAM_2017_4HH_rich with capital'!H64)</f>
        <v>3071.5829906232939</v>
      </c>
      <c r="I64" s="223">
        <f>IF('SAM_2017_4HH_rich with capital'!I64="","",'SAM_2017_4HH_rich with capital'!I64)</f>
        <v>102.81429672657588</v>
      </c>
      <c r="J64" s="223">
        <f>IF('SAM_2017_4HH_rich with capital'!J64="","",'SAM_2017_4HH_rich with capital'!J64)</f>
        <v>119.9055486651345</v>
      </c>
      <c r="K64" s="223">
        <f>IF('SAM_2017_4HH_rich with capital'!K64="","",'SAM_2017_4HH_rich with capital'!K64)</f>
        <v>85.407131395940254</v>
      </c>
      <c r="L64" s="223">
        <f>IF('SAM_2017_4HH_rich with capital'!L64="","",'SAM_2017_4HH_rich with capital'!L64)</f>
        <v>11.779577281413181</v>
      </c>
      <c r="M64" s="223">
        <f>IF('SAM_2017_4HH_rich with capital'!M64="","",'SAM_2017_4HH_rich with capital'!M64)</f>
        <v>0.12562201450158789</v>
      </c>
      <c r="N64" s="223">
        <f>IF('SAM_2017_4HH_rich with capital'!N64="","",'SAM_2017_4HH_rich with capital'!N64)</f>
        <v>0.12498523389835182</v>
      </c>
      <c r="O64" s="223">
        <f>IF('SAM_2017_4HH_rich with capital'!O64="","",'SAM_2017_4HH_rich with capital'!O64)</f>
        <v>0.27448242672400747</v>
      </c>
      <c r="P64" s="223">
        <f>IF('SAM_2017_4HH_rich with capital'!P64="","",'SAM_2017_4HH_rich with capital'!P64)</f>
        <v>105.38295500508525</v>
      </c>
      <c r="Q64" s="223">
        <f>IF('SAM_2017_4HH_rich with capital'!Q64="","",'SAM_2017_4HH_rich with capital'!Q64)</f>
        <v>7.6032870010442748</v>
      </c>
      <c r="R64" s="223">
        <f>IF('SAM_2017_4HH_rich with capital'!R64="","",'SAM_2017_4HH_rich with capital'!R64)</f>
        <v>37.805320877333656</v>
      </c>
      <c r="S64" s="223">
        <f>IF('SAM_2017_4HH_rich with capital'!S64="","",'SAM_2017_4HH_rich with capital'!S64)</f>
        <v>61.331442967400299</v>
      </c>
      <c r="T64" s="223" t="str">
        <f>IF('SAM_2017_4HH_rich with capital'!T64="","",'SAM_2017_4HH_rich with capital'!T64)</f>
        <v/>
      </c>
      <c r="U64" s="223">
        <f>IF('SAM_2017_4HH_rich with capital'!U64="","",'SAM_2017_4HH_rich with capital'!U64)</f>
        <v>11926.781134109002</v>
      </c>
      <c r="V64" s="223">
        <f>IF('SAM_2017_4HH_rich with capital'!V64="","",'SAM_2017_4HH_rich with capital'!V64)</f>
        <v>20.253703110869072</v>
      </c>
      <c r="W64" s="223">
        <f>IF('SAM_2017_4HH_rich with capital'!W64="","",'SAM_2017_4HH_rich with capital'!W64)</f>
        <v>3.0904003506831081</v>
      </c>
      <c r="X64" s="223">
        <f>IF('SAM_2017_4HH_rich with capital'!X64="","",'SAM_2017_4HH_rich with capital'!X64)</f>
        <v>455.43499224479041</v>
      </c>
      <c r="Y64" s="223">
        <f>IF('SAM_2017_4HH_rich with capital'!Y64="","",'SAM_2017_4HH_rich with capital'!Y64)</f>
        <v>72130.367677303133</v>
      </c>
      <c r="Z64" s="223">
        <f>IF('SAM_2017_4HH_rich with capital'!Z64="","",'SAM_2017_4HH_rich with capital'!Z64)</f>
        <v>0.95950041776919326</v>
      </c>
      <c r="AA64" s="223">
        <f>IF('SAM_2017_4HH_rich with capital'!AA64="","",'SAM_2017_4HH_rich with capital'!AA64)</f>
        <v>2023.9053677858099</v>
      </c>
      <c r="AB64" s="223">
        <f>IF('SAM_2017_4HH_rich with capital'!AB64="","",'SAM_2017_4HH_rich with capital'!AB64)</f>
        <v>204.96030533808332</v>
      </c>
      <c r="AC64" s="223">
        <f>IF('SAM_2017_4HH_rich with capital'!AC64="","",'SAM_2017_4HH_rich with capital'!AC64)</f>
        <v>299421.0592526063</v>
      </c>
      <c r="AD64" s="223">
        <f>IF('SAM_2017_4HH_rich with capital'!AD64="","",'SAM_2017_4HH_rich with capital'!AD64)</f>
        <v>110768.5690648297</v>
      </c>
      <c r="AE64" s="223">
        <f>IF('SAM_2017_4HH_rich with capital'!AE64="","",'SAM_2017_4HH_rich with capital'!AE64)</f>
        <v>27679.295310377576</v>
      </c>
      <c r="AF64" s="223">
        <f>IF('SAM_2017_4HH_rich with capital'!AF64="","",'SAM_2017_4HH_rich with capital'!AF64)</f>
        <v>3952.2815761061297</v>
      </c>
      <c r="AG64" s="223">
        <f>IF('SAM_2017_4HH_rich with capital'!AG64="","",'SAM_2017_4HH_rich with capital'!AG64)</f>
        <v>19834.813240966516</v>
      </c>
      <c r="AH64" s="223">
        <f>IF('SAM_2017_4HH_rich with capital'!AH64="","",'SAM_2017_4HH_rich with capital'!AH64)</f>
        <v>45702.136444132469</v>
      </c>
      <c r="AI64" s="223">
        <f>IF('SAM_2017_4HH_rich with capital'!AI64="","",'SAM_2017_4HH_rich with capital'!AI64)</f>
        <v>4317.4628962968045</v>
      </c>
      <c r="AJ64" s="223">
        <f>IF('SAM_2017_4HH_rich with capital'!AJ64="","",'SAM_2017_4HH_rich with capital'!AJ64)</f>
        <v>110340.66190611424</v>
      </c>
      <c r="AK64" s="223" t="str">
        <f>IF('SAM_2017_4HH_rich with capital'!AK64="","",'SAM_2017_4HH_rich with capital'!AK64)</f>
        <v/>
      </c>
      <c r="AL64" s="223" t="str">
        <f>IF('SAM_2017_4HH_rich with capital'!AL64="","",'SAM_2017_4HH_rich with capital'!AL64)</f>
        <v/>
      </c>
      <c r="AM64" s="223" t="str">
        <f>IF('SAM_2017_4HH_rich with capital'!AM64="","",'SAM_2017_4HH_rich with capital'!AM64)</f>
        <v/>
      </c>
      <c r="AN64" s="223" t="str">
        <f>IF('SAM_2017_4HH_rich with capital'!AN64="","",'SAM_2017_4HH_rich with capital'!AN64)</f>
        <v/>
      </c>
      <c r="AO64" s="223" t="str">
        <f>IF('SAM_2017_4HH_rich with capital'!AO64="","",'SAM_2017_4HH_rich with capital'!AO64)</f>
        <v/>
      </c>
      <c r="AP64" s="223" t="str">
        <f>IF('SAM_2017_4HH_rich with capital'!AP64="","",'SAM_2017_4HH_rich with capital'!AP64)</f>
        <v/>
      </c>
      <c r="AQ64" s="223" t="str">
        <f>IF('SAM_2017_4HH_rich with capital'!AQ64="","",'SAM_2017_4HH_rich with capital'!AQ64)</f>
        <v/>
      </c>
      <c r="AR64" s="223" t="str">
        <f>IF('SAM_2017_4HH_rich with capital'!AR64="","",'SAM_2017_4HH_rich with capital'!AR64)</f>
        <v/>
      </c>
      <c r="AS64" s="223" t="str">
        <f>IF('SAM_2017_4HH_rich with capital'!AS64="","",'SAM_2017_4HH_rich with capital'!AS64)</f>
        <v/>
      </c>
      <c r="AT64" s="223" t="str">
        <f>IF('SAM_2017_4HH_rich with capital'!AT64="","",'SAM_2017_4HH_rich with capital'!AT64)</f>
        <v/>
      </c>
      <c r="AU64" s="223" t="str">
        <f>IF('SAM_2017_4HH_rich with capital'!AU64="","",'SAM_2017_4HH_rich with capital'!AU64)</f>
        <v/>
      </c>
      <c r="AV64" s="223" t="str">
        <f>IF('SAM_2017_4HH_rich with capital'!AV64="","",'SAM_2017_4HH_rich with capital'!AV64)</f>
        <v/>
      </c>
      <c r="AW64" s="223" t="str">
        <f>IF('SAM_2017_4HH_rich with capital'!AW64="","",'SAM_2017_4HH_rich with capital'!AW64)</f>
        <v/>
      </c>
      <c r="AX64" s="223" t="str">
        <f>IF('SAM_2017_4HH_rich with capital'!AX64="","",'SAM_2017_4HH_rich with capital'!AX64)</f>
        <v/>
      </c>
      <c r="AY64" s="223" t="str">
        <f>IF('SAM_2017_4HH_rich with capital'!AY64="","",'SAM_2017_4HH_rich with capital'!AY64)</f>
        <v/>
      </c>
      <c r="AZ64" s="223" t="str">
        <f>IF('SAM_2017_4HH_rich with capital'!AZ64="","",'SAM_2017_4HH_rich with capital'!AZ64)</f>
        <v/>
      </c>
      <c r="BA64" s="223" t="str">
        <f>IF('SAM_2017_4HH_rich with capital'!BA64="","",'SAM_2017_4HH_rich with capital'!BA64)</f>
        <v/>
      </c>
      <c r="BB64" s="223" t="str">
        <f>IF('SAM_2017_4HH_rich with capital'!BB64="","",'SAM_2017_4HH_rich with capital'!BB64)</f>
        <v/>
      </c>
      <c r="BC64" s="223" t="str">
        <f>IF('SAM_2017_4HH_rich with capital'!BC64="","",'SAM_2017_4HH_rich with capital'!BC64)</f>
        <v/>
      </c>
      <c r="BD64" s="223" t="str">
        <f>IF('SAM_2017_4HH_rich with capital'!BD64="","",'SAM_2017_4HH_rich with capital'!BD64)</f>
        <v/>
      </c>
      <c r="BE64" s="223" t="str">
        <f>IF('SAM_2017_4HH_rich with capital'!BE64="","",'SAM_2017_4HH_rich with capital'!BE64)</f>
        <v/>
      </c>
      <c r="BF64" s="223" t="str">
        <f>IF('SAM_2017_4HH_rich with capital'!BF64="","",'SAM_2017_4HH_rich with capital'!BF64)</f>
        <v/>
      </c>
      <c r="BG64" s="223" t="str">
        <f>IF('SAM_2017_4HH_rich with capital'!BG64="","",'SAM_2017_4HH_rich with capital'!BG64)</f>
        <v/>
      </c>
      <c r="BH64" s="223" t="str">
        <f>IF('SAM_2017_4HH_rich with capital'!BH64="","",'SAM_2017_4HH_rich with capital'!BH64)</f>
        <v/>
      </c>
      <c r="BI64" s="223" t="str">
        <f>IF('SAM_2017_4HH_rich with capital'!BI64="","",'SAM_2017_4HH_rich with capital'!BI64)</f>
        <v/>
      </c>
      <c r="BJ64" s="223" t="str">
        <f>IF('SAM_2017_4HH_rich with capital'!BJ64="","",'SAM_2017_4HH_rich with capital'!BJ64)</f>
        <v/>
      </c>
      <c r="BK64" s="223" t="str">
        <f>IF('SAM_2017_4HH_rich with capital'!BK64="","",'SAM_2017_4HH_rich with capital'!BK64)</f>
        <v/>
      </c>
      <c r="BL64" s="223" t="str">
        <f>IF('SAM_2017_4HH_rich with capital'!BL64="","",'SAM_2017_4HH_rich with capital'!BL64)</f>
        <v/>
      </c>
      <c r="BM64" s="223" t="str">
        <f>IF('SAM_2017_4HH_rich with capital'!BM64="","",'SAM_2017_4HH_rich with capital'!BM64)</f>
        <v/>
      </c>
      <c r="BN64" s="223" t="str">
        <f>IF('SAM_2017_4HH_rich with capital'!BN64="","",'SAM_2017_4HH_rich with capital'!BN64)</f>
        <v/>
      </c>
      <c r="BO64" s="223" t="str">
        <f>IF('SAM_2017_4HH_rich with capital'!BO64="","",'SAM_2017_4HH_rich with capital'!BO64)</f>
        <v/>
      </c>
      <c r="BP64" s="223" t="str">
        <f>IF('SAM_2017_4HH_rich with capital'!BP64="","",'SAM_2017_4HH_rich with capital'!BP64)</f>
        <v/>
      </c>
      <c r="BQ64" s="223" t="str">
        <f>IF('SAM_2017_4HH_rich with capital'!BQ64="","",'SAM_2017_4HH_rich with capital'!BQ64)</f>
        <v/>
      </c>
      <c r="BR64" s="223" t="str">
        <f>IF('SAM_2017_4HH_rich with capital'!BR64="","",'SAM_2017_4HH_rich with capital'!BR64)</f>
        <v/>
      </c>
      <c r="BS64" s="223" t="str">
        <f>IF('SAM_2017_4HH_rich with capital'!BS64="","",'SAM_2017_4HH_rich with capital'!BS64)</f>
        <v/>
      </c>
      <c r="BT64" s="223" t="str">
        <f>IF('SAM_2017_4HH_rich with capital'!BT64="","",'SAM_2017_4HH_rich with capital'!BT64)</f>
        <v/>
      </c>
      <c r="BU64" s="279">
        <f>IF('SAM_2017_4HH_rich with capital'!BU64="","",'SAM_2017_4HH_rich with capital'!BU64)</f>
        <v>122947.42150522509</v>
      </c>
      <c r="BV64" s="223">
        <f>IF('SAM_2017_4HH_rich with capital'!BV64="","",'SAM_2017_4HH_rich with capital'!BV64)</f>
        <v>188293.15119638172</v>
      </c>
      <c r="BW64" s="223">
        <f>IF('SAM_2017_4HH_rich with capital'!BW64="","",'SAM_2017_4HH_rich with capital'!BW64)</f>
        <v>115259.84446444843</v>
      </c>
      <c r="BX64" s="280">
        <f>IF('SAM_2017_4HH_rich with capital'!BX64="","",'SAM_2017_4HH_rich with capital'!BX64)</f>
        <v>377660.39035629173</v>
      </c>
      <c r="BY64" s="223" t="str">
        <f>IF('SAM_2017_4HH_rich with capital'!BY64="","",'SAM_2017_4HH_rich with capital'!BY64)</f>
        <v/>
      </c>
      <c r="BZ64" s="223" t="str">
        <f>IF('SAM_2017_4HH_rich with capital'!BZ64="","",'SAM_2017_4HH_rich with capital'!BZ64)</f>
        <v/>
      </c>
      <c r="CA64" s="223" t="str">
        <f>IF('SAM_2017_4HH_rich with capital'!CA64="","",'SAM_2017_4HH_rich with capital'!CA64)</f>
        <v/>
      </c>
      <c r="CB64" s="223" t="str">
        <f>IF('SAM_2017_4HH_rich with capital'!CB64="","",'SAM_2017_4HH_rich with capital'!CB64)</f>
        <v/>
      </c>
      <c r="CC64" s="223" t="str">
        <f>IF('SAM_2017_4HH_rich with capital'!CC64="","",'SAM_2017_4HH_rich with capital'!CC64)</f>
        <v/>
      </c>
      <c r="CD64" s="223" t="str">
        <f>IF('SAM_2017_4HH_rich with capital'!CD64="","",'SAM_2017_4HH_rich with capital'!CD64)</f>
        <v/>
      </c>
      <c r="CE64" s="223">
        <f>IF('SAM_2017_4HH_rich with capital'!CE64="","",'SAM_2017_4HH_rich with capital'!CE64)</f>
        <v>322089.92222807824</v>
      </c>
      <c r="CF64" s="83" t="str">
        <f>IF('SAM_2017_4HH_rich with capital'!CF64="","",'SAM_2017_4HH_rich with capital'!CF64)</f>
        <v/>
      </c>
      <c r="CG64" s="107">
        <f t="shared" si="1"/>
        <v>1861085.6668051421</v>
      </c>
      <c r="CH64" s="221"/>
      <c r="CI64" s="221"/>
      <c r="CJ64" s="221"/>
      <c r="CK64" s="221"/>
    </row>
    <row r="65" spans="1:89" x14ac:dyDescent="0.25">
      <c r="A65" s="227"/>
      <c r="B65" s="225">
        <v>63</v>
      </c>
      <c r="C65" s="244">
        <f>IF('SAM_2017_4HH_rich with capital'!C65="","",'SAM_2017_4HH_rich with capital'!C65)</f>
        <v>230911.60487094877</v>
      </c>
      <c r="D65" s="223">
        <f>IF('SAM_2017_4HH_rich with capital'!D65="","",'SAM_2017_4HH_rich with capital'!D65)</f>
        <v>1667.2390465183423</v>
      </c>
      <c r="E65" s="223">
        <f>IF('SAM_2017_4HH_rich with capital'!E65="","",'SAM_2017_4HH_rich with capital'!E65)</f>
        <v>54938.813685822184</v>
      </c>
      <c r="F65" s="223">
        <f>IF('SAM_2017_4HH_rich with capital'!F65="","",'SAM_2017_4HH_rich with capital'!F65)</f>
        <v>585.9809029096192</v>
      </c>
      <c r="G65" s="223">
        <f>IF('SAM_2017_4HH_rich with capital'!G65="","",'SAM_2017_4HH_rich with capital'!G65)</f>
        <v>1773.1474322431511</v>
      </c>
      <c r="H65" s="223">
        <f>IF('SAM_2017_4HH_rich with capital'!H65="","",'SAM_2017_4HH_rich with capital'!H65)</f>
        <v>5884.1982058212498</v>
      </c>
      <c r="I65" s="223">
        <f>IF('SAM_2017_4HH_rich with capital'!I65="","",'SAM_2017_4HH_rich with capital'!I65)</f>
        <v>1560.4408441381345</v>
      </c>
      <c r="J65" s="223">
        <f>IF('SAM_2017_4HH_rich with capital'!J65="","",'SAM_2017_4HH_rich with capital'!J65)</f>
        <v>26550.772718490472</v>
      </c>
      <c r="K65" s="223">
        <f>IF('SAM_2017_4HH_rich with capital'!K65="","",'SAM_2017_4HH_rich with capital'!K65)</f>
        <v>1894.7127564258194</v>
      </c>
      <c r="L65" s="223">
        <f>IF('SAM_2017_4HH_rich with capital'!L65="","",'SAM_2017_4HH_rich with capital'!L65)</f>
        <v>3825.6399629477946</v>
      </c>
      <c r="M65" s="223">
        <f>IF('SAM_2017_4HH_rich with capital'!M65="","",'SAM_2017_4HH_rich with capital'!M65)</f>
        <v>6134.4683798398682</v>
      </c>
      <c r="N65" s="223">
        <f>IF('SAM_2017_4HH_rich with capital'!N65="","",'SAM_2017_4HH_rich with capital'!N65)</f>
        <v>6128.2989680115834</v>
      </c>
      <c r="O65" s="223">
        <f>IF('SAM_2017_4HH_rich with capital'!O65="","",'SAM_2017_4HH_rich with capital'!O65)</f>
        <v>240.36825449793017</v>
      </c>
      <c r="P65" s="223">
        <f>IF('SAM_2017_4HH_rich with capital'!P65="","",'SAM_2017_4HH_rich with capital'!P65)</f>
        <v>1561.0324255880819</v>
      </c>
      <c r="Q65" s="223">
        <f>IF('SAM_2017_4HH_rich with capital'!Q65="","",'SAM_2017_4HH_rich with capital'!Q65)</f>
        <v>3004.7400602775219</v>
      </c>
      <c r="R65" s="223">
        <f>IF('SAM_2017_4HH_rich with capital'!R65="","",'SAM_2017_4HH_rich with capital'!R65)</f>
        <v>9930.0999671312256</v>
      </c>
      <c r="S65" s="223">
        <f>IF('SAM_2017_4HH_rich with capital'!S65="","",'SAM_2017_4HH_rich with capital'!S65)</f>
        <v>12389.401621789422</v>
      </c>
      <c r="T65" s="223">
        <f>IF('SAM_2017_4HH_rich with capital'!T65="","",'SAM_2017_4HH_rich with capital'!T65)</f>
        <v>197.27139494810891</v>
      </c>
      <c r="U65" s="223">
        <f>IF('SAM_2017_4HH_rich with capital'!U65="","",'SAM_2017_4HH_rich with capital'!U65)</f>
        <v>11272.37139335567</v>
      </c>
      <c r="V65" s="223">
        <f>IF('SAM_2017_4HH_rich with capital'!V65="","",'SAM_2017_4HH_rich with capital'!V65)</f>
        <v>1550.4960912529205</v>
      </c>
      <c r="W65" s="223">
        <f>IF('SAM_2017_4HH_rich with capital'!W65="","",'SAM_2017_4HH_rich with capital'!W65)</f>
        <v>1761.1629357284046</v>
      </c>
      <c r="X65" s="223">
        <f>IF('SAM_2017_4HH_rich with capital'!X65="","",'SAM_2017_4HH_rich with capital'!X65)</f>
        <v>4120.3838842591686</v>
      </c>
      <c r="Y65" s="223">
        <f>IF('SAM_2017_4HH_rich with capital'!Y65="","",'SAM_2017_4HH_rich with capital'!Y65)</f>
        <v>161543.62827931403</v>
      </c>
      <c r="Z65" s="223">
        <f>IF('SAM_2017_4HH_rich with capital'!Z65="","",'SAM_2017_4HH_rich with capital'!Z65)</f>
        <v>3209.1089707667697</v>
      </c>
      <c r="AA65" s="223">
        <f>IF('SAM_2017_4HH_rich with capital'!AA65="","",'SAM_2017_4HH_rich with capital'!AA65)</f>
        <v>3792.650142503443</v>
      </c>
      <c r="AB65" s="223">
        <f>IF('SAM_2017_4HH_rich with capital'!AB65="","",'SAM_2017_4HH_rich with capital'!AB65)</f>
        <v>55701.849745593005</v>
      </c>
      <c r="AC65" s="223">
        <f>IF('SAM_2017_4HH_rich with capital'!AC65="","",'SAM_2017_4HH_rich with capital'!AC65)</f>
        <v>838246.83095679071</v>
      </c>
      <c r="AD65" s="223">
        <f>IF('SAM_2017_4HH_rich with capital'!AD65="","",'SAM_2017_4HH_rich with capital'!AD65)</f>
        <v>11223.001520606591</v>
      </c>
      <c r="AE65" s="223">
        <f>IF('SAM_2017_4HH_rich with capital'!AE65="","",'SAM_2017_4HH_rich with capital'!AE65)</f>
        <v>383780.52996816626</v>
      </c>
      <c r="AF65" s="223">
        <f>IF('SAM_2017_4HH_rich with capital'!AF65="","",'SAM_2017_4HH_rich with capital'!AF65)</f>
        <v>172058.36528836022</v>
      </c>
      <c r="AG65" s="223">
        <f>IF('SAM_2017_4HH_rich with capital'!AG65="","",'SAM_2017_4HH_rich with capital'!AG65)</f>
        <v>27014.925635395615</v>
      </c>
      <c r="AH65" s="223">
        <f>IF('SAM_2017_4HH_rich with capital'!AH65="","",'SAM_2017_4HH_rich with capital'!AH65)</f>
        <v>137903.75549299279</v>
      </c>
      <c r="AI65" s="223">
        <f>IF('SAM_2017_4HH_rich with capital'!AI65="","",'SAM_2017_4HH_rich with capital'!AI65)</f>
        <v>154197.56362650206</v>
      </c>
      <c r="AJ65" s="223">
        <f>IF('SAM_2017_4HH_rich with capital'!AJ65="","",'SAM_2017_4HH_rich with capital'!AJ65)</f>
        <v>275656.7884680258</v>
      </c>
      <c r="AK65" s="223" t="str">
        <f>IF('SAM_2017_4HH_rich with capital'!AK65="","",'SAM_2017_4HH_rich with capital'!AK65)</f>
        <v/>
      </c>
      <c r="AL65" s="223" t="str">
        <f>IF('SAM_2017_4HH_rich with capital'!AL65="","",'SAM_2017_4HH_rich with capital'!AL65)</f>
        <v/>
      </c>
      <c r="AM65" s="223" t="str">
        <f>IF('SAM_2017_4HH_rich with capital'!AM65="","",'SAM_2017_4HH_rich with capital'!AM65)</f>
        <v/>
      </c>
      <c r="AN65" s="223" t="str">
        <f>IF('SAM_2017_4HH_rich with capital'!AN65="","",'SAM_2017_4HH_rich with capital'!AN65)</f>
        <v/>
      </c>
      <c r="AO65" s="223" t="str">
        <f>IF('SAM_2017_4HH_rich with capital'!AO65="","",'SAM_2017_4HH_rich with capital'!AO65)</f>
        <v/>
      </c>
      <c r="AP65" s="223" t="str">
        <f>IF('SAM_2017_4HH_rich with capital'!AP65="","",'SAM_2017_4HH_rich with capital'!AP65)</f>
        <v/>
      </c>
      <c r="AQ65" s="223" t="str">
        <f>IF('SAM_2017_4HH_rich with capital'!AQ65="","",'SAM_2017_4HH_rich with capital'!AQ65)</f>
        <v/>
      </c>
      <c r="AR65" s="223" t="str">
        <f>IF('SAM_2017_4HH_rich with capital'!AR65="","",'SAM_2017_4HH_rich with capital'!AR65)</f>
        <v/>
      </c>
      <c r="AS65" s="223" t="str">
        <f>IF('SAM_2017_4HH_rich with capital'!AS65="","",'SAM_2017_4HH_rich with capital'!AS65)</f>
        <v/>
      </c>
      <c r="AT65" s="223" t="str">
        <f>IF('SAM_2017_4HH_rich with capital'!AT65="","",'SAM_2017_4HH_rich with capital'!AT65)</f>
        <v/>
      </c>
      <c r="AU65" s="223" t="str">
        <f>IF('SAM_2017_4HH_rich with capital'!AU65="","",'SAM_2017_4HH_rich with capital'!AU65)</f>
        <v/>
      </c>
      <c r="AV65" s="223" t="str">
        <f>IF('SAM_2017_4HH_rich with capital'!AV65="","",'SAM_2017_4HH_rich with capital'!AV65)</f>
        <v/>
      </c>
      <c r="AW65" s="223" t="str">
        <f>IF('SAM_2017_4HH_rich with capital'!AW65="","",'SAM_2017_4HH_rich with capital'!AW65)</f>
        <v/>
      </c>
      <c r="AX65" s="223" t="str">
        <f>IF('SAM_2017_4HH_rich with capital'!AX65="","",'SAM_2017_4HH_rich with capital'!AX65)</f>
        <v/>
      </c>
      <c r="AY65" s="223" t="str">
        <f>IF('SAM_2017_4HH_rich with capital'!AY65="","",'SAM_2017_4HH_rich with capital'!AY65)</f>
        <v/>
      </c>
      <c r="AZ65" s="223" t="str">
        <f>IF('SAM_2017_4HH_rich with capital'!AZ65="","",'SAM_2017_4HH_rich with capital'!AZ65)</f>
        <v/>
      </c>
      <c r="BA65" s="223" t="str">
        <f>IF('SAM_2017_4HH_rich with capital'!BA65="","",'SAM_2017_4HH_rich with capital'!BA65)</f>
        <v/>
      </c>
      <c r="BB65" s="223" t="str">
        <f>IF('SAM_2017_4HH_rich with capital'!BB65="","",'SAM_2017_4HH_rich with capital'!BB65)</f>
        <v/>
      </c>
      <c r="BC65" s="223" t="str">
        <f>IF('SAM_2017_4HH_rich with capital'!BC65="","",'SAM_2017_4HH_rich with capital'!BC65)</f>
        <v/>
      </c>
      <c r="BD65" s="223" t="str">
        <f>IF('SAM_2017_4HH_rich with capital'!BD65="","",'SAM_2017_4HH_rich with capital'!BD65)</f>
        <v/>
      </c>
      <c r="BE65" s="223" t="str">
        <f>IF('SAM_2017_4HH_rich with capital'!BE65="","",'SAM_2017_4HH_rich with capital'!BE65)</f>
        <v/>
      </c>
      <c r="BF65" s="223" t="str">
        <f>IF('SAM_2017_4HH_rich with capital'!BF65="","",'SAM_2017_4HH_rich with capital'!BF65)</f>
        <v/>
      </c>
      <c r="BG65" s="223" t="str">
        <f>IF('SAM_2017_4HH_rich with capital'!BG65="","",'SAM_2017_4HH_rich with capital'!BG65)</f>
        <v/>
      </c>
      <c r="BH65" s="223" t="str">
        <f>IF('SAM_2017_4HH_rich with capital'!BH65="","",'SAM_2017_4HH_rich with capital'!BH65)</f>
        <v/>
      </c>
      <c r="BI65" s="223" t="str">
        <f>IF('SAM_2017_4HH_rich with capital'!BI65="","",'SAM_2017_4HH_rich with capital'!BI65)</f>
        <v/>
      </c>
      <c r="BJ65" s="223" t="str">
        <f>IF('SAM_2017_4HH_rich with capital'!BJ65="","",'SAM_2017_4HH_rich with capital'!BJ65)</f>
        <v/>
      </c>
      <c r="BK65" s="223" t="str">
        <f>IF('SAM_2017_4HH_rich with capital'!BK65="","",'SAM_2017_4HH_rich with capital'!BK65)</f>
        <v/>
      </c>
      <c r="BL65" s="223" t="str">
        <f>IF('SAM_2017_4HH_rich with capital'!BL65="","",'SAM_2017_4HH_rich with capital'!BL65)</f>
        <v/>
      </c>
      <c r="BM65" s="223" t="str">
        <f>IF('SAM_2017_4HH_rich with capital'!BM65="","",'SAM_2017_4HH_rich with capital'!BM65)</f>
        <v/>
      </c>
      <c r="BN65" s="223" t="str">
        <f>IF('SAM_2017_4HH_rich with capital'!BN65="","",'SAM_2017_4HH_rich with capital'!BN65)</f>
        <v/>
      </c>
      <c r="BO65" s="223" t="str">
        <f>IF('SAM_2017_4HH_rich with capital'!BO65="","",'SAM_2017_4HH_rich with capital'!BO65)</f>
        <v/>
      </c>
      <c r="BP65" s="223" t="str">
        <f>IF('SAM_2017_4HH_rich with capital'!BP65="","",'SAM_2017_4HH_rich with capital'!BP65)</f>
        <v/>
      </c>
      <c r="BQ65" s="223" t="str">
        <f>IF('SAM_2017_4HH_rich with capital'!BQ65="","",'SAM_2017_4HH_rich with capital'!BQ65)</f>
        <v/>
      </c>
      <c r="BR65" s="223" t="str">
        <f>IF('SAM_2017_4HH_rich with capital'!BR65="","",'SAM_2017_4HH_rich with capital'!BR65)</f>
        <v/>
      </c>
      <c r="BS65" s="223" t="str">
        <f>IF('SAM_2017_4HH_rich with capital'!BS65="","",'SAM_2017_4HH_rich with capital'!BS65)</f>
        <v/>
      </c>
      <c r="BT65" s="223" t="str">
        <f>IF('SAM_2017_4HH_rich with capital'!BT65="","",'SAM_2017_4HH_rich with capital'!BT65)</f>
        <v/>
      </c>
      <c r="BU65" s="279">
        <f>IF('SAM_2017_4HH_rich with capital'!BU65="","",'SAM_2017_4HH_rich with capital'!BU65)</f>
        <v>44298.105816004791</v>
      </c>
      <c r="BV65" s="223">
        <f>IF('SAM_2017_4HH_rich with capital'!BV65="","",'SAM_2017_4HH_rich with capital'!BV65)</f>
        <v>172380.52416704534</v>
      </c>
      <c r="BW65" s="223">
        <f>IF('SAM_2017_4HH_rich with capital'!BW65="","",'SAM_2017_4HH_rich with capital'!BW65)</f>
        <v>47820.345864627016</v>
      </c>
      <c r="BX65" s="280">
        <f>IF('SAM_2017_4HH_rich with capital'!BX65="","",'SAM_2017_4HH_rich with capital'!BX65)</f>
        <v>395751.76902975276</v>
      </c>
      <c r="BY65" s="223">
        <f>IF('SAM_2017_4HH_rich with capital'!BY65="","",'SAM_2017_4HH_rich with capital'!BY65)</f>
        <v>17767.509461842328</v>
      </c>
      <c r="BZ65" s="223" t="str">
        <f>IF('SAM_2017_4HH_rich with capital'!BZ65="","",'SAM_2017_4HH_rich with capital'!BZ65)</f>
        <v/>
      </c>
      <c r="CA65" s="223" t="str">
        <f>IF('SAM_2017_4HH_rich with capital'!CA65="","",'SAM_2017_4HH_rich with capital'!CA65)</f>
        <v/>
      </c>
      <c r="CB65" s="223" t="str">
        <f>IF('SAM_2017_4HH_rich with capital'!CB65="","",'SAM_2017_4HH_rich with capital'!CB65)</f>
        <v/>
      </c>
      <c r="CC65" s="223" t="str">
        <f>IF('SAM_2017_4HH_rich with capital'!CC65="","",'SAM_2017_4HH_rich with capital'!CC65)</f>
        <v/>
      </c>
      <c r="CD65" s="223" t="str">
        <f>IF('SAM_2017_4HH_rich with capital'!CD65="","",'SAM_2017_4HH_rich with capital'!CD65)</f>
        <v/>
      </c>
      <c r="CE65" s="223" t="str">
        <f>IF('SAM_2017_4HH_rich with capital'!CE65="","",'SAM_2017_4HH_rich with capital'!CE65)</f>
        <v/>
      </c>
      <c r="CF65" s="83" t="str">
        <f>IF('SAM_2017_4HH_rich with capital'!CF65="","",'SAM_2017_4HH_rich with capital'!CF65)</f>
        <v/>
      </c>
      <c r="CG65" s="107">
        <f t="shared" si="1"/>
        <v>3290229.8982372354</v>
      </c>
      <c r="CH65" s="221"/>
      <c r="CI65" s="221"/>
      <c r="CJ65" s="221"/>
      <c r="CK65" s="221"/>
    </row>
    <row r="66" spans="1:89" x14ac:dyDescent="0.25">
      <c r="A66" s="227"/>
      <c r="B66" s="225">
        <v>64</v>
      </c>
      <c r="C66" s="244">
        <f>IF('SAM_2017_4HH_rich with capital'!C66="","",'SAM_2017_4HH_rich with capital'!C66)</f>
        <v>1187.6700208828966</v>
      </c>
      <c r="D66" s="223">
        <f>IF('SAM_2017_4HH_rich with capital'!D66="","",'SAM_2017_4HH_rich with capital'!D66)</f>
        <v>4.7780897104236664E-2</v>
      </c>
      <c r="E66" s="223">
        <f>IF('SAM_2017_4HH_rich with capital'!E66="","",'SAM_2017_4HH_rich with capital'!E66)</f>
        <v>10121.010466609097</v>
      </c>
      <c r="F66" s="223">
        <f>IF('SAM_2017_4HH_rich with capital'!F66="","",'SAM_2017_4HH_rich with capital'!F66)</f>
        <v>5.8440729790495292</v>
      </c>
      <c r="G66" s="223">
        <f>IF('SAM_2017_4HH_rich with capital'!G66="","",'SAM_2017_4HH_rich with capital'!G66)</f>
        <v>13.062620229197522</v>
      </c>
      <c r="H66" s="223">
        <f>IF('SAM_2017_4HH_rich with capital'!H66="","",'SAM_2017_4HH_rich with capital'!H66)</f>
        <v>83.060274918080523</v>
      </c>
      <c r="I66" s="223">
        <f>IF('SAM_2017_4HH_rich with capital'!I66="","",'SAM_2017_4HH_rich with capital'!I66)</f>
        <v>94.804669054486197</v>
      </c>
      <c r="J66" s="223">
        <f>IF('SAM_2017_4HH_rich with capital'!J66="","",'SAM_2017_4HH_rich with capital'!J66)</f>
        <v>721.74553180147029</v>
      </c>
      <c r="K66" s="223">
        <f>IF('SAM_2017_4HH_rich with capital'!K66="","",'SAM_2017_4HH_rich with capital'!K66)</f>
        <v>1.0909960156314329</v>
      </c>
      <c r="L66" s="223">
        <f>IF('SAM_2017_4HH_rich with capital'!L66="","",'SAM_2017_4HH_rich with capital'!L66)</f>
        <v>7.5264451339750931</v>
      </c>
      <c r="M66" s="223">
        <f>IF('SAM_2017_4HH_rich with capital'!M66="","",'SAM_2017_4HH_rich with capital'!M66)</f>
        <v>27.204095306542818</v>
      </c>
      <c r="N66" s="223">
        <f>IF('SAM_2017_4HH_rich with capital'!N66="","",'SAM_2017_4HH_rich with capital'!N66)</f>
        <v>0.2085916196858823</v>
      </c>
      <c r="O66" s="223">
        <f>IF('SAM_2017_4HH_rich with capital'!O66="","",'SAM_2017_4HH_rich with capital'!O66)</f>
        <v>6.6789988191569083E-3</v>
      </c>
      <c r="P66" s="223">
        <f>IF('SAM_2017_4HH_rich with capital'!P66="","",'SAM_2017_4HH_rich with capital'!P66)</f>
        <v>3.1016072507597517E-3</v>
      </c>
      <c r="Q66" s="223">
        <f>IF('SAM_2017_4HH_rich with capital'!Q66="","",'SAM_2017_4HH_rich with capital'!Q66)</f>
        <v>11.005842737501522</v>
      </c>
      <c r="R66" s="223">
        <f>IF('SAM_2017_4HH_rich with capital'!R66="","",'SAM_2017_4HH_rich with capital'!R66)</f>
        <v>13.752016296893361</v>
      </c>
      <c r="S66" s="223">
        <f>IF('SAM_2017_4HH_rich with capital'!S66="","",'SAM_2017_4HH_rich with capital'!S66)</f>
        <v>10.524403035006999</v>
      </c>
      <c r="T66" s="223" t="str">
        <f>IF('SAM_2017_4HH_rich with capital'!T66="","",'SAM_2017_4HH_rich with capital'!T66)</f>
        <v/>
      </c>
      <c r="U66" s="223">
        <f>IF('SAM_2017_4HH_rich with capital'!U66="","",'SAM_2017_4HH_rich with capital'!U66)</f>
        <v>85.447514037485732</v>
      </c>
      <c r="V66" s="223">
        <f>IF('SAM_2017_4HH_rich with capital'!V66="","",'SAM_2017_4HH_rich with capital'!V66)</f>
        <v>7.5991339351603431</v>
      </c>
      <c r="W66" s="223">
        <f>IF('SAM_2017_4HH_rich with capital'!W66="","",'SAM_2017_4HH_rich with capital'!W66)</f>
        <v>5.2038808258029192</v>
      </c>
      <c r="X66" s="223">
        <f>IF('SAM_2017_4HH_rich with capital'!X66="","",'SAM_2017_4HH_rich with capital'!X66)</f>
        <v>2.0898447713185742</v>
      </c>
      <c r="Y66" s="223">
        <f>IF('SAM_2017_4HH_rich with capital'!Y66="","",'SAM_2017_4HH_rich with capital'!Y66)</f>
        <v>15658.669931691415</v>
      </c>
      <c r="Z66" s="223">
        <f>IF('SAM_2017_4HH_rich with capital'!Z66="","",'SAM_2017_4HH_rich with capital'!Z66)</f>
        <v>60.09256852076485</v>
      </c>
      <c r="AA66" s="223">
        <f>IF('SAM_2017_4HH_rich with capital'!AA66="","",'SAM_2017_4HH_rich with capital'!AA66)</f>
        <v>19810.793971876112</v>
      </c>
      <c r="AB66" s="223">
        <f>IF('SAM_2017_4HH_rich with capital'!AB66="","",'SAM_2017_4HH_rich with capital'!AB66)</f>
        <v>876.23655639998549</v>
      </c>
      <c r="AC66" s="223">
        <f>IF('SAM_2017_4HH_rich with capital'!AC66="","",'SAM_2017_4HH_rich with capital'!AC66)</f>
        <v>260048.12063179267</v>
      </c>
      <c r="AD66" s="223">
        <f>IF('SAM_2017_4HH_rich with capital'!AD66="","",'SAM_2017_4HH_rich with capital'!AD66)</f>
        <v>26967.31312779471</v>
      </c>
      <c r="AE66" s="223">
        <f>IF('SAM_2017_4HH_rich with capital'!AE66="","",'SAM_2017_4HH_rich with capital'!AE66)</f>
        <v>152272.58592467511</v>
      </c>
      <c r="AF66" s="223">
        <f>IF('SAM_2017_4HH_rich with capital'!AF66="","",'SAM_2017_4HH_rich with capital'!AF66)</f>
        <v>16218.180660308919</v>
      </c>
      <c r="AG66" s="223">
        <f>IF('SAM_2017_4HH_rich with capital'!AG66="","",'SAM_2017_4HH_rich with capital'!AG66)</f>
        <v>46250.354281455599</v>
      </c>
      <c r="AH66" s="223">
        <f>IF('SAM_2017_4HH_rich with capital'!AH66="","",'SAM_2017_4HH_rich with capital'!AH66)</f>
        <v>14047.103642120863</v>
      </c>
      <c r="AI66" s="223">
        <f>IF('SAM_2017_4HH_rich with capital'!AI66="","",'SAM_2017_4HH_rich with capital'!AI66)</f>
        <v>4259.4887466304972</v>
      </c>
      <c r="AJ66" s="223">
        <f>IF('SAM_2017_4HH_rich with capital'!AJ66="","",'SAM_2017_4HH_rich with capital'!AJ66)</f>
        <v>191621.20412799186</v>
      </c>
      <c r="AK66" s="223" t="str">
        <f>IF('SAM_2017_4HH_rich with capital'!AK66="","",'SAM_2017_4HH_rich with capital'!AK66)</f>
        <v/>
      </c>
      <c r="AL66" s="223" t="str">
        <f>IF('SAM_2017_4HH_rich with capital'!AL66="","",'SAM_2017_4HH_rich with capital'!AL66)</f>
        <v/>
      </c>
      <c r="AM66" s="223" t="str">
        <f>IF('SAM_2017_4HH_rich with capital'!AM66="","",'SAM_2017_4HH_rich with capital'!AM66)</f>
        <v/>
      </c>
      <c r="AN66" s="223" t="str">
        <f>IF('SAM_2017_4HH_rich with capital'!AN66="","",'SAM_2017_4HH_rich with capital'!AN66)</f>
        <v/>
      </c>
      <c r="AO66" s="223" t="str">
        <f>IF('SAM_2017_4HH_rich with capital'!AO66="","",'SAM_2017_4HH_rich with capital'!AO66)</f>
        <v/>
      </c>
      <c r="AP66" s="223" t="str">
        <f>IF('SAM_2017_4HH_rich with capital'!AP66="","",'SAM_2017_4HH_rich with capital'!AP66)</f>
        <v/>
      </c>
      <c r="AQ66" s="223" t="str">
        <f>IF('SAM_2017_4HH_rich with capital'!AQ66="","",'SAM_2017_4HH_rich with capital'!AQ66)</f>
        <v/>
      </c>
      <c r="AR66" s="223" t="str">
        <f>IF('SAM_2017_4HH_rich with capital'!AR66="","",'SAM_2017_4HH_rich with capital'!AR66)</f>
        <v/>
      </c>
      <c r="AS66" s="223" t="str">
        <f>IF('SAM_2017_4HH_rich with capital'!AS66="","",'SAM_2017_4HH_rich with capital'!AS66)</f>
        <v/>
      </c>
      <c r="AT66" s="223" t="str">
        <f>IF('SAM_2017_4HH_rich with capital'!AT66="","",'SAM_2017_4HH_rich with capital'!AT66)</f>
        <v/>
      </c>
      <c r="AU66" s="223" t="str">
        <f>IF('SAM_2017_4HH_rich with capital'!AU66="","",'SAM_2017_4HH_rich with capital'!AU66)</f>
        <v/>
      </c>
      <c r="AV66" s="223" t="str">
        <f>IF('SAM_2017_4HH_rich with capital'!AV66="","",'SAM_2017_4HH_rich with capital'!AV66)</f>
        <v/>
      </c>
      <c r="AW66" s="223" t="str">
        <f>IF('SAM_2017_4HH_rich with capital'!AW66="","",'SAM_2017_4HH_rich with capital'!AW66)</f>
        <v/>
      </c>
      <c r="AX66" s="223" t="str">
        <f>IF('SAM_2017_4HH_rich with capital'!AX66="","",'SAM_2017_4HH_rich with capital'!AX66)</f>
        <v/>
      </c>
      <c r="AY66" s="223" t="str">
        <f>IF('SAM_2017_4HH_rich with capital'!AY66="","",'SAM_2017_4HH_rich with capital'!AY66)</f>
        <v/>
      </c>
      <c r="AZ66" s="223" t="str">
        <f>IF('SAM_2017_4HH_rich with capital'!AZ66="","",'SAM_2017_4HH_rich with capital'!AZ66)</f>
        <v/>
      </c>
      <c r="BA66" s="223" t="str">
        <f>IF('SAM_2017_4HH_rich with capital'!BA66="","",'SAM_2017_4HH_rich with capital'!BA66)</f>
        <v/>
      </c>
      <c r="BB66" s="223" t="str">
        <f>IF('SAM_2017_4HH_rich with capital'!BB66="","",'SAM_2017_4HH_rich with capital'!BB66)</f>
        <v/>
      </c>
      <c r="BC66" s="223" t="str">
        <f>IF('SAM_2017_4HH_rich with capital'!BC66="","",'SAM_2017_4HH_rich with capital'!BC66)</f>
        <v/>
      </c>
      <c r="BD66" s="223" t="str">
        <f>IF('SAM_2017_4HH_rich with capital'!BD66="","",'SAM_2017_4HH_rich with capital'!BD66)</f>
        <v/>
      </c>
      <c r="BE66" s="223" t="str">
        <f>IF('SAM_2017_4HH_rich with capital'!BE66="","",'SAM_2017_4HH_rich with capital'!BE66)</f>
        <v/>
      </c>
      <c r="BF66" s="223" t="str">
        <f>IF('SAM_2017_4HH_rich with capital'!BF66="","",'SAM_2017_4HH_rich with capital'!BF66)</f>
        <v/>
      </c>
      <c r="BG66" s="223" t="str">
        <f>IF('SAM_2017_4HH_rich with capital'!BG66="","",'SAM_2017_4HH_rich with capital'!BG66)</f>
        <v/>
      </c>
      <c r="BH66" s="223" t="str">
        <f>IF('SAM_2017_4HH_rich with capital'!BH66="","",'SAM_2017_4HH_rich with capital'!BH66)</f>
        <v/>
      </c>
      <c r="BI66" s="223" t="str">
        <f>IF('SAM_2017_4HH_rich with capital'!BI66="","",'SAM_2017_4HH_rich with capital'!BI66)</f>
        <v/>
      </c>
      <c r="BJ66" s="223" t="str">
        <f>IF('SAM_2017_4HH_rich with capital'!BJ66="","",'SAM_2017_4HH_rich with capital'!BJ66)</f>
        <v/>
      </c>
      <c r="BK66" s="223" t="str">
        <f>IF('SAM_2017_4HH_rich with capital'!BK66="","",'SAM_2017_4HH_rich with capital'!BK66)</f>
        <v/>
      </c>
      <c r="BL66" s="223" t="str">
        <f>IF('SAM_2017_4HH_rich with capital'!BL66="","",'SAM_2017_4HH_rich with capital'!BL66)</f>
        <v/>
      </c>
      <c r="BM66" s="223" t="str">
        <f>IF('SAM_2017_4HH_rich with capital'!BM66="","",'SAM_2017_4HH_rich with capital'!BM66)</f>
        <v/>
      </c>
      <c r="BN66" s="223" t="str">
        <f>IF('SAM_2017_4HH_rich with capital'!BN66="","",'SAM_2017_4HH_rich with capital'!BN66)</f>
        <v/>
      </c>
      <c r="BO66" s="223" t="str">
        <f>IF('SAM_2017_4HH_rich with capital'!BO66="","",'SAM_2017_4HH_rich with capital'!BO66)</f>
        <v/>
      </c>
      <c r="BP66" s="223" t="str">
        <f>IF('SAM_2017_4HH_rich with capital'!BP66="","",'SAM_2017_4HH_rich with capital'!BP66)</f>
        <v/>
      </c>
      <c r="BQ66" s="223" t="str">
        <f>IF('SAM_2017_4HH_rich with capital'!BQ66="","",'SAM_2017_4HH_rich with capital'!BQ66)</f>
        <v/>
      </c>
      <c r="BR66" s="223" t="str">
        <f>IF('SAM_2017_4HH_rich with capital'!BR66="","",'SAM_2017_4HH_rich with capital'!BR66)</f>
        <v/>
      </c>
      <c r="BS66" s="223" t="str">
        <f>IF('SAM_2017_4HH_rich with capital'!BS66="","",'SAM_2017_4HH_rich with capital'!BS66)</f>
        <v/>
      </c>
      <c r="BT66" s="223" t="str">
        <f>IF('SAM_2017_4HH_rich with capital'!BT66="","",'SAM_2017_4HH_rich with capital'!BT66)</f>
        <v/>
      </c>
      <c r="BU66" s="279">
        <f>IF('SAM_2017_4HH_rich with capital'!BU66="","",'SAM_2017_4HH_rich with capital'!BU66)</f>
        <v>431827.79780383001</v>
      </c>
      <c r="BV66" s="223">
        <f>IF('SAM_2017_4HH_rich with capital'!BV66="","",'SAM_2017_4HH_rich with capital'!BV66)</f>
        <v>966258.41173787392</v>
      </c>
      <c r="BW66" s="223">
        <f>IF('SAM_2017_4HH_rich with capital'!BW66="","",'SAM_2017_4HH_rich with capital'!BW66)</f>
        <v>483725.10074179166</v>
      </c>
      <c r="BX66" s="280">
        <f>IF('SAM_2017_4HH_rich with capital'!BX66="","",'SAM_2017_4HH_rich with capital'!BX66)</f>
        <v>3909535.8970279465</v>
      </c>
      <c r="BY66" s="223" t="str">
        <f>IF('SAM_2017_4HH_rich with capital'!BY66="","",'SAM_2017_4HH_rich with capital'!BY66)</f>
        <v/>
      </c>
      <c r="BZ66" s="223" t="str">
        <f>IF('SAM_2017_4HH_rich with capital'!BZ66="","",'SAM_2017_4HH_rich with capital'!BZ66)</f>
        <v/>
      </c>
      <c r="CA66" s="223" t="str">
        <f>IF('SAM_2017_4HH_rich with capital'!CA66="","",'SAM_2017_4HH_rich with capital'!CA66)</f>
        <v/>
      </c>
      <c r="CB66" s="223" t="str">
        <f>IF('SAM_2017_4HH_rich with capital'!CB66="","",'SAM_2017_4HH_rich with capital'!CB66)</f>
        <v/>
      </c>
      <c r="CC66" s="223" t="str">
        <f>IF('SAM_2017_4HH_rich with capital'!CC66="","",'SAM_2017_4HH_rich with capital'!CC66)</f>
        <v/>
      </c>
      <c r="CD66" s="223" t="str">
        <f>IF('SAM_2017_4HH_rich with capital'!CD66="","",'SAM_2017_4HH_rich with capital'!CD66)</f>
        <v/>
      </c>
      <c r="CE66" s="223" t="str">
        <f>IF('SAM_2017_4HH_rich with capital'!CE66="","",'SAM_2017_4HH_rich with capital'!CE66)</f>
        <v/>
      </c>
      <c r="CF66" s="83" t="str">
        <f>IF('SAM_2017_4HH_rich with capital'!CF66="","",'SAM_2017_4HH_rich with capital'!CF66)</f>
        <v/>
      </c>
      <c r="CG66" s="107">
        <f t="shared" si="1"/>
        <v>6551836.2594643924</v>
      </c>
      <c r="CH66" s="221"/>
      <c r="CI66" s="221"/>
      <c r="CJ66" s="221"/>
      <c r="CK66" s="221"/>
    </row>
    <row r="67" spans="1:89" x14ac:dyDescent="0.25">
      <c r="A67" s="227"/>
      <c r="B67" s="225">
        <v>65</v>
      </c>
      <c r="C67" s="244">
        <f>IF('SAM_2017_4HH_rich with capital'!C67="","",'SAM_2017_4HH_rich with capital'!C67)</f>
        <v>81588.287227829191</v>
      </c>
      <c r="D67" s="223">
        <f>IF('SAM_2017_4HH_rich with capital'!D67="","",'SAM_2017_4HH_rich with capital'!D67)</f>
        <v>741.90380795794624</v>
      </c>
      <c r="E67" s="223">
        <f>IF('SAM_2017_4HH_rich with capital'!E67="","",'SAM_2017_4HH_rich with capital'!E67)</f>
        <v>447302.26101502363</v>
      </c>
      <c r="F67" s="223">
        <f>IF('SAM_2017_4HH_rich with capital'!F67="","",'SAM_2017_4HH_rich with capital'!F67)</f>
        <v>97629.151115108965</v>
      </c>
      <c r="G67" s="223">
        <f>IF('SAM_2017_4HH_rich with capital'!G67="","",'SAM_2017_4HH_rich with capital'!G67)</f>
        <v>383.17939028592531</v>
      </c>
      <c r="H67" s="223">
        <f>IF('SAM_2017_4HH_rich with capital'!H67="","",'SAM_2017_4HH_rich with capital'!H67)</f>
        <v>5232.1767503191886</v>
      </c>
      <c r="I67" s="223">
        <f>IF('SAM_2017_4HH_rich with capital'!I67="","",'SAM_2017_4HH_rich with capital'!I67)</f>
        <v>24641.881132758997</v>
      </c>
      <c r="J67" s="223">
        <f>IF('SAM_2017_4HH_rich with capital'!J67="","",'SAM_2017_4HH_rich with capital'!J67)</f>
        <v>4184.3800264977535</v>
      </c>
      <c r="K67" s="223">
        <f>IF('SAM_2017_4HH_rich with capital'!K67="","",'SAM_2017_4HH_rich with capital'!K67)</f>
        <v>308.94783971714776</v>
      </c>
      <c r="L67" s="223">
        <f>IF('SAM_2017_4HH_rich with capital'!L67="","",'SAM_2017_4HH_rich with capital'!L67)</f>
        <v>80.225064703655477</v>
      </c>
      <c r="M67" s="223">
        <f>IF('SAM_2017_4HH_rich with capital'!M67="","",'SAM_2017_4HH_rich with capital'!M67)</f>
        <v>1.5465461972230194</v>
      </c>
      <c r="N67" s="223">
        <f>IF('SAM_2017_4HH_rich with capital'!N67="","",'SAM_2017_4HH_rich with capital'!N67)</f>
        <v>36.037264990383008</v>
      </c>
      <c r="O67" s="223">
        <f>IF('SAM_2017_4HH_rich with capital'!O67="","",'SAM_2017_4HH_rich with capital'!O67)</f>
        <v>3.5123786443497056</v>
      </c>
      <c r="P67" s="223">
        <f>IF('SAM_2017_4HH_rich with capital'!P67="","",'SAM_2017_4HH_rich with capital'!P67)</f>
        <v>5472.4862927988261</v>
      </c>
      <c r="Q67" s="223">
        <f>IF('SAM_2017_4HH_rich with capital'!Q67="","",'SAM_2017_4HH_rich with capital'!Q67)</f>
        <v>242.88160331018054</v>
      </c>
      <c r="R67" s="223">
        <f>IF('SAM_2017_4HH_rich with capital'!R67="","",'SAM_2017_4HH_rich with capital'!R67)</f>
        <v>327.42433046529931</v>
      </c>
      <c r="S67" s="223">
        <f>IF('SAM_2017_4HH_rich with capital'!S67="","",'SAM_2017_4HH_rich with capital'!S67)</f>
        <v>268.94348496522099</v>
      </c>
      <c r="T67" s="223">
        <f>IF('SAM_2017_4HH_rich with capital'!T67="","",'SAM_2017_4HH_rich with capital'!T67)</f>
        <v>3.213851094454389E-3</v>
      </c>
      <c r="U67" s="223">
        <f>IF('SAM_2017_4HH_rich with capital'!U67="","",'SAM_2017_4HH_rich with capital'!U67)</f>
        <v>4255.7224896330135</v>
      </c>
      <c r="V67" s="223">
        <f>IF('SAM_2017_4HH_rich with capital'!V67="","",'SAM_2017_4HH_rich with capital'!V67)</f>
        <v>357.49484623639529</v>
      </c>
      <c r="W67" s="223">
        <f>IF('SAM_2017_4HH_rich with capital'!W67="","",'SAM_2017_4HH_rich with capital'!W67)</f>
        <v>11728.611845731653</v>
      </c>
      <c r="X67" s="223">
        <f>IF('SAM_2017_4HH_rich with capital'!X67="","",'SAM_2017_4HH_rich with capital'!X67)</f>
        <v>285.79030902494725</v>
      </c>
      <c r="Y67" s="223">
        <f>IF('SAM_2017_4HH_rich with capital'!Y67="","",'SAM_2017_4HH_rich with capital'!Y67)</f>
        <v>26401.281458549398</v>
      </c>
      <c r="Z67" s="223">
        <f>IF('SAM_2017_4HH_rich with capital'!Z67="","",'SAM_2017_4HH_rich with capital'!Z67)</f>
        <v>20.622056918079288</v>
      </c>
      <c r="AA67" s="223">
        <f>IF('SAM_2017_4HH_rich with capital'!AA67="","",'SAM_2017_4HH_rich with capital'!AA67)</f>
        <v>7020.5901067219065</v>
      </c>
      <c r="AB67" s="223">
        <f>IF('SAM_2017_4HH_rich with capital'!AB67="","",'SAM_2017_4HH_rich with capital'!AB67)</f>
        <v>197770.98429732208</v>
      </c>
      <c r="AC67" s="223">
        <f>IF('SAM_2017_4HH_rich with capital'!AC67="","",'SAM_2017_4HH_rich with capital'!AC67)</f>
        <v>1483668.1047391507</v>
      </c>
      <c r="AD67" s="223">
        <f>IF('SAM_2017_4HH_rich with capital'!AD67="","",'SAM_2017_4HH_rich with capital'!AD67)</f>
        <v>26626.364470755136</v>
      </c>
      <c r="AE67" s="223">
        <f>IF('SAM_2017_4HH_rich with capital'!AE67="","",'SAM_2017_4HH_rich with capital'!AE67)</f>
        <v>23105.780269257717</v>
      </c>
      <c r="AF67" s="223">
        <f>IF('SAM_2017_4HH_rich with capital'!AF67="","",'SAM_2017_4HH_rich with capital'!AF67)</f>
        <v>125452.96687274608</v>
      </c>
      <c r="AG67" s="223">
        <f>IF('SAM_2017_4HH_rich with capital'!AG67="","",'SAM_2017_4HH_rich with capital'!AG67)</f>
        <v>334492.75343962654</v>
      </c>
      <c r="AH67" s="223">
        <f>IF('SAM_2017_4HH_rich with capital'!AH67="","",'SAM_2017_4HH_rich with capital'!AH67)</f>
        <v>24177.123790401823</v>
      </c>
      <c r="AI67" s="223">
        <f>IF('SAM_2017_4HH_rich with capital'!AI67="","",'SAM_2017_4HH_rich with capital'!AI67)</f>
        <v>14081.480841465991</v>
      </c>
      <c r="AJ67" s="223">
        <f>IF('SAM_2017_4HH_rich with capital'!AJ67="","",'SAM_2017_4HH_rich with capital'!AJ67)</f>
        <v>627242.02422221994</v>
      </c>
      <c r="AK67" s="223" t="str">
        <f>IF('SAM_2017_4HH_rich with capital'!AK67="","",'SAM_2017_4HH_rich with capital'!AK67)</f>
        <v/>
      </c>
      <c r="AL67" s="223" t="str">
        <f>IF('SAM_2017_4HH_rich with capital'!AL67="","",'SAM_2017_4HH_rich with capital'!AL67)</f>
        <v/>
      </c>
      <c r="AM67" s="223" t="str">
        <f>IF('SAM_2017_4HH_rich with capital'!AM67="","",'SAM_2017_4HH_rich with capital'!AM67)</f>
        <v/>
      </c>
      <c r="AN67" s="223" t="str">
        <f>IF('SAM_2017_4HH_rich with capital'!AN67="","",'SAM_2017_4HH_rich with capital'!AN67)</f>
        <v/>
      </c>
      <c r="AO67" s="223" t="str">
        <f>IF('SAM_2017_4HH_rich with capital'!AO67="","",'SAM_2017_4HH_rich with capital'!AO67)</f>
        <v/>
      </c>
      <c r="AP67" s="223" t="str">
        <f>IF('SAM_2017_4HH_rich with capital'!AP67="","",'SAM_2017_4HH_rich with capital'!AP67)</f>
        <v/>
      </c>
      <c r="AQ67" s="223" t="str">
        <f>IF('SAM_2017_4HH_rich with capital'!AQ67="","",'SAM_2017_4HH_rich with capital'!AQ67)</f>
        <v/>
      </c>
      <c r="AR67" s="223" t="str">
        <f>IF('SAM_2017_4HH_rich with capital'!AR67="","",'SAM_2017_4HH_rich with capital'!AR67)</f>
        <v/>
      </c>
      <c r="AS67" s="223" t="str">
        <f>IF('SAM_2017_4HH_rich with capital'!AS67="","",'SAM_2017_4HH_rich with capital'!AS67)</f>
        <v/>
      </c>
      <c r="AT67" s="223" t="str">
        <f>IF('SAM_2017_4HH_rich with capital'!AT67="","",'SAM_2017_4HH_rich with capital'!AT67)</f>
        <v/>
      </c>
      <c r="AU67" s="223" t="str">
        <f>IF('SAM_2017_4HH_rich with capital'!AU67="","",'SAM_2017_4HH_rich with capital'!AU67)</f>
        <v/>
      </c>
      <c r="AV67" s="223" t="str">
        <f>IF('SAM_2017_4HH_rich with capital'!AV67="","",'SAM_2017_4HH_rich with capital'!AV67)</f>
        <v/>
      </c>
      <c r="AW67" s="223" t="str">
        <f>IF('SAM_2017_4HH_rich with capital'!AW67="","",'SAM_2017_4HH_rich with capital'!AW67)</f>
        <v/>
      </c>
      <c r="AX67" s="223" t="str">
        <f>IF('SAM_2017_4HH_rich with capital'!AX67="","",'SAM_2017_4HH_rich with capital'!AX67)</f>
        <v/>
      </c>
      <c r="AY67" s="223" t="str">
        <f>IF('SAM_2017_4HH_rich with capital'!AY67="","",'SAM_2017_4HH_rich with capital'!AY67)</f>
        <v/>
      </c>
      <c r="AZ67" s="223" t="str">
        <f>IF('SAM_2017_4HH_rich with capital'!AZ67="","",'SAM_2017_4HH_rich with capital'!AZ67)</f>
        <v/>
      </c>
      <c r="BA67" s="223" t="str">
        <f>IF('SAM_2017_4HH_rich with capital'!BA67="","",'SAM_2017_4HH_rich with capital'!BA67)</f>
        <v/>
      </c>
      <c r="BB67" s="223" t="str">
        <f>IF('SAM_2017_4HH_rich with capital'!BB67="","",'SAM_2017_4HH_rich with capital'!BB67)</f>
        <v/>
      </c>
      <c r="BC67" s="223" t="str">
        <f>IF('SAM_2017_4HH_rich with capital'!BC67="","",'SAM_2017_4HH_rich with capital'!BC67)</f>
        <v/>
      </c>
      <c r="BD67" s="223" t="str">
        <f>IF('SAM_2017_4HH_rich with capital'!BD67="","",'SAM_2017_4HH_rich with capital'!BD67)</f>
        <v/>
      </c>
      <c r="BE67" s="223" t="str">
        <f>IF('SAM_2017_4HH_rich with capital'!BE67="","",'SAM_2017_4HH_rich with capital'!BE67)</f>
        <v/>
      </c>
      <c r="BF67" s="223" t="str">
        <f>IF('SAM_2017_4HH_rich with capital'!BF67="","",'SAM_2017_4HH_rich with capital'!BF67)</f>
        <v/>
      </c>
      <c r="BG67" s="223" t="str">
        <f>IF('SAM_2017_4HH_rich with capital'!BG67="","",'SAM_2017_4HH_rich with capital'!BG67)</f>
        <v/>
      </c>
      <c r="BH67" s="223" t="str">
        <f>IF('SAM_2017_4HH_rich with capital'!BH67="","",'SAM_2017_4HH_rich with capital'!BH67)</f>
        <v/>
      </c>
      <c r="BI67" s="223" t="str">
        <f>IF('SAM_2017_4HH_rich with capital'!BI67="","",'SAM_2017_4HH_rich with capital'!BI67)</f>
        <v/>
      </c>
      <c r="BJ67" s="223" t="str">
        <f>IF('SAM_2017_4HH_rich with capital'!BJ67="","",'SAM_2017_4HH_rich with capital'!BJ67)</f>
        <v/>
      </c>
      <c r="BK67" s="223" t="str">
        <f>IF('SAM_2017_4HH_rich with capital'!BK67="","",'SAM_2017_4HH_rich with capital'!BK67)</f>
        <v/>
      </c>
      <c r="BL67" s="223" t="str">
        <f>IF('SAM_2017_4HH_rich with capital'!BL67="","",'SAM_2017_4HH_rich with capital'!BL67)</f>
        <v/>
      </c>
      <c r="BM67" s="223" t="str">
        <f>IF('SAM_2017_4HH_rich with capital'!BM67="","",'SAM_2017_4HH_rich with capital'!BM67)</f>
        <v/>
      </c>
      <c r="BN67" s="223" t="str">
        <f>IF('SAM_2017_4HH_rich with capital'!BN67="","",'SAM_2017_4HH_rich with capital'!BN67)</f>
        <v/>
      </c>
      <c r="BO67" s="223" t="str">
        <f>IF('SAM_2017_4HH_rich with capital'!BO67="","",'SAM_2017_4HH_rich with capital'!BO67)</f>
        <v/>
      </c>
      <c r="BP67" s="223" t="str">
        <f>IF('SAM_2017_4HH_rich with capital'!BP67="","",'SAM_2017_4HH_rich with capital'!BP67)</f>
        <v/>
      </c>
      <c r="BQ67" s="223" t="str">
        <f>IF('SAM_2017_4HH_rich with capital'!BQ67="","",'SAM_2017_4HH_rich with capital'!BQ67)</f>
        <v/>
      </c>
      <c r="BR67" s="223" t="str">
        <f>IF('SAM_2017_4HH_rich with capital'!BR67="","",'SAM_2017_4HH_rich with capital'!BR67)</f>
        <v/>
      </c>
      <c r="BS67" s="223" t="str">
        <f>IF('SAM_2017_4HH_rich with capital'!BS67="","",'SAM_2017_4HH_rich with capital'!BS67)</f>
        <v/>
      </c>
      <c r="BT67" s="223" t="str">
        <f>IF('SAM_2017_4HH_rich with capital'!BT67="","",'SAM_2017_4HH_rich with capital'!BT67)</f>
        <v/>
      </c>
      <c r="BU67" s="279">
        <f>IF('SAM_2017_4HH_rich with capital'!BU67="","",'SAM_2017_4HH_rich with capital'!BU67)</f>
        <v>74808.615509495416</v>
      </c>
      <c r="BV67" s="223">
        <f>IF('SAM_2017_4HH_rich with capital'!BV67="","",'SAM_2017_4HH_rich with capital'!BV67)</f>
        <v>98536.725663614794</v>
      </c>
      <c r="BW67" s="223">
        <f>IF('SAM_2017_4HH_rich with capital'!BW67="","",'SAM_2017_4HH_rich with capital'!BW67)</f>
        <v>50.78518947855823</v>
      </c>
      <c r="BX67" s="280">
        <f>IF('SAM_2017_4HH_rich with capital'!BX67="","",'SAM_2017_4HH_rich with capital'!BX67)</f>
        <v>10563.319411540113</v>
      </c>
      <c r="BY67" s="223">
        <f>IF('SAM_2017_4HH_rich with capital'!BY67="","",'SAM_2017_4HH_rich with capital'!BY67)</f>
        <v>35603.030919081153</v>
      </c>
      <c r="BZ67" s="223" t="str">
        <f>IF('SAM_2017_4HH_rich with capital'!BZ67="","",'SAM_2017_4HH_rich with capital'!BZ67)</f>
        <v/>
      </c>
      <c r="CA67" s="223" t="str">
        <f>IF('SAM_2017_4HH_rich with capital'!CA67="","",'SAM_2017_4HH_rich with capital'!CA67)</f>
        <v/>
      </c>
      <c r="CB67" s="223" t="str">
        <f>IF('SAM_2017_4HH_rich with capital'!CB67="","",'SAM_2017_4HH_rich with capital'!CB67)</f>
        <v/>
      </c>
      <c r="CC67" s="223" t="str">
        <f>IF('SAM_2017_4HH_rich with capital'!CC67="","",'SAM_2017_4HH_rich with capital'!CC67)</f>
        <v/>
      </c>
      <c r="CD67" s="223" t="str">
        <f>IF('SAM_2017_4HH_rich with capital'!CD67="","",'SAM_2017_4HH_rich with capital'!CD67)</f>
        <v/>
      </c>
      <c r="CE67" s="223">
        <f>IF('SAM_2017_4HH_rich with capital'!CE67="","",'SAM_2017_4HH_rich with capital'!CE67)</f>
        <v>1426492.2899236782</v>
      </c>
      <c r="CF67" s="83" t="str">
        <f>IF('SAM_2017_4HH_rich with capital'!CF67="","",'SAM_2017_4HH_rich with capital'!CF67)</f>
        <v/>
      </c>
      <c r="CG67" s="107">
        <f t="shared" si="1"/>
        <v>5221187.6911580749</v>
      </c>
      <c r="CH67" s="221"/>
      <c r="CI67" s="221"/>
      <c r="CJ67" s="221"/>
      <c r="CK67" s="221"/>
    </row>
    <row r="68" spans="1:89" x14ac:dyDescent="0.25">
      <c r="A68" s="227"/>
      <c r="B68" s="225">
        <v>66</v>
      </c>
      <c r="C68" s="244">
        <f>IF('SAM_2017_4HH_rich with capital'!C68="","",'SAM_2017_4HH_rich with capital'!C68)</f>
        <v>1.2460283041034266</v>
      </c>
      <c r="D68" s="223">
        <f>IF('SAM_2017_4HH_rich with capital'!D68="","",'SAM_2017_4HH_rich with capital'!D68)</f>
        <v>5.7906238878103249</v>
      </c>
      <c r="E68" s="223">
        <f>IF('SAM_2017_4HH_rich with capital'!E68="","",'SAM_2017_4HH_rich with capital'!E68)</f>
        <v>1887.7182301375708</v>
      </c>
      <c r="F68" s="223">
        <f>IF('SAM_2017_4HH_rich with capital'!F68="","",'SAM_2017_4HH_rich with capital'!F68)</f>
        <v>4.4581022759248849</v>
      </c>
      <c r="G68" s="223">
        <f>IF('SAM_2017_4HH_rich with capital'!G68="","",'SAM_2017_4HH_rich with capital'!G68)</f>
        <v>83.990743503673329</v>
      </c>
      <c r="H68" s="223">
        <f>IF('SAM_2017_4HH_rich with capital'!H68="","",'SAM_2017_4HH_rich with capital'!H68)</f>
        <v>4.3884213184102858</v>
      </c>
      <c r="I68" s="223">
        <f>IF('SAM_2017_4HH_rich with capital'!I68="","",'SAM_2017_4HH_rich with capital'!I68)</f>
        <v>7.7763722487557656</v>
      </c>
      <c r="J68" s="223">
        <f>IF('SAM_2017_4HH_rich with capital'!J68="","",'SAM_2017_4HH_rich with capital'!J68)</f>
        <v>0.6474256390137233</v>
      </c>
      <c r="K68" s="223">
        <f>IF('SAM_2017_4HH_rich with capital'!K68="","",'SAM_2017_4HH_rich with capital'!K68)</f>
        <v>5.59471874573702E-2</v>
      </c>
      <c r="L68" s="223">
        <f>IF('SAM_2017_4HH_rich with capital'!L68="","",'SAM_2017_4HH_rich with capital'!L68)</f>
        <v>4.751374670838469E-3</v>
      </c>
      <c r="M68" s="223" t="str">
        <f>IF('SAM_2017_4HH_rich with capital'!M68="","",'SAM_2017_4HH_rich with capital'!M68)</f>
        <v/>
      </c>
      <c r="N68" s="223" t="str">
        <f>IF('SAM_2017_4HH_rich with capital'!N68="","",'SAM_2017_4HH_rich with capital'!N68)</f>
        <v/>
      </c>
      <c r="O68" s="223">
        <f>IF('SAM_2017_4HH_rich with capital'!O68="","",'SAM_2017_4HH_rich with capital'!O68)</f>
        <v>0.12311777286075477</v>
      </c>
      <c r="P68" s="223">
        <f>IF('SAM_2017_4HH_rich with capital'!P68="","",'SAM_2017_4HH_rich with capital'!P68)</f>
        <v>2.2320415936824458E-3</v>
      </c>
      <c r="Q68" s="223">
        <f>IF('SAM_2017_4HH_rich with capital'!Q68="","",'SAM_2017_4HH_rich with capital'!Q68)</f>
        <v>8.1362455399911979E-3</v>
      </c>
      <c r="R68" s="223">
        <f>IF('SAM_2017_4HH_rich with capital'!R68="","",'SAM_2017_4HH_rich with capital'!R68)</f>
        <v>2.0647590081124607E-2</v>
      </c>
      <c r="S68" s="223">
        <f>IF('SAM_2017_4HH_rich with capital'!S68="","",'SAM_2017_4HH_rich with capital'!S68)</f>
        <v>0.41273528063072007</v>
      </c>
      <c r="T68" s="223" t="str">
        <f>IF('SAM_2017_4HH_rich with capital'!T68="","",'SAM_2017_4HH_rich with capital'!T68)</f>
        <v/>
      </c>
      <c r="U68" s="223">
        <f>IF('SAM_2017_4HH_rich with capital'!U68="","",'SAM_2017_4HH_rich with capital'!U68)</f>
        <v>16.387406982556527</v>
      </c>
      <c r="V68" s="223">
        <f>IF('SAM_2017_4HH_rich with capital'!V68="","",'SAM_2017_4HH_rich with capital'!V68)</f>
        <v>1.6772593315924369</v>
      </c>
      <c r="W68" s="223">
        <f>IF('SAM_2017_4HH_rich with capital'!W68="","",'SAM_2017_4HH_rich with capital'!W68)</f>
        <v>7.5649993300826598E-2</v>
      </c>
      <c r="X68" s="223">
        <f>IF('SAM_2017_4HH_rich with capital'!X68="","",'SAM_2017_4HH_rich with capital'!X68)</f>
        <v>0.25182407308315485</v>
      </c>
      <c r="Y68" s="223">
        <f>IF('SAM_2017_4HH_rich with capital'!Y68="","",'SAM_2017_4HH_rich with capital'!Y68)</f>
        <v>315.50707378242214</v>
      </c>
      <c r="Z68" s="223">
        <f>IF('SAM_2017_4HH_rich with capital'!Z68="","",'SAM_2017_4HH_rich with capital'!Z68)</f>
        <v>0.32065534548106017</v>
      </c>
      <c r="AA68" s="223">
        <f>IF('SAM_2017_4HH_rich with capital'!AA68="","",'SAM_2017_4HH_rich with capital'!AA68)</f>
        <v>0.11978056620496046</v>
      </c>
      <c r="AB68" s="223">
        <f>IF('SAM_2017_4HH_rich with capital'!AB68="","",'SAM_2017_4HH_rich with capital'!AB68)</f>
        <v>2.5638886662623257</v>
      </c>
      <c r="AC68" s="223">
        <f>IF('SAM_2017_4HH_rich with capital'!AC68="","",'SAM_2017_4HH_rich with capital'!AC68)</f>
        <v>22.483331959143545</v>
      </c>
      <c r="AD68" s="223">
        <f>IF('SAM_2017_4HH_rich with capital'!AD68="","",'SAM_2017_4HH_rich with capital'!AD68)</f>
        <v>179.78624420733468</v>
      </c>
      <c r="AE68" s="223">
        <f>IF('SAM_2017_4HH_rich with capital'!AE68="","",'SAM_2017_4HH_rich with capital'!AE68)</f>
        <v>1668.0783862886537</v>
      </c>
      <c r="AF68" s="223">
        <f>IF('SAM_2017_4HH_rich with capital'!AF68="","",'SAM_2017_4HH_rich with capital'!AF68)</f>
        <v>20.676565061720918</v>
      </c>
      <c r="AG68" s="223">
        <f>IF('SAM_2017_4HH_rich with capital'!AG68="","",'SAM_2017_4HH_rich with capital'!AG68)</f>
        <v>125.53727306769908</v>
      </c>
      <c r="AH68" s="223">
        <f>IF('SAM_2017_4HH_rich with capital'!AH68="","",'SAM_2017_4HH_rich with capital'!AH68)</f>
        <v>0.29337947895244237</v>
      </c>
      <c r="AI68" s="223">
        <f>IF('SAM_2017_4HH_rich with capital'!AI68="","",'SAM_2017_4HH_rich with capital'!AI68)</f>
        <v>5.6299233931563784</v>
      </c>
      <c r="AJ68" s="223">
        <f>IF('SAM_2017_4HH_rich with capital'!AJ68="","",'SAM_2017_4HH_rich with capital'!AJ68)</f>
        <v>2406.3108030399576</v>
      </c>
      <c r="AK68" s="223" t="str">
        <f>IF('SAM_2017_4HH_rich with capital'!AK68="","",'SAM_2017_4HH_rich with capital'!AK68)</f>
        <v/>
      </c>
      <c r="AL68" s="223" t="str">
        <f>IF('SAM_2017_4HH_rich with capital'!AL68="","",'SAM_2017_4HH_rich with capital'!AL68)</f>
        <v/>
      </c>
      <c r="AM68" s="223" t="str">
        <f>IF('SAM_2017_4HH_rich with capital'!AM68="","",'SAM_2017_4HH_rich with capital'!AM68)</f>
        <v/>
      </c>
      <c r="AN68" s="223" t="str">
        <f>IF('SAM_2017_4HH_rich with capital'!AN68="","",'SAM_2017_4HH_rich with capital'!AN68)</f>
        <v/>
      </c>
      <c r="AO68" s="223" t="str">
        <f>IF('SAM_2017_4HH_rich with capital'!AO68="","",'SAM_2017_4HH_rich with capital'!AO68)</f>
        <v/>
      </c>
      <c r="AP68" s="223" t="str">
        <f>IF('SAM_2017_4HH_rich with capital'!AP68="","",'SAM_2017_4HH_rich with capital'!AP68)</f>
        <v/>
      </c>
      <c r="AQ68" s="223" t="str">
        <f>IF('SAM_2017_4HH_rich with capital'!AQ68="","",'SAM_2017_4HH_rich with capital'!AQ68)</f>
        <v/>
      </c>
      <c r="AR68" s="223" t="str">
        <f>IF('SAM_2017_4HH_rich with capital'!AR68="","",'SAM_2017_4HH_rich with capital'!AR68)</f>
        <v/>
      </c>
      <c r="AS68" s="223" t="str">
        <f>IF('SAM_2017_4HH_rich with capital'!AS68="","",'SAM_2017_4HH_rich with capital'!AS68)</f>
        <v/>
      </c>
      <c r="AT68" s="223" t="str">
        <f>IF('SAM_2017_4HH_rich with capital'!AT68="","",'SAM_2017_4HH_rich with capital'!AT68)</f>
        <v/>
      </c>
      <c r="AU68" s="223" t="str">
        <f>IF('SAM_2017_4HH_rich with capital'!AU68="","",'SAM_2017_4HH_rich with capital'!AU68)</f>
        <v/>
      </c>
      <c r="AV68" s="223" t="str">
        <f>IF('SAM_2017_4HH_rich with capital'!AV68="","",'SAM_2017_4HH_rich with capital'!AV68)</f>
        <v/>
      </c>
      <c r="AW68" s="223" t="str">
        <f>IF('SAM_2017_4HH_rich with capital'!AW68="","",'SAM_2017_4HH_rich with capital'!AW68)</f>
        <v/>
      </c>
      <c r="AX68" s="223" t="str">
        <f>IF('SAM_2017_4HH_rich with capital'!AX68="","",'SAM_2017_4HH_rich with capital'!AX68)</f>
        <v/>
      </c>
      <c r="AY68" s="223" t="str">
        <f>IF('SAM_2017_4HH_rich with capital'!AY68="","",'SAM_2017_4HH_rich with capital'!AY68)</f>
        <v/>
      </c>
      <c r="AZ68" s="223" t="str">
        <f>IF('SAM_2017_4HH_rich with capital'!AZ68="","",'SAM_2017_4HH_rich with capital'!AZ68)</f>
        <v/>
      </c>
      <c r="BA68" s="223" t="str">
        <f>IF('SAM_2017_4HH_rich with capital'!BA68="","",'SAM_2017_4HH_rich with capital'!BA68)</f>
        <v/>
      </c>
      <c r="BB68" s="223" t="str">
        <f>IF('SAM_2017_4HH_rich with capital'!BB68="","",'SAM_2017_4HH_rich with capital'!BB68)</f>
        <v/>
      </c>
      <c r="BC68" s="223" t="str">
        <f>IF('SAM_2017_4HH_rich with capital'!BC68="","",'SAM_2017_4HH_rich with capital'!BC68)</f>
        <v/>
      </c>
      <c r="BD68" s="223" t="str">
        <f>IF('SAM_2017_4HH_rich with capital'!BD68="","",'SAM_2017_4HH_rich with capital'!BD68)</f>
        <v/>
      </c>
      <c r="BE68" s="223" t="str">
        <f>IF('SAM_2017_4HH_rich with capital'!BE68="","",'SAM_2017_4HH_rich with capital'!BE68)</f>
        <v/>
      </c>
      <c r="BF68" s="223" t="str">
        <f>IF('SAM_2017_4HH_rich with capital'!BF68="","",'SAM_2017_4HH_rich with capital'!BF68)</f>
        <v/>
      </c>
      <c r="BG68" s="223" t="str">
        <f>IF('SAM_2017_4HH_rich with capital'!BG68="","",'SAM_2017_4HH_rich with capital'!BG68)</f>
        <v/>
      </c>
      <c r="BH68" s="223" t="str">
        <f>IF('SAM_2017_4HH_rich with capital'!BH68="","",'SAM_2017_4HH_rich with capital'!BH68)</f>
        <v/>
      </c>
      <c r="BI68" s="223" t="str">
        <f>IF('SAM_2017_4HH_rich with capital'!BI68="","",'SAM_2017_4HH_rich with capital'!BI68)</f>
        <v/>
      </c>
      <c r="BJ68" s="223" t="str">
        <f>IF('SAM_2017_4HH_rich with capital'!BJ68="","",'SAM_2017_4HH_rich with capital'!BJ68)</f>
        <v/>
      </c>
      <c r="BK68" s="223" t="str">
        <f>IF('SAM_2017_4HH_rich with capital'!BK68="","",'SAM_2017_4HH_rich with capital'!BK68)</f>
        <v/>
      </c>
      <c r="BL68" s="223" t="str">
        <f>IF('SAM_2017_4HH_rich with capital'!BL68="","",'SAM_2017_4HH_rich with capital'!BL68)</f>
        <v/>
      </c>
      <c r="BM68" s="223" t="str">
        <f>IF('SAM_2017_4HH_rich with capital'!BM68="","",'SAM_2017_4HH_rich with capital'!BM68)</f>
        <v/>
      </c>
      <c r="BN68" s="223" t="str">
        <f>IF('SAM_2017_4HH_rich with capital'!BN68="","",'SAM_2017_4HH_rich with capital'!BN68)</f>
        <v/>
      </c>
      <c r="BO68" s="223" t="str">
        <f>IF('SAM_2017_4HH_rich with capital'!BO68="","",'SAM_2017_4HH_rich with capital'!BO68)</f>
        <v/>
      </c>
      <c r="BP68" s="223" t="str">
        <f>IF('SAM_2017_4HH_rich with capital'!BP68="","",'SAM_2017_4HH_rich with capital'!BP68)</f>
        <v/>
      </c>
      <c r="BQ68" s="223" t="str">
        <f>IF('SAM_2017_4HH_rich with capital'!BQ68="","",'SAM_2017_4HH_rich with capital'!BQ68)</f>
        <v/>
      </c>
      <c r="BR68" s="223" t="str">
        <f>IF('SAM_2017_4HH_rich with capital'!BR68="","",'SAM_2017_4HH_rich with capital'!BR68)</f>
        <v/>
      </c>
      <c r="BS68" s="223" t="str">
        <f>IF('SAM_2017_4HH_rich with capital'!BS68="","",'SAM_2017_4HH_rich with capital'!BS68)</f>
        <v/>
      </c>
      <c r="BT68" s="223" t="str">
        <f>IF('SAM_2017_4HH_rich with capital'!BT68="","",'SAM_2017_4HH_rich with capital'!BT68)</f>
        <v/>
      </c>
      <c r="BU68" s="279">
        <f>IF('SAM_2017_4HH_rich with capital'!BU68="","",'SAM_2017_4HH_rich with capital'!BU68)</f>
        <v>109368.46733820175</v>
      </c>
      <c r="BV68" s="223">
        <f>IF('SAM_2017_4HH_rich with capital'!BV68="","",'SAM_2017_4HH_rich with capital'!BV68)</f>
        <v>247146.77044185894</v>
      </c>
      <c r="BW68" s="223">
        <f>IF('SAM_2017_4HH_rich with capital'!BW68="","",'SAM_2017_4HH_rich with capital'!BW68)</f>
        <v>90762.434735454415</v>
      </c>
      <c r="BX68" s="280">
        <f>IF('SAM_2017_4HH_rich with capital'!BX68="","",'SAM_2017_4HH_rich with capital'!BX68)</f>
        <v>545890.4587385921</v>
      </c>
      <c r="BY68" s="223">
        <f>IF('SAM_2017_4HH_rich with capital'!BY68="","",'SAM_2017_4HH_rich with capital'!BY68)</f>
        <v>1534170.5412941247</v>
      </c>
      <c r="BZ68" s="223" t="str">
        <f>IF('SAM_2017_4HH_rich with capital'!BZ68="","",'SAM_2017_4HH_rich with capital'!BZ68)</f>
        <v/>
      </c>
      <c r="CA68" s="223" t="str">
        <f>IF('SAM_2017_4HH_rich with capital'!CA68="","",'SAM_2017_4HH_rich with capital'!CA68)</f>
        <v/>
      </c>
      <c r="CB68" s="223" t="str">
        <f>IF('SAM_2017_4HH_rich with capital'!CB68="","",'SAM_2017_4HH_rich with capital'!CB68)</f>
        <v/>
      </c>
      <c r="CC68" s="223" t="str">
        <f>IF('SAM_2017_4HH_rich with capital'!CC68="","",'SAM_2017_4HH_rich with capital'!CC68)</f>
        <v/>
      </c>
      <c r="CD68" s="223" t="str">
        <f>IF('SAM_2017_4HH_rich with capital'!CD68="","",'SAM_2017_4HH_rich with capital'!CD68)</f>
        <v/>
      </c>
      <c r="CE68" s="223" t="str">
        <f>IF('SAM_2017_4HH_rich with capital'!CE68="","",'SAM_2017_4HH_rich with capital'!CE68)</f>
        <v/>
      </c>
      <c r="CF68" s="83" t="str">
        <f>IF('SAM_2017_4HH_rich with capital'!CF68="","",'SAM_2017_4HH_rich with capital'!CF68)</f>
        <v/>
      </c>
      <c r="CG68" s="107">
        <f t="shared" ref="CG68:CG84" si="2">SUM(C68:CF68)</f>
        <v>2534101.0155082773</v>
      </c>
      <c r="CH68" s="221"/>
      <c r="CI68" s="221"/>
      <c r="CJ68" s="221"/>
      <c r="CK68" s="221"/>
    </row>
    <row r="69" spans="1:89" x14ac:dyDescent="0.25">
      <c r="A69" s="227"/>
      <c r="B69" s="225">
        <v>67</v>
      </c>
      <c r="C69" s="244">
        <f>IF('SAM_2017_4HH_rich with capital'!C69="","",'SAM_2017_4HH_rich with capital'!C69)</f>
        <v>5.7250406143817756</v>
      </c>
      <c r="D69" s="223">
        <f>IF('SAM_2017_4HH_rich with capital'!D69="","",'SAM_2017_4HH_rich with capital'!D69)</f>
        <v>9.1040420005265279</v>
      </c>
      <c r="E69" s="223">
        <f>IF('SAM_2017_4HH_rich with capital'!E69="","",'SAM_2017_4HH_rich with capital'!E69)</f>
        <v>3773.0081322051565</v>
      </c>
      <c r="F69" s="223">
        <f>IF('SAM_2017_4HH_rich with capital'!F69="","",'SAM_2017_4HH_rich with capital'!F69)</f>
        <v>19.12814723100124</v>
      </c>
      <c r="G69" s="223" t="str">
        <f>IF('SAM_2017_4HH_rich with capital'!G69="","",'SAM_2017_4HH_rich with capital'!G69)</f>
        <v/>
      </c>
      <c r="H69" s="223">
        <f>IF('SAM_2017_4HH_rich with capital'!H69="","",'SAM_2017_4HH_rich with capital'!H69)</f>
        <v>1.9105290911289063</v>
      </c>
      <c r="I69" s="223">
        <f>IF('SAM_2017_4HH_rich with capital'!I69="","",'SAM_2017_4HH_rich with capital'!I69)</f>
        <v>20.277019018914537</v>
      </c>
      <c r="J69" s="223">
        <f>IF('SAM_2017_4HH_rich with capital'!J69="","",'SAM_2017_4HH_rich with capital'!J69)</f>
        <v>16.445221060646176</v>
      </c>
      <c r="K69" s="223">
        <f>IF('SAM_2017_4HH_rich with capital'!K69="","",'SAM_2017_4HH_rich with capital'!K69)</f>
        <v>0.96299985312871816</v>
      </c>
      <c r="L69" s="223">
        <f>IF('SAM_2017_4HH_rich with capital'!L69="","",'SAM_2017_4HH_rich with capital'!L69)</f>
        <v>7.8586376547526468E-2</v>
      </c>
      <c r="M69" s="223">
        <f>IF('SAM_2017_4HH_rich with capital'!M69="","",'SAM_2017_4HH_rich with capital'!M69)</f>
        <v>5.8408271480445375</v>
      </c>
      <c r="N69" s="223">
        <f>IF('SAM_2017_4HH_rich with capital'!N69="","",'SAM_2017_4HH_rich with capital'!N69)</f>
        <v>1.2542498098636171E-2</v>
      </c>
      <c r="O69" s="223">
        <f>IF('SAM_2017_4HH_rich with capital'!O69="","",'SAM_2017_4HH_rich with capital'!O69)</f>
        <v>1.6112781184152503E-3</v>
      </c>
      <c r="P69" s="223">
        <f>IF('SAM_2017_4HH_rich with capital'!P69="","",'SAM_2017_4HH_rich with capital'!P69)</f>
        <v>0.73228678996404317</v>
      </c>
      <c r="Q69" s="223">
        <f>IF('SAM_2017_4HH_rich with capital'!Q69="","",'SAM_2017_4HH_rich with capital'!Q69)</f>
        <v>156.1629865061596</v>
      </c>
      <c r="R69" s="223">
        <f>IF('SAM_2017_4HH_rich with capital'!R69="","",'SAM_2017_4HH_rich with capital'!R69)</f>
        <v>5.7068342020207739E-2</v>
      </c>
      <c r="S69" s="223">
        <f>IF('SAM_2017_4HH_rich with capital'!S69="","",'SAM_2017_4HH_rich with capital'!S69)</f>
        <v>0.12442588035119116</v>
      </c>
      <c r="T69" s="223" t="str">
        <f>IF('SAM_2017_4HH_rich with capital'!T69="","",'SAM_2017_4HH_rich with capital'!T69)</f>
        <v/>
      </c>
      <c r="U69" s="223">
        <f>IF('SAM_2017_4HH_rich with capital'!U69="","",'SAM_2017_4HH_rich with capital'!U69)</f>
        <v>46.612162214744487</v>
      </c>
      <c r="V69" s="223">
        <f>IF('SAM_2017_4HH_rich with capital'!V69="","",'SAM_2017_4HH_rich with capital'!V69)</f>
        <v>3.0365890921586702</v>
      </c>
      <c r="W69" s="223">
        <f>IF('SAM_2017_4HH_rich with capital'!W69="","",'SAM_2017_4HH_rich with capital'!W69)</f>
        <v>3.2779314384172658</v>
      </c>
      <c r="X69" s="223">
        <f>IF('SAM_2017_4HH_rich with capital'!X69="","",'SAM_2017_4HH_rich with capital'!X69)</f>
        <v>3.2476729018413288</v>
      </c>
      <c r="Y69" s="223">
        <f>IF('SAM_2017_4HH_rich with capital'!Y69="","",'SAM_2017_4HH_rich with capital'!Y69)</f>
        <v>8326.6939551606083</v>
      </c>
      <c r="Z69" s="223">
        <f>IF('SAM_2017_4HH_rich with capital'!Z69="","",'SAM_2017_4HH_rich with capital'!Z69)</f>
        <v>0.26149206611384179</v>
      </c>
      <c r="AA69" s="223">
        <f>IF('SAM_2017_4HH_rich with capital'!AA69="","",'SAM_2017_4HH_rich with capital'!AA69)</f>
        <v>27.879352648151478</v>
      </c>
      <c r="AB69" s="223">
        <f>IF('SAM_2017_4HH_rich with capital'!AB69="","",'SAM_2017_4HH_rich with capital'!AB69)</f>
        <v>7.8620122168108653</v>
      </c>
      <c r="AC69" s="223">
        <f>IF('SAM_2017_4HH_rich with capital'!AC69="","",'SAM_2017_4HH_rich with capital'!AC69)</f>
        <v>179.68177510769027</v>
      </c>
      <c r="AD69" s="223">
        <f>IF('SAM_2017_4HH_rich with capital'!AD69="","",'SAM_2017_4HH_rich with capital'!AD69)</f>
        <v>20.345924430534541</v>
      </c>
      <c r="AE69" s="223">
        <f>IF('SAM_2017_4HH_rich with capital'!AE69="","",'SAM_2017_4HH_rich with capital'!AE69)</f>
        <v>2.5607975068509016E-2</v>
      </c>
      <c r="AF69" s="223" t="str">
        <f>IF('SAM_2017_4HH_rich with capital'!AF69="","",'SAM_2017_4HH_rich with capital'!AF69)</f>
        <v/>
      </c>
      <c r="AG69" s="223">
        <f>IF('SAM_2017_4HH_rich with capital'!AG69="","",'SAM_2017_4HH_rich with capital'!AG69)</f>
        <v>344.11932002560843</v>
      </c>
      <c r="AH69" s="223">
        <f>IF('SAM_2017_4HH_rich with capital'!AH69="","",'SAM_2017_4HH_rich with capital'!AH69)</f>
        <v>467.62744565563207</v>
      </c>
      <c r="AI69" s="223">
        <f>IF('SAM_2017_4HH_rich with capital'!AI69="","",'SAM_2017_4HH_rich with capital'!AI69)</f>
        <v>8724.7929888355902</v>
      </c>
      <c r="AJ69" s="223">
        <f>IF('SAM_2017_4HH_rich with capital'!AJ69="","",'SAM_2017_4HH_rich with capital'!AJ69)</f>
        <v>6971.0342229265852</v>
      </c>
      <c r="AK69" s="223" t="str">
        <f>IF('SAM_2017_4HH_rich with capital'!AK69="","",'SAM_2017_4HH_rich with capital'!AK69)</f>
        <v/>
      </c>
      <c r="AL69" s="223" t="str">
        <f>IF('SAM_2017_4HH_rich with capital'!AL69="","",'SAM_2017_4HH_rich with capital'!AL69)</f>
        <v/>
      </c>
      <c r="AM69" s="223" t="str">
        <f>IF('SAM_2017_4HH_rich with capital'!AM69="","",'SAM_2017_4HH_rich with capital'!AM69)</f>
        <v/>
      </c>
      <c r="AN69" s="223" t="str">
        <f>IF('SAM_2017_4HH_rich with capital'!AN69="","",'SAM_2017_4HH_rich with capital'!AN69)</f>
        <v/>
      </c>
      <c r="AO69" s="223" t="str">
        <f>IF('SAM_2017_4HH_rich with capital'!AO69="","",'SAM_2017_4HH_rich with capital'!AO69)</f>
        <v/>
      </c>
      <c r="AP69" s="223" t="str">
        <f>IF('SAM_2017_4HH_rich with capital'!AP69="","",'SAM_2017_4HH_rich with capital'!AP69)</f>
        <v/>
      </c>
      <c r="AQ69" s="223" t="str">
        <f>IF('SAM_2017_4HH_rich with capital'!AQ69="","",'SAM_2017_4HH_rich with capital'!AQ69)</f>
        <v/>
      </c>
      <c r="AR69" s="223" t="str">
        <f>IF('SAM_2017_4HH_rich with capital'!AR69="","",'SAM_2017_4HH_rich with capital'!AR69)</f>
        <v/>
      </c>
      <c r="AS69" s="223" t="str">
        <f>IF('SAM_2017_4HH_rich with capital'!AS69="","",'SAM_2017_4HH_rich with capital'!AS69)</f>
        <v/>
      </c>
      <c r="AT69" s="223" t="str">
        <f>IF('SAM_2017_4HH_rich with capital'!AT69="","",'SAM_2017_4HH_rich with capital'!AT69)</f>
        <v/>
      </c>
      <c r="AU69" s="223" t="str">
        <f>IF('SAM_2017_4HH_rich with capital'!AU69="","",'SAM_2017_4HH_rich with capital'!AU69)</f>
        <v/>
      </c>
      <c r="AV69" s="223" t="str">
        <f>IF('SAM_2017_4HH_rich with capital'!AV69="","",'SAM_2017_4HH_rich with capital'!AV69)</f>
        <v/>
      </c>
      <c r="AW69" s="223" t="str">
        <f>IF('SAM_2017_4HH_rich with capital'!AW69="","",'SAM_2017_4HH_rich with capital'!AW69)</f>
        <v/>
      </c>
      <c r="AX69" s="223" t="str">
        <f>IF('SAM_2017_4HH_rich with capital'!AX69="","",'SAM_2017_4HH_rich with capital'!AX69)</f>
        <v/>
      </c>
      <c r="AY69" s="223" t="str">
        <f>IF('SAM_2017_4HH_rich with capital'!AY69="","",'SAM_2017_4HH_rich with capital'!AY69)</f>
        <v/>
      </c>
      <c r="AZ69" s="223" t="str">
        <f>IF('SAM_2017_4HH_rich with capital'!AZ69="","",'SAM_2017_4HH_rich with capital'!AZ69)</f>
        <v/>
      </c>
      <c r="BA69" s="223" t="str">
        <f>IF('SAM_2017_4HH_rich with capital'!BA69="","",'SAM_2017_4HH_rich with capital'!BA69)</f>
        <v/>
      </c>
      <c r="BB69" s="223" t="str">
        <f>IF('SAM_2017_4HH_rich with capital'!BB69="","",'SAM_2017_4HH_rich with capital'!BB69)</f>
        <v/>
      </c>
      <c r="BC69" s="223" t="str">
        <f>IF('SAM_2017_4HH_rich with capital'!BC69="","",'SAM_2017_4HH_rich with capital'!BC69)</f>
        <v/>
      </c>
      <c r="BD69" s="223" t="str">
        <f>IF('SAM_2017_4HH_rich with capital'!BD69="","",'SAM_2017_4HH_rich with capital'!BD69)</f>
        <v/>
      </c>
      <c r="BE69" s="223" t="str">
        <f>IF('SAM_2017_4HH_rich with capital'!BE69="","",'SAM_2017_4HH_rich with capital'!BE69)</f>
        <v/>
      </c>
      <c r="BF69" s="223" t="str">
        <f>IF('SAM_2017_4HH_rich with capital'!BF69="","",'SAM_2017_4HH_rich with capital'!BF69)</f>
        <v/>
      </c>
      <c r="BG69" s="223" t="str">
        <f>IF('SAM_2017_4HH_rich with capital'!BG69="","",'SAM_2017_4HH_rich with capital'!BG69)</f>
        <v/>
      </c>
      <c r="BH69" s="223" t="str">
        <f>IF('SAM_2017_4HH_rich with capital'!BH69="","",'SAM_2017_4HH_rich with capital'!BH69)</f>
        <v/>
      </c>
      <c r="BI69" s="223" t="str">
        <f>IF('SAM_2017_4HH_rich with capital'!BI69="","",'SAM_2017_4HH_rich with capital'!BI69)</f>
        <v/>
      </c>
      <c r="BJ69" s="223" t="str">
        <f>IF('SAM_2017_4HH_rich with capital'!BJ69="","",'SAM_2017_4HH_rich with capital'!BJ69)</f>
        <v/>
      </c>
      <c r="BK69" s="223" t="str">
        <f>IF('SAM_2017_4HH_rich with capital'!BK69="","",'SAM_2017_4HH_rich with capital'!BK69)</f>
        <v/>
      </c>
      <c r="BL69" s="223" t="str">
        <f>IF('SAM_2017_4HH_rich with capital'!BL69="","",'SAM_2017_4HH_rich with capital'!BL69)</f>
        <v/>
      </c>
      <c r="BM69" s="223" t="str">
        <f>IF('SAM_2017_4HH_rich with capital'!BM69="","",'SAM_2017_4HH_rich with capital'!BM69)</f>
        <v/>
      </c>
      <c r="BN69" s="223" t="str">
        <f>IF('SAM_2017_4HH_rich with capital'!BN69="","",'SAM_2017_4HH_rich with capital'!BN69)</f>
        <v/>
      </c>
      <c r="BO69" s="223" t="str">
        <f>IF('SAM_2017_4HH_rich with capital'!BO69="","",'SAM_2017_4HH_rich with capital'!BO69)</f>
        <v/>
      </c>
      <c r="BP69" s="223" t="str">
        <f>IF('SAM_2017_4HH_rich with capital'!BP69="","",'SAM_2017_4HH_rich with capital'!BP69)</f>
        <v/>
      </c>
      <c r="BQ69" s="223" t="str">
        <f>IF('SAM_2017_4HH_rich with capital'!BQ69="","",'SAM_2017_4HH_rich with capital'!BQ69)</f>
        <v/>
      </c>
      <c r="BR69" s="223" t="str">
        <f>IF('SAM_2017_4HH_rich with capital'!BR69="","",'SAM_2017_4HH_rich with capital'!BR69)</f>
        <v/>
      </c>
      <c r="BS69" s="223" t="str">
        <f>IF('SAM_2017_4HH_rich with capital'!BS69="","",'SAM_2017_4HH_rich with capital'!BS69)</f>
        <v/>
      </c>
      <c r="BT69" s="223" t="str">
        <f>IF('SAM_2017_4HH_rich with capital'!BT69="","",'SAM_2017_4HH_rich with capital'!BT69)</f>
        <v/>
      </c>
      <c r="BU69" s="279">
        <f>IF('SAM_2017_4HH_rich with capital'!BU69="","",'SAM_2017_4HH_rich with capital'!BU69)</f>
        <v>37430.515559240623</v>
      </c>
      <c r="BV69" s="223">
        <f>IF('SAM_2017_4HH_rich with capital'!BV69="","",'SAM_2017_4HH_rich with capital'!BV69)</f>
        <v>77950.31718729873</v>
      </c>
      <c r="BW69" s="223">
        <f>IF('SAM_2017_4HH_rich with capital'!BW69="","",'SAM_2017_4HH_rich with capital'!BW69)</f>
        <v>29988.014002416141</v>
      </c>
      <c r="BX69" s="280">
        <f>IF('SAM_2017_4HH_rich with capital'!BX69="","",'SAM_2017_4HH_rich with capital'!BX69)</f>
        <v>220156.94180711411</v>
      </c>
      <c r="BY69" s="223">
        <f>IF('SAM_2017_4HH_rich with capital'!BY69="","",'SAM_2017_4HH_rich with capital'!BY69)</f>
        <v>1575029.5712109932</v>
      </c>
      <c r="BZ69" s="223" t="str">
        <f>IF('SAM_2017_4HH_rich with capital'!BZ69="","",'SAM_2017_4HH_rich with capital'!BZ69)</f>
        <v/>
      </c>
      <c r="CA69" s="223" t="str">
        <f>IF('SAM_2017_4HH_rich with capital'!CA69="","",'SAM_2017_4HH_rich with capital'!CA69)</f>
        <v/>
      </c>
      <c r="CB69" s="223" t="str">
        <f>IF('SAM_2017_4HH_rich with capital'!CB69="","",'SAM_2017_4HH_rich with capital'!CB69)</f>
        <v/>
      </c>
      <c r="CC69" s="223" t="str">
        <f>IF('SAM_2017_4HH_rich with capital'!CC69="","",'SAM_2017_4HH_rich with capital'!CC69)</f>
        <v/>
      </c>
      <c r="CD69" s="223" t="str">
        <f>IF('SAM_2017_4HH_rich with capital'!CD69="","",'SAM_2017_4HH_rich with capital'!CD69)</f>
        <v/>
      </c>
      <c r="CE69" s="223" t="str">
        <f>IF('SAM_2017_4HH_rich with capital'!CE69="","",'SAM_2017_4HH_rich with capital'!CE69)</f>
        <v/>
      </c>
      <c r="CF69" s="83" t="str">
        <f>IF('SAM_2017_4HH_rich with capital'!CF69="","",'SAM_2017_4HH_rich with capital'!CF69)</f>
        <v/>
      </c>
      <c r="CG69" s="107">
        <f t="shared" si="2"/>
        <v>1969691.4296856527</v>
      </c>
      <c r="CH69" s="221"/>
      <c r="CI69" s="221"/>
      <c r="CJ69" s="221"/>
      <c r="CK69" s="221"/>
    </row>
    <row r="70" spans="1:89" x14ac:dyDescent="0.25">
      <c r="A70" s="86"/>
      <c r="B70" s="103">
        <v>68</v>
      </c>
      <c r="C70" s="244">
        <f>IF('SAM_2017_4HH_rich with capital'!C70="","",'SAM_2017_4HH_rich with capital'!C70)</f>
        <v>99493.504253433217</v>
      </c>
      <c r="D70" s="223">
        <f>IF('SAM_2017_4HH_rich with capital'!D70="","",'SAM_2017_4HH_rich with capital'!D70)</f>
        <v>20282.454425218399</v>
      </c>
      <c r="E70" s="223">
        <f>IF('SAM_2017_4HH_rich with capital'!E70="","",'SAM_2017_4HH_rich with capital'!E70)</f>
        <v>228928.48566125528</v>
      </c>
      <c r="F70" s="223">
        <f>IF('SAM_2017_4HH_rich with capital'!F70="","",'SAM_2017_4HH_rich with capital'!F70)</f>
        <v>8507.1647699079876</v>
      </c>
      <c r="G70" s="223">
        <f>IF('SAM_2017_4HH_rich with capital'!G70="","",'SAM_2017_4HH_rich with capital'!G70)</f>
        <v>638.0325637358003</v>
      </c>
      <c r="H70" s="223">
        <f>IF('SAM_2017_4HH_rich with capital'!H70="","",'SAM_2017_4HH_rich with capital'!H70)</f>
        <v>9713.6606597584305</v>
      </c>
      <c r="I70" s="223">
        <f>IF('SAM_2017_4HH_rich with capital'!I70="","",'SAM_2017_4HH_rich with capital'!I70)</f>
        <v>46387.665868553289</v>
      </c>
      <c r="J70" s="223">
        <f>IF('SAM_2017_4HH_rich with capital'!J70="","",'SAM_2017_4HH_rich with capital'!J70)</f>
        <v>5654.9729904518408</v>
      </c>
      <c r="K70" s="223">
        <f>IF('SAM_2017_4HH_rich with capital'!K70="","",'SAM_2017_4HH_rich with capital'!K70)</f>
        <v>350.41112199689439</v>
      </c>
      <c r="L70" s="223">
        <f>IF('SAM_2017_4HH_rich with capital'!L70="","",'SAM_2017_4HH_rich with capital'!L70)</f>
        <v>359.52493468912553</v>
      </c>
      <c r="M70" s="223">
        <f>IF('SAM_2017_4HH_rich with capital'!M70="","",'SAM_2017_4HH_rich with capital'!M70)</f>
        <v>4622.0161377864033</v>
      </c>
      <c r="N70" s="223">
        <f>IF('SAM_2017_4HH_rich with capital'!N70="","",'SAM_2017_4HH_rich with capital'!N70)</f>
        <v>39.315182621568638</v>
      </c>
      <c r="O70" s="223">
        <f>IF('SAM_2017_4HH_rich with capital'!O70="","",'SAM_2017_4HH_rich with capital'!O70)</f>
        <v>232.41089037367101</v>
      </c>
      <c r="P70" s="223">
        <f>IF('SAM_2017_4HH_rich with capital'!P70="","",'SAM_2017_4HH_rich with capital'!P70)</f>
        <v>327.14044752078166</v>
      </c>
      <c r="Q70" s="223">
        <f>IF('SAM_2017_4HH_rich with capital'!Q70="","",'SAM_2017_4HH_rich with capital'!Q70)</f>
        <v>1064.2426668463347</v>
      </c>
      <c r="R70" s="223">
        <f>IF('SAM_2017_4HH_rich with capital'!R70="","",'SAM_2017_4HH_rich with capital'!R70)</f>
        <v>1373.6556991461439</v>
      </c>
      <c r="S70" s="223">
        <f>IF('SAM_2017_4HH_rich with capital'!S70="","",'SAM_2017_4HH_rich with capital'!S70)</f>
        <v>918.74094114520187</v>
      </c>
      <c r="T70" s="223">
        <f>IF('SAM_2017_4HH_rich with capital'!T70="","",'SAM_2017_4HH_rich with capital'!T70)</f>
        <v>1.1567740681318422E-2</v>
      </c>
      <c r="U70" s="223">
        <f>IF('SAM_2017_4HH_rich with capital'!U70="","",'SAM_2017_4HH_rich with capital'!U70)</f>
        <v>9531.8489353798577</v>
      </c>
      <c r="V70" s="223">
        <f>IF('SAM_2017_4HH_rich with capital'!V70="","",'SAM_2017_4HH_rich with capital'!V70)</f>
        <v>337.51849064190111</v>
      </c>
      <c r="W70" s="223">
        <f>IF('SAM_2017_4HH_rich with capital'!W70="","",'SAM_2017_4HH_rich with capital'!W70)</f>
        <v>274.28884330287019</v>
      </c>
      <c r="X70" s="223">
        <f>IF('SAM_2017_4HH_rich with capital'!X70="","",'SAM_2017_4HH_rich with capital'!X70)</f>
        <v>3449.0164224842765</v>
      </c>
      <c r="Y70" s="223">
        <f>IF('SAM_2017_4HH_rich with capital'!Y70="","",'SAM_2017_4HH_rich with capital'!Y70)</f>
        <v>172702.39850181839</v>
      </c>
      <c r="Z70" s="223">
        <f>IF('SAM_2017_4HH_rich with capital'!Z70="","",'SAM_2017_4HH_rich with capital'!Z70)</f>
        <v>8899.485165635786</v>
      </c>
      <c r="AA70" s="223">
        <f>IF('SAM_2017_4HH_rich with capital'!AA70="","",'SAM_2017_4HH_rich with capital'!AA70)</f>
        <v>129116.64071612424</v>
      </c>
      <c r="AB70" s="223">
        <f>IF('SAM_2017_4HH_rich with capital'!AB70="","",'SAM_2017_4HH_rich with capital'!AB70)</f>
        <v>48779.489103007087</v>
      </c>
      <c r="AC70" s="223">
        <f>IF('SAM_2017_4HH_rich with capital'!AC70="","",'SAM_2017_4HH_rich with capital'!AC70)</f>
        <v>1633618.7422641879</v>
      </c>
      <c r="AD70" s="223">
        <f>IF('SAM_2017_4HH_rich with capital'!AD70="","",'SAM_2017_4HH_rich with capital'!AD70)</f>
        <v>42544.208719517694</v>
      </c>
      <c r="AE70" s="223">
        <f>IF('SAM_2017_4HH_rich with capital'!AE70="","",'SAM_2017_4HH_rich with capital'!AE70)</f>
        <v>94750.660522575126</v>
      </c>
      <c r="AF70" s="223">
        <f>IF('SAM_2017_4HH_rich with capital'!AF70="","",'SAM_2017_4HH_rich with capital'!AF70)</f>
        <v>206123.48291879296</v>
      </c>
      <c r="AG70" s="223">
        <f>IF('SAM_2017_4HH_rich with capital'!AG70="","",'SAM_2017_4HH_rich with capital'!AG70)</f>
        <v>294352.70552307804</v>
      </c>
      <c r="AH70" s="223">
        <f>IF('SAM_2017_4HH_rich with capital'!AH70="","",'SAM_2017_4HH_rich with capital'!AH70)</f>
        <v>104900.72340714662</v>
      </c>
      <c r="AI70" s="223">
        <f>IF('SAM_2017_4HH_rich with capital'!AI70="","",'SAM_2017_4HH_rich with capital'!AI70)</f>
        <v>113927.10046864758</v>
      </c>
      <c r="AJ70" s="223">
        <f>IF('SAM_2017_4HH_rich with capital'!AJ70="","",'SAM_2017_4HH_rich with capital'!AJ70)</f>
        <v>559271.37596205482</v>
      </c>
      <c r="AK70" s="223" t="str">
        <f>IF('SAM_2017_4HH_rich with capital'!AK70="","",'SAM_2017_4HH_rich with capital'!AK70)</f>
        <v/>
      </c>
      <c r="AL70" s="223" t="str">
        <f>IF('SAM_2017_4HH_rich with capital'!AL70="","",'SAM_2017_4HH_rich with capital'!AL70)</f>
        <v/>
      </c>
      <c r="AM70" s="223" t="str">
        <f>IF('SAM_2017_4HH_rich with capital'!AM70="","",'SAM_2017_4HH_rich with capital'!AM70)</f>
        <v/>
      </c>
      <c r="AN70" s="223" t="str">
        <f>IF('SAM_2017_4HH_rich with capital'!AN70="","",'SAM_2017_4HH_rich with capital'!AN70)</f>
        <v/>
      </c>
      <c r="AO70" s="223" t="str">
        <f>IF('SAM_2017_4HH_rich with capital'!AO70="","",'SAM_2017_4HH_rich with capital'!AO70)</f>
        <v/>
      </c>
      <c r="AP70" s="223" t="str">
        <f>IF('SAM_2017_4HH_rich with capital'!AP70="","",'SAM_2017_4HH_rich with capital'!AP70)</f>
        <v/>
      </c>
      <c r="AQ70" s="223" t="str">
        <f>IF('SAM_2017_4HH_rich with capital'!AQ70="","",'SAM_2017_4HH_rich with capital'!AQ70)</f>
        <v/>
      </c>
      <c r="AR70" s="223" t="str">
        <f>IF('SAM_2017_4HH_rich with capital'!AR70="","",'SAM_2017_4HH_rich with capital'!AR70)</f>
        <v/>
      </c>
      <c r="AS70" s="223" t="str">
        <f>IF('SAM_2017_4HH_rich with capital'!AS70="","",'SAM_2017_4HH_rich with capital'!AS70)</f>
        <v/>
      </c>
      <c r="AT70" s="223" t="str">
        <f>IF('SAM_2017_4HH_rich with capital'!AT70="","",'SAM_2017_4HH_rich with capital'!AT70)</f>
        <v/>
      </c>
      <c r="AU70" s="223" t="str">
        <f>IF('SAM_2017_4HH_rich with capital'!AU70="","",'SAM_2017_4HH_rich with capital'!AU70)</f>
        <v/>
      </c>
      <c r="AV70" s="223" t="str">
        <f>IF('SAM_2017_4HH_rich with capital'!AV70="","",'SAM_2017_4HH_rich with capital'!AV70)</f>
        <v/>
      </c>
      <c r="AW70" s="223" t="str">
        <f>IF('SAM_2017_4HH_rich with capital'!AW70="","",'SAM_2017_4HH_rich with capital'!AW70)</f>
        <v/>
      </c>
      <c r="AX70" s="223" t="str">
        <f>IF('SAM_2017_4HH_rich with capital'!AX70="","",'SAM_2017_4HH_rich with capital'!AX70)</f>
        <v/>
      </c>
      <c r="AY70" s="223" t="str">
        <f>IF('SAM_2017_4HH_rich with capital'!AY70="","",'SAM_2017_4HH_rich with capital'!AY70)</f>
        <v/>
      </c>
      <c r="AZ70" s="223" t="str">
        <f>IF('SAM_2017_4HH_rich with capital'!AZ70="","",'SAM_2017_4HH_rich with capital'!AZ70)</f>
        <v/>
      </c>
      <c r="BA70" s="223" t="str">
        <f>IF('SAM_2017_4HH_rich with capital'!BA70="","",'SAM_2017_4HH_rich with capital'!BA70)</f>
        <v/>
      </c>
      <c r="BB70" s="223" t="str">
        <f>IF('SAM_2017_4HH_rich with capital'!BB70="","",'SAM_2017_4HH_rich with capital'!BB70)</f>
        <v/>
      </c>
      <c r="BC70" s="223" t="str">
        <f>IF('SAM_2017_4HH_rich with capital'!BC70="","",'SAM_2017_4HH_rich with capital'!BC70)</f>
        <v/>
      </c>
      <c r="BD70" s="223" t="str">
        <f>IF('SAM_2017_4HH_rich with capital'!BD70="","",'SAM_2017_4HH_rich with capital'!BD70)</f>
        <v/>
      </c>
      <c r="BE70" s="223" t="str">
        <f>IF('SAM_2017_4HH_rich with capital'!BE70="","",'SAM_2017_4HH_rich with capital'!BE70)</f>
        <v/>
      </c>
      <c r="BF70" s="223" t="str">
        <f>IF('SAM_2017_4HH_rich with capital'!BF70="","",'SAM_2017_4HH_rich with capital'!BF70)</f>
        <v/>
      </c>
      <c r="BG70" s="223" t="str">
        <f>IF('SAM_2017_4HH_rich with capital'!BG70="","",'SAM_2017_4HH_rich with capital'!BG70)</f>
        <v/>
      </c>
      <c r="BH70" s="223" t="str">
        <f>IF('SAM_2017_4HH_rich with capital'!BH70="","",'SAM_2017_4HH_rich with capital'!BH70)</f>
        <v/>
      </c>
      <c r="BI70" s="223" t="str">
        <f>IF('SAM_2017_4HH_rich with capital'!BI70="","",'SAM_2017_4HH_rich with capital'!BI70)</f>
        <v/>
      </c>
      <c r="BJ70" s="223" t="str">
        <f>IF('SAM_2017_4HH_rich with capital'!BJ70="","",'SAM_2017_4HH_rich with capital'!BJ70)</f>
        <v/>
      </c>
      <c r="BK70" s="223" t="str">
        <f>IF('SAM_2017_4HH_rich with capital'!BK70="","",'SAM_2017_4HH_rich with capital'!BK70)</f>
        <v/>
      </c>
      <c r="BL70" s="223" t="str">
        <f>IF('SAM_2017_4HH_rich with capital'!BL70="","",'SAM_2017_4HH_rich with capital'!BL70)</f>
        <v/>
      </c>
      <c r="BM70" s="223" t="str">
        <f>IF('SAM_2017_4HH_rich with capital'!BM70="","",'SAM_2017_4HH_rich with capital'!BM70)</f>
        <v/>
      </c>
      <c r="BN70" s="223" t="str">
        <f>IF('SAM_2017_4HH_rich with capital'!BN70="","",'SAM_2017_4HH_rich with capital'!BN70)</f>
        <v/>
      </c>
      <c r="BO70" s="223" t="str">
        <f>IF('SAM_2017_4HH_rich with capital'!BO70="","",'SAM_2017_4HH_rich with capital'!BO70)</f>
        <v/>
      </c>
      <c r="BP70" s="223" t="str">
        <f>IF('SAM_2017_4HH_rich with capital'!BP70="","",'SAM_2017_4HH_rich with capital'!BP70)</f>
        <v/>
      </c>
      <c r="BQ70" s="223" t="str">
        <f>IF('SAM_2017_4HH_rich with capital'!BQ70="","",'SAM_2017_4HH_rich with capital'!BQ70)</f>
        <v/>
      </c>
      <c r="BR70" s="223" t="str">
        <f>IF('SAM_2017_4HH_rich with capital'!BR70="","",'SAM_2017_4HH_rich with capital'!BR70)</f>
        <v/>
      </c>
      <c r="BS70" s="223" t="str">
        <f>IF('SAM_2017_4HH_rich with capital'!BS70="","",'SAM_2017_4HH_rich with capital'!BS70)</f>
        <v/>
      </c>
      <c r="BT70" s="223" t="str">
        <f>IF('SAM_2017_4HH_rich with capital'!BT70="","",'SAM_2017_4HH_rich with capital'!BT70)</f>
        <v/>
      </c>
      <c r="BU70" s="279">
        <f>IF('SAM_2017_4HH_rich with capital'!BU70="","",'SAM_2017_4HH_rich with capital'!BU70)</f>
        <v>440683.46148668422</v>
      </c>
      <c r="BV70" s="223">
        <f>IF('SAM_2017_4HH_rich with capital'!BV70="","",'SAM_2017_4HH_rich with capital'!BV70)</f>
        <v>657030.61196389212</v>
      </c>
      <c r="BW70" s="223">
        <f>IF('SAM_2017_4HH_rich with capital'!BW70="","",'SAM_2017_4HH_rich with capital'!BW70)</f>
        <v>368804.73294205294</v>
      </c>
      <c r="BX70" s="280">
        <f>IF('SAM_2017_4HH_rich with capital'!BX70="","",'SAM_2017_4HH_rich with capital'!BX70)</f>
        <v>1665932.1986015623</v>
      </c>
      <c r="BY70" s="223">
        <f>IF('SAM_2017_4HH_rich with capital'!BY70="","",'SAM_2017_4HH_rich with capital'!BY70)</f>
        <v>2572441.6394333281</v>
      </c>
      <c r="BZ70" s="223" t="str">
        <f>IF('SAM_2017_4HH_rich with capital'!BZ70="","",'SAM_2017_4HH_rich with capital'!BZ70)</f>
        <v/>
      </c>
      <c r="CA70" s="223" t="str">
        <f>IF('SAM_2017_4HH_rich with capital'!CA70="","",'SAM_2017_4HH_rich with capital'!CA70)</f>
        <v/>
      </c>
      <c r="CB70" s="223" t="str">
        <f>IF('SAM_2017_4HH_rich with capital'!CB70="","",'SAM_2017_4HH_rich with capital'!CB70)</f>
        <v/>
      </c>
      <c r="CC70" s="223" t="str">
        <f>IF('SAM_2017_4HH_rich with capital'!CC70="","",'SAM_2017_4HH_rich with capital'!CC70)</f>
        <v/>
      </c>
      <c r="CD70" s="223" t="str">
        <f>IF('SAM_2017_4HH_rich with capital'!CD70="","",'SAM_2017_4HH_rich with capital'!CD70)</f>
        <v/>
      </c>
      <c r="CE70" s="223">
        <f>IF('SAM_2017_4HH_rich with capital'!CE70="","",'SAM_2017_4HH_rich with capital'!CE70)</f>
        <v>38457.6323054815</v>
      </c>
      <c r="CF70" s="83" t="str">
        <f>IF('SAM_2017_4HH_rich with capital'!CF70="","",'SAM_2017_4HH_rich with capital'!CF70)</f>
        <v/>
      </c>
      <c r="CG70" s="107">
        <f t="shared" si="2"/>
        <v>9594823.3734795786</v>
      </c>
      <c r="CH70" s="221"/>
      <c r="CI70" s="221"/>
      <c r="CJ70" s="221"/>
      <c r="CK70" s="221"/>
    </row>
    <row r="71" spans="1:89" x14ac:dyDescent="0.25">
      <c r="A71" s="227" t="str">
        <f>BS1</f>
        <v>K</v>
      </c>
      <c r="B71" s="225">
        <v>69</v>
      </c>
      <c r="C71" s="244">
        <f>IF('SAM_2017_4HH_rich with capital'!C71="","",'SAM_2017_4HH_rich with capital'!C71)</f>
        <v>1849202.5999999999</v>
      </c>
      <c r="D71" s="223">
        <f>IF('SAM_2017_4HH_rich with capital'!D71="","",'SAM_2017_4HH_rich with capital'!D71)</f>
        <v>123462.76215141091</v>
      </c>
      <c r="E71" s="223">
        <f>IF('SAM_2017_4HH_rich with capital'!E71="","",'SAM_2017_4HH_rich with capital'!E71)</f>
        <v>4320025.9580597421</v>
      </c>
      <c r="F71" s="223">
        <f>IF('SAM_2017_4HH_rich with capital'!F71="","",'SAM_2017_4HH_rich with capital'!F71)</f>
        <v>126544.48321226559</v>
      </c>
      <c r="G71" s="223">
        <f>IF('SAM_2017_4HH_rich with capital'!G71="","",'SAM_2017_4HH_rich with capital'!G71)</f>
        <v>111719.90046035385</v>
      </c>
      <c r="H71" s="223">
        <f>IF('SAM_2017_4HH_rich with capital'!H71="","",'SAM_2017_4HH_rich with capital'!H71)</f>
        <v>568898.66070519283</v>
      </c>
      <c r="I71" s="223">
        <f>IF('SAM_2017_4HH_rich with capital'!I71="","",'SAM_2017_4HH_rich with capital'!I71)</f>
        <v>221630.83541103435</v>
      </c>
      <c r="J71" s="223">
        <f>IF('SAM_2017_4HH_rich with capital'!J71="","",'SAM_2017_4HH_rich with capital'!J71)</f>
        <v>1170975.6142917487</v>
      </c>
      <c r="K71" s="223">
        <f>IF('SAM_2017_4HH_rich with capital'!K71="","",'SAM_2017_4HH_rich with capital'!K71)</f>
        <v>38923.095048074741</v>
      </c>
      <c r="L71" s="223">
        <f>IF('SAM_2017_4HH_rich with capital'!L71="","",'SAM_2017_4HH_rich with capital'!L71)</f>
        <v>110076.31922744958</v>
      </c>
      <c r="M71" s="223">
        <f>IF('SAM_2017_4HH_rich with capital'!M71="","",'SAM_2017_4HH_rich with capital'!M71)</f>
        <v>839846.43594899192</v>
      </c>
      <c r="N71" s="223">
        <f>IF('SAM_2017_4HH_rich with capital'!N71="","",'SAM_2017_4HH_rich with capital'!N71)</f>
        <v>1024460.0258934889</v>
      </c>
      <c r="O71" s="223">
        <f>IF('SAM_2017_4HH_rich with capital'!O71="","",'SAM_2017_4HH_rich with capital'!O71)</f>
        <v>91740.965765774323</v>
      </c>
      <c r="P71" s="223">
        <f>IF('SAM_2017_4HH_rich with capital'!P71="","",'SAM_2017_4HH_rich with capital'!P71)</f>
        <v>393025.55105114414</v>
      </c>
      <c r="Q71" s="223">
        <f>IF('SAM_2017_4HH_rich with capital'!Q71="","",'SAM_2017_4HH_rich with capital'!Q71)</f>
        <v>268865.87145775952</v>
      </c>
      <c r="R71" s="223">
        <f>IF('SAM_2017_4HH_rich with capital'!R71="","",'SAM_2017_4HH_rich with capital'!R71)</f>
        <v>194484.03636553505</v>
      </c>
      <c r="S71" s="223">
        <f>IF('SAM_2017_4HH_rich with capital'!S71="","",'SAM_2017_4HH_rich with capital'!S71)</f>
        <v>204313.46740592801</v>
      </c>
      <c r="T71" s="223">
        <f>IF('SAM_2017_4HH_rich with capital'!T71="","",'SAM_2017_4HH_rich with capital'!T71)</f>
        <v>3981.3175441047297</v>
      </c>
      <c r="U71" s="223">
        <f>IF('SAM_2017_4HH_rich with capital'!U71="","",'SAM_2017_4HH_rich with capital'!U71)</f>
        <v>297699.87083777023</v>
      </c>
      <c r="V71" s="223">
        <f>IF('SAM_2017_4HH_rich with capital'!V71="","",'SAM_2017_4HH_rich with capital'!V71)</f>
        <v>55952.270884580976</v>
      </c>
      <c r="W71" s="223">
        <f>IF('SAM_2017_4HH_rich with capital'!W71="","",'SAM_2017_4HH_rich with capital'!W71)</f>
        <v>89834.958277648693</v>
      </c>
      <c r="X71" s="223">
        <f>IF('SAM_2017_4HH_rich with capital'!X71="","",'SAM_2017_4HH_rich with capital'!X71)</f>
        <v>60723.3</v>
      </c>
      <c r="Y71" s="223">
        <f>IF('SAM_2017_4HH_rich with capital'!Y71="","",'SAM_2017_4HH_rich with capital'!Y71)</f>
        <v>2835818.768586067</v>
      </c>
      <c r="Z71" s="223">
        <f>IF('SAM_2017_4HH_rich with capital'!Z71="","",'SAM_2017_4HH_rich with capital'!Z71)</f>
        <v>12122.898894784914</v>
      </c>
      <c r="AA71" s="223">
        <f>IF('SAM_2017_4HH_rich with capital'!AA71="","",'SAM_2017_4HH_rich with capital'!AA71)</f>
        <v>130138.0096433376</v>
      </c>
      <c r="AB71" s="223">
        <f>IF('SAM_2017_4HH_rich with capital'!AB71="","",'SAM_2017_4HH_rich with capital'!AB71)</f>
        <v>1644492.8</v>
      </c>
      <c r="AC71" s="223">
        <f>IF('SAM_2017_4HH_rich with capital'!AC71="","",'SAM_2017_4HH_rich with capital'!AC71)</f>
        <v>5863164.2999999998</v>
      </c>
      <c r="AD71" s="223">
        <f>IF('SAM_2017_4HH_rich with capital'!AD71="","",'SAM_2017_4HH_rich with capital'!AD71)</f>
        <v>601958.40000000002</v>
      </c>
      <c r="AE71" s="223">
        <f>IF('SAM_2017_4HH_rich with capital'!AE71="","",'SAM_2017_4HH_rich with capital'!AE71)</f>
        <v>1308089.1000000001</v>
      </c>
      <c r="AF71" s="223">
        <f>IF('SAM_2017_4HH_rich with capital'!AF71="","",'SAM_2017_4HH_rich with capital'!AF71)</f>
        <v>4191245.8</v>
      </c>
      <c r="AG71" s="223">
        <f>IF('SAM_2017_4HH_rich with capital'!AG71="","",'SAM_2017_4HH_rich with capital'!AG71)</f>
        <v>1446851.2</v>
      </c>
      <c r="AH71" s="223">
        <f>IF('SAM_2017_4HH_rich with capital'!AH71="","",'SAM_2017_4HH_rich with capital'!AH71)</f>
        <v>391338.10000000003</v>
      </c>
      <c r="AI71" s="223">
        <f>IF('SAM_2017_4HH_rich with capital'!AI71="","",'SAM_2017_4HH_rich with capital'!AI71)</f>
        <v>488001.5</v>
      </c>
      <c r="AJ71" s="223">
        <f>IF('SAM_2017_4HH_rich with capital'!AJ71="","",'SAM_2017_4HH_rich with capital'!AJ71)</f>
        <v>2904348.3228758103</v>
      </c>
      <c r="AK71" s="223" t="str">
        <f>IF('SAM_2017_4HH_rich with capital'!AK71="","",'SAM_2017_4HH_rich with capital'!AK71)</f>
        <v/>
      </c>
      <c r="AL71" s="223" t="str">
        <f>IF('SAM_2017_4HH_rich with capital'!AL71="","",'SAM_2017_4HH_rich with capital'!AL71)</f>
        <v/>
      </c>
      <c r="AM71" s="223" t="str">
        <f>IF('SAM_2017_4HH_rich with capital'!AM71="","",'SAM_2017_4HH_rich with capital'!AM71)</f>
        <v/>
      </c>
      <c r="AN71" s="223" t="str">
        <f>IF('SAM_2017_4HH_rich with capital'!AN71="","",'SAM_2017_4HH_rich with capital'!AN71)</f>
        <v/>
      </c>
      <c r="AO71" s="223" t="str">
        <f>IF('SAM_2017_4HH_rich with capital'!AO71="","",'SAM_2017_4HH_rich with capital'!AO71)</f>
        <v/>
      </c>
      <c r="AP71" s="223" t="str">
        <f>IF('SAM_2017_4HH_rich with capital'!AP71="","",'SAM_2017_4HH_rich with capital'!AP71)</f>
        <v/>
      </c>
      <c r="AQ71" s="223" t="str">
        <f>IF('SAM_2017_4HH_rich with capital'!AQ71="","",'SAM_2017_4HH_rich with capital'!AQ71)</f>
        <v/>
      </c>
      <c r="AR71" s="223" t="str">
        <f>IF('SAM_2017_4HH_rich with capital'!AR71="","",'SAM_2017_4HH_rich with capital'!AR71)</f>
        <v/>
      </c>
      <c r="AS71" s="223" t="str">
        <f>IF('SAM_2017_4HH_rich with capital'!AS71="","",'SAM_2017_4HH_rich with capital'!AS71)</f>
        <v/>
      </c>
      <c r="AT71" s="223" t="str">
        <f>IF('SAM_2017_4HH_rich with capital'!AT71="","",'SAM_2017_4HH_rich with capital'!AT71)</f>
        <v/>
      </c>
      <c r="AU71" s="223" t="str">
        <f>IF('SAM_2017_4HH_rich with capital'!AU71="","",'SAM_2017_4HH_rich with capital'!AU71)</f>
        <v/>
      </c>
      <c r="AV71" s="223" t="str">
        <f>IF('SAM_2017_4HH_rich with capital'!AV71="","",'SAM_2017_4HH_rich with capital'!AV71)</f>
        <v/>
      </c>
      <c r="AW71" s="223" t="str">
        <f>IF('SAM_2017_4HH_rich with capital'!AW71="","",'SAM_2017_4HH_rich with capital'!AW71)</f>
        <v/>
      </c>
      <c r="AX71" s="223" t="str">
        <f>IF('SAM_2017_4HH_rich with capital'!AX71="","",'SAM_2017_4HH_rich with capital'!AX71)</f>
        <v/>
      </c>
      <c r="AY71" s="223" t="str">
        <f>IF('SAM_2017_4HH_rich with capital'!AY71="","",'SAM_2017_4HH_rich with capital'!AY71)</f>
        <v/>
      </c>
      <c r="AZ71" s="223" t="str">
        <f>IF('SAM_2017_4HH_rich with capital'!AZ71="","",'SAM_2017_4HH_rich with capital'!AZ71)</f>
        <v/>
      </c>
      <c r="BA71" s="223" t="str">
        <f>IF('SAM_2017_4HH_rich with capital'!BA71="","",'SAM_2017_4HH_rich with capital'!BA71)</f>
        <v/>
      </c>
      <c r="BB71" s="223" t="str">
        <f>IF('SAM_2017_4HH_rich with capital'!BB71="","",'SAM_2017_4HH_rich with capital'!BB71)</f>
        <v/>
      </c>
      <c r="BC71" s="223" t="str">
        <f>IF('SAM_2017_4HH_rich with capital'!BC71="","",'SAM_2017_4HH_rich with capital'!BC71)</f>
        <v/>
      </c>
      <c r="BD71" s="223" t="str">
        <f>IF('SAM_2017_4HH_rich with capital'!BD71="","",'SAM_2017_4HH_rich with capital'!BD71)</f>
        <v/>
      </c>
      <c r="BE71" s="223" t="str">
        <f>IF('SAM_2017_4HH_rich with capital'!BE71="","",'SAM_2017_4HH_rich with capital'!BE71)</f>
        <v/>
      </c>
      <c r="BF71" s="223" t="str">
        <f>IF('SAM_2017_4HH_rich with capital'!BF71="","",'SAM_2017_4HH_rich with capital'!BF71)</f>
        <v/>
      </c>
      <c r="BG71" s="223" t="str">
        <f>IF('SAM_2017_4HH_rich with capital'!BG71="","",'SAM_2017_4HH_rich with capital'!BG71)</f>
        <v/>
      </c>
      <c r="BH71" s="223" t="str">
        <f>IF('SAM_2017_4HH_rich with capital'!BH71="","",'SAM_2017_4HH_rich with capital'!BH71)</f>
        <v/>
      </c>
      <c r="BI71" s="223" t="str">
        <f>IF('SAM_2017_4HH_rich with capital'!BI71="","",'SAM_2017_4HH_rich with capital'!BI71)</f>
        <v/>
      </c>
      <c r="BJ71" s="223" t="str">
        <f>IF('SAM_2017_4HH_rich with capital'!BJ71="","",'SAM_2017_4HH_rich with capital'!BJ71)</f>
        <v/>
      </c>
      <c r="BK71" s="223" t="str">
        <f>IF('SAM_2017_4HH_rich with capital'!BK71="","",'SAM_2017_4HH_rich with capital'!BK71)</f>
        <v/>
      </c>
      <c r="BL71" s="223" t="str">
        <f>IF('SAM_2017_4HH_rich with capital'!BL71="","",'SAM_2017_4HH_rich with capital'!BL71)</f>
        <v/>
      </c>
      <c r="BM71" s="223" t="str">
        <f>IF('SAM_2017_4HH_rich with capital'!BM71="","",'SAM_2017_4HH_rich with capital'!BM71)</f>
        <v/>
      </c>
      <c r="BN71" s="223" t="str">
        <f>IF('SAM_2017_4HH_rich with capital'!BN71="","",'SAM_2017_4HH_rich with capital'!BN71)</f>
        <v/>
      </c>
      <c r="BO71" s="223" t="str">
        <f>IF('SAM_2017_4HH_rich with capital'!BO71="","",'SAM_2017_4HH_rich with capital'!BO71)</f>
        <v/>
      </c>
      <c r="BP71" s="223" t="str">
        <f>IF('SAM_2017_4HH_rich with capital'!BP71="","",'SAM_2017_4HH_rich with capital'!BP71)</f>
        <v/>
      </c>
      <c r="BQ71" s="223" t="str">
        <f>IF('SAM_2017_4HH_rich with capital'!BQ71="","",'SAM_2017_4HH_rich with capital'!BQ71)</f>
        <v/>
      </c>
      <c r="BR71" s="223" t="str">
        <f>IF('SAM_2017_4HH_rich with capital'!BR71="","",'SAM_2017_4HH_rich with capital'!BR71)</f>
        <v/>
      </c>
      <c r="BS71" s="223" t="str">
        <f>IF('SAM_2017_4HH_rich with capital'!BS71="","",'SAM_2017_4HH_rich with capital'!BS71)</f>
        <v/>
      </c>
      <c r="BT71" s="223" t="str">
        <f>IF('SAM_2017_4HH_rich with capital'!BT71="","",'SAM_2017_4HH_rich with capital'!BT71)</f>
        <v/>
      </c>
      <c r="BU71" s="279" t="str">
        <f>IF('SAM_2017_4HH_rich with capital'!BU71="","",'SAM_2017_4HH_rich with capital'!BU71)</f>
        <v/>
      </c>
      <c r="BV71" s="223" t="str">
        <f>IF('SAM_2017_4HH_rich with capital'!BV71="","",'SAM_2017_4HH_rich with capital'!BV71)</f>
        <v/>
      </c>
      <c r="BW71" s="223" t="str">
        <f>IF('SAM_2017_4HH_rich with capital'!BW71="","",'SAM_2017_4HH_rich with capital'!BW71)</f>
        <v/>
      </c>
      <c r="BX71" s="280" t="str">
        <f>IF('SAM_2017_4HH_rich with capital'!BX71="","",'SAM_2017_4HH_rich with capital'!BX71)</f>
        <v/>
      </c>
      <c r="BY71" s="223" t="str">
        <f>IF('SAM_2017_4HH_rich with capital'!BY71="","",'SAM_2017_4HH_rich with capital'!BY71)</f>
        <v/>
      </c>
      <c r="BZ71" s="223" t="str">
        <f>IF('SAM_2017_4HH_rich with capital'!BZ71="","",'SAM_2017_4HH_rich with capital'!BZ71)</f>
        <v/>
      </c>
      <c r="CA71" s="223" t="str">
        <f>IF('SAM_2017_4HH_rich with capital'!CA71="","",'SAM_2017_4HH_rich with capital'!CA71)</f>
        <v/>
      </c>
      <c r="CB71" s="223" t="str">
        <f>IF('SAM_2017_4HH_rich with capital'!CB71="","",'SAM_2017_4HH_rich with capital'!CB71)</f>
        <v/>
      </c>
      <c r="CC71" s="223" t="str">
        <f>IF('SAM_2017_4HH_rich with capital'!CC71="","",'SAM_2017_4HH_rich with capital'!CC71)</f>
        <v/>
      </c>
      <c r="CD71" s="223" t="str">
        <f>IF('SAM_2017_4HH_rich with capital'!CD71="","",'SAM_2017_4HH_rich with capital'!CD71)</f>
        <v/>
      </c>
      <c r="CE71" s="223" t="str">
        <f>IF('SAM_2017_4HH_rich with capital'!CE71="","",'SAM_2017_4HH_rich with capital'!CE71)</f>
        <v/>
      </c>
      <c r="CF71" s="83" t="str">
        <f>IF('SAM_2017_4HH_rich with capital'!CF71="","",'SAM_2017_4HH_rich with capital'!CF71)</f>
        <v/>
      </c>
      <c r="CG71" s="107">
        <f t="shared" si="2"/>
        <v>33983957.5</v>
      </c>
      <c r="CH71" s="221"/>
      <c r="CI71" s="221"/>
      <c r="CJ71" s="221"/>
      <c r="CK71" s="221"/>
    </row>
    <row r="72" spans="1:89" ht="15.75" thickBot="1" x14ac:dyDescent="0.3">
      <c r="A72" s="227" t="str">
        <f>BT1</f>
        <v>L</v>
      </c>
      <c r="B72" s="225">
        <v>70</v>
      </c>
      <c r="C72" s="244">
        <f>IF('SAM_2017_4HH_rich with capital'!C72="","",'SAM_2017_4HH_rich with capital'!C72)</f>
        <v>604736.30000000005</v>
      </c>
      <c r="D72" s="223">
        <f>IF('SAM_2017_4HH_rich with capital'!D72="","",'SAM_2017_4HH_rich with capital'!D72)</f>
        <v>105860.56745946007</v>
      </c>
      <c r="E72" s="223">
        <f>IF('SAM_2017_4HH_rich with capital'!E72="","",'SAM_2017_4HH_rich with capital'!E72)</f>
        <v>633019.71334440075</v>
      </c>
      <c r="F72" s="223">
        <f>IF('SAM_2017_4HH_rich with capital'!F72="","",'SAM_2017_4HH_rich with capital'!F72)</f>
        <v>17752.191519996053</v>
      </c>
      <c r="G72" s="223">
        <f>IF('SAM_2017_4HH_rich with capital'!G72="","",'SAM_2017_4HH_rich with capital'!G72)</f>
        <v>86122.951192854816</v>
      </c>
      <c r="H72" s="223">
        <f>IF('SAM_2017_4HH_rich with capital'!H72="","",'SAM_2017_4HH_rich with capital'!H72)</f>
        <v>550308.99124965188</v>
      </c>
      <c r="I72" s="223">
        <f>IF('SAM_2017_4HH_rich with capital'!I72="","",'SAM_2017_4HH_rich with capital'!I72)</f>
        <v>220547.08523363638</v>
      </c>
      <c r="J72" s="223">
        <f>IF('SAM_2017_4HH_rich with capital'!J72="","",'SAM_2017_4HH_rich with capital'!J72)</f>
        <v>279467.79329062358</v>
      </c>
      <c r="K72" s="223">
        <f>IF('SAM_2017_4HH_rich with capital'!K72="","",'SAM_2017_4HH_rich with capital'!K72)</f>
        <v>26179.577379694845</v>
      </c>
      <c r="L72" s="223">
        <f>IF('SAM_2017_4HH_rich with capital'!L72="","",'SAM_2017_4HH_rich with capital'!L72)</f>
        <v>93362.839057653677</v>
      </c>
      <c r="M72" s="223">
        <f>IF('SAM_2017_4HH_rich with capital'!M72="","",'SAM_2017_4HH_rich with capital'!M72)</f>
        <v>307007.89370935922</v>
      </c>
      <c r="N72" s="223">
        <f>IF('SAM_2017_4HH_rich with capital'!N72="","",'SAM_2017_4HH_rich with capital'!N72)</f>
        <v>446672.77083422855</v>
      </c>
      <c r="O72" s="223">
        <f>IF('SAM_2017_4HH_rich with capital'!O72="","",'SAM_2017_4HH_rich with capital'!O72)</f>
        <v>46986.131221762087</v>
      </c>
      <c r="P72" s="223">
        <f>IF('SAM_2017_4HH_rich with capital'!P72="","",'SAM_2017_4HH_rich with capital'!P72)</f>
        <v>52208.380962589814</v>
      </c>
      <c r="Q72" s="223">
        <f>IF('SAM_2017_4HH_rich with capital'!Q72="","",'SAM_2017_4HH_rich with capital'!Q72)</f>
        <v>68082.519538603694</v>
      </c>
      <c r="R72" s="223">
        <f>IF('SAM_2017_4HH_rich with capital'!R72="","",'SAM_2017_4HH_rich with capital'!R72)</f>
        <v>103347.35189509609</v>
      </c>
      <c r="S72" s="223">
        <f>IF('SAM_2017_4HH_rich with capital'!S72="","",'SAM_2017_4HH_rich with capital'!S72)</f>
        <v>291633.449736398</v>
      </c>
      <c r="T72" s="223">
        <f>IF('SAM_2017_4HH_rich with capital'!T72="","",'SAM_2017_4HH_rich with capital'!T72)</f>
        <v>3900.4923739905507</v>
      </c>
      <c r="U72" s="223">
        <f>IF('SAM_2017_4HH_rich with capital'!U72="","",'SAM_2017_4HH_rich with capital'!U72)</f>
        <v>297063.01074169017</v>
      </c>
      <c r="V72" s="223">
        <f>IF('SAM_2017_4HH_rich with capital'!V72="","",'SAM_2017_4HH_rich with capital'!V72)</f>
        <v>57729.726933280675</v>
      </c>
      <c r="W72" s="223">
        <f>IF('SAM_2017_4HH_rich with capital'!W72="","",'SAM_2017_4HH_rich with capital'!W72)</f>
        <v>89737.262325029151</v>
      </c>
      <c r="X72" s="223">
        <f>IF('SAM_2017_4HH_rich with capital'!X72="","",'SAM_2017_4HH_rich with capital'!X72)</f>
        <v>77925.7</v>
      </c>
      <c r="Y72" s="223">
        <f>IF('SAM_2017_4HH_rich with capital'!Y72="","",'SAM_2017_4HH_rich with capital'!Y72)</f>
        <v>668400.71970362193</v>
      </c>
      <c r="Z72" s="223">
        <f>IF('SAM_2017_4HH_rich with capital'!Z72="","",'SAM_2017_4HH_rich with capital'!Z72)</f>
        <v>16250.96134842237</v>
      </c>
      <c r="AA72" s="223">
        <f>IF('SAM_2017_4HH_rich with capital'!AA72="","",'SAM_2017_4HH_rich with capital'!AA72)</f>
        <v>62221.363376500893</v>
      </c>
      <c r="AB72" s="223">
        <f>IF('SAM_2017_4HH_rich with capital'!AB72="","",'SAM_2017_4HH_rich with capital'!AB72)</f>
        <v>1321412.2</v>
      </c>
      <c r="AC72" s="223">
        <f>IF('SAM_2017_4HH_rich with capital'!AC72="","",'SAM_2017_4HH_rich with capital'!AC72)</f>
        <v>3257217.2</v>
      </c>
      <c r="AD72" s="223">
        <f>IF('SAM_2017_4HH_rich with capital'!AD72="","",'SAM_2017_4HH_rich with capital'!AD72)</f>
        <v>472862.4</v>
      </c>
      <c r="AE72" s="223">
        <f>IF('SAM_2017_4HH_rich with capital'!AE72="","",'SAM_2017_4HH_rich with capital'!AE72)</f>
        <v>695206.7</v>
      </c>
      <c r="AF72" s="223">
        <f>IF('SAM_2017_4HH_rich with capital'!AF72="","",'SAM_2017_4HH_rich with capital'!AF72)</f>
        <v>301672.7</v>
      </c>
      <c r="AG72" s="223">
        <f>IF('SAM_2017_4HH_rich with capital'!AG72="","",'SAM_2017_4HH_rich with capital'!AG72)</f>
        <v>995204.5</v>
      </c>
      <c r="AH72" s="223">
        <f>IF('SAM_2017_4HH_rich with capital'!AH72="","",'SAM_2017_4HH_rich with capital'!AH72)</f>
        <v>1135434.3999999999</v>
      </c>
      <c r="AI72" s="223">
        <f>IF('SAM_2017_4HH_rich with capital'!AI72="","",'SAM_2017_4HH_rich with capital'!AI72)</f>
        <v>585942.5</v>
      </c>
      <c r="AJ72" s="223">
        <f>IF('SAM_2017_4HH_rich with capital'!AJ72="","",'SAM_2017_4HH_rich with capital'!AJ72)</f>
        <v>2638964.9555714549</v>
      </c>
      <c r="AK72" s="223" t="str">
        <f>IF('SAM_2017_4HH_rich with capital'!AK72="","",'SAM_2017_4HH_rich with capital'!AK72)</f>
        <v/>
      </c>
      <c r="AL72" s="223" t="str">
        <f>IF('SAM_2017_4HH_rich with capital'!AL72="","",'SAM_2017_4HH_rich with capital'!AL72)</f>
        <v/>
      </c>
      <c r="AM72" s="223" t="str">
        <f>IF('SAM_2017_4HH_rich with capital'!AM72="","",'SAM_2017_4HH_rich with capital'!AM72)</f>
        <v/>
      </c>
      <c r="AN72" s="223" t="str">
        <f>IF('SAM_2017_4HH_rich with capital'!AN72="","",'SAM_2017_4HH_rich with capital'!AN72)</f>
        <v/>
      </c>
      <c r="AO72" s="223" t="str">
        <f>IF('SAM_2017_4HH_rich with capital'!AO72="","",'SAM_2017_4HH_rich with capital'!AO72)</f>
        <v/>
      </c>
      <c r="AP72" s="223" t="str">
        <f>IF('SAM_2017_4HH_rich with capital'!AP72="","",'SAM_2017_4HH_rich with capital'!AP72)</f>
        <v/>
      </c>
      <c r="AQ72" s="223" t="str">
        <f>IF('SAM_2017_4HH_rich with capital'!AQ72="","",'SAM_2017_4HH_rich with capital'!AQ72)</f>
        <v/>
      </c>
      <c r="AR72" s="223" t="str">
        <f>IF('SAM_2017_4HH_rich with capital'!AR72="","",'SAM_2017_4HH_rich with capital'!AR72)</f>
        <v/>
      </c>
      <c r="AS72" s="223" t="str">
        <f>IF('SAM_2017_4HH_rich with capital'!AS72="","",'SAM_2017_4HH_rich with capital'!AS72)</f>
        <v/>
      </c>
      <c r="AT72" s="223" t="str">
        <f>IF('SAM_2017_4HH_rich with capital'!AT72="","",'SAM_2017_4HH_rich with capital'!AT72)</f>
        <v/>
      </c>
      <c r="AU72" s="223" t="str">
        <f>IF('SAM_2017_4HH_rich with capital'!AU72="","",'SAM_2017_4HH_rich with capital'!AU72)</f>
        <v/>
      </c>
      <c r="AV72" s="223" t="str">
        <f>IF('SAM_2017_4HH_rich with capital'!AV72="","",'SAM_2017_4HH_rich with capital'!AV72)</f>
        <v/>
      </c>
      <c r="AW72" s="223" t="str">
        <f>IF('SAM_2017_4HH_rich with capital'!AW72="","",'SAM_2017_4HH_rich with capital'!AW72)</f>
        <v/>
      </c>
      <c r="AX72" s="223" t="str">
        <f>IF('SAM_2017_4HH_rich with capital'!AX72="","",'SAM_2017_4HH_rich with capital'!AX72)</f>
        <v/>
      </c>
      <c r="AY72" s="223" t="str">
        <f>IF('SAM_2017_4HH_rich with capital'!AY72="","",'SAM_2017_4HH_rich with capital'!AY72)</f>
        <v/>
      </c>
      <c r="AZ72" s="223" t="str">
        <f>IF('SAM_2017_4HH_rich with capital'!AZ72="","",'SAM_2017_4HH_rich with capital'!AZ72)</f>
        <v/>
      </c>
      <c r="BA72" s="223" t="str">
        <f>IF('SAM_2017_4HH_rich with capital'!BA72="","",'SAM_2017_4HH_rich with capital'!BA72)</f>
        <v/>
      </c>
      <c r="BB72" s="223" t="str">
        <f>IF('SAM_2017_4HH_rich with capital'!BB72="","",'SAM_2017_4HH_rich with capital'!BB72)</f>
        <v/>
      </c>
      <c r="BC72" s="223" t="str">
        <f>IF('SAM_2017_4HH_rich with capital'!BC72="","",'SAM_2017_4HH_rich with capital'!BC72)</f>
        <v/>
      </c>
      <c r="BD72" s="223" t="str">
        <f>IF('SAM_2017_4HH_rich with capital'!BD72="","",'SAM_2017_4HH_rich with capital'!BD72)</f>
        <v/>
      </c>
      <c r="BE72" s="223" t="str">
        <f>IF('SAM_2017_4HH_rich with capital'!BE72="","",'SAM_2017_4HH_rich with capital'!BE72)</f>
        <v/>
      </c>
      <c r="BF72" s="223" t="str">
        <f>IF('SAM_2017_4HH_rich with capital'!BF72="","",'SAM_2017_4HH_rich with capital'!BF72)</f>
        <v/>
      </c>
      <c r="BG72" s="223" t="str">
        <f>IF('SAM_2017_4HH_rich with capital'!BG72="","",'SAM_2017_4HH_rich with capital'!BG72)</f>
        <v/>
      </c>
      <c r="BH72" s="223" t="str">
        <f>IF('SAM_2017_4HH_rich with capital'!BH72="","",'SAM_2017_4HH_rich with capital'!BH72)</f>
        <v/>
      </c>
      <c r="BI72" s="223" t="str">
        <f>IF('SAM_2017_4HH_rich with capital'!BI72="","",'SAM_2017_4HH_rich with capital'!BI72)</f>
        <v/>
      </c>
      <c r="BJ72" s="223" t="str">
        <f>IF('SAM_2017_4HH_rich with capital'!BJ72="","",'SAM_2017_4HH_rich with capital'!BJ72)</f>
        <v/>
      </c>
      <c r="BK72" s="223" t="str">
        <f>IF('SAM_2017_4HH_rich with capital'!BK72="","",'SAM_2017_4HH_rich with capital'!BK72)</f>
        <v/>
      </c>
      <c r="BL72" s="223" t="str">
        <f>IF('SAM_2017_4HH_rich with capital'!BL72="","",'SAM_2017_4HH_rich with capital'!BL72)</f>
        <v/>
      </c>
      <c r="BM72" s="223" t="str">
        <f>IF('SAM_2017_4HH_rich with capital'!BM72="","",'SAM_2017_4HH_rich with capital'!BM72)</f>
        <v/>
      </c>
      <c r="BN72" s="223" t="str">
        <f>IF('SAM_2017_4HH_rich with capital'!BN72="","",'SAM_2017_4HH_rich with capital'!BN72)</f>
        <v/>
      </c>
      <c r="BO72" s="223" t="str">
        <f>IF('SAM_2017_4HH_rich with capital'!BO72="","",'SAM_2017_4HH_rich with capital'!BO72)</f>
        <v/>
      </c>
      <c r="BP72" s="223" t="str">
        <f>IF('SAM_2017_4HH_rich with capital'!BP72="","",'SAM_2017_4HH_rich with capital'!BP72)</f>
        <v/>
      </c>
      <c r="BQ72" s="223" t="str">
        <f>IF('SAM_2017_4HH_rich with capital'!BQ72="","",'SAM_2017_4HH_rich with capital'!BQ72)</f>
        <v/>
      </c>
      <c r="BR72" s="223" t="str">
        <f>IF('SAM_2017_4HH_rich with capital'!BR72="","",'SAM_2017_4HH_rich with capital'!BR72)</f>
        <v/>
      </c>
      <c r="BS72" s="223" t="str">
        <f>IF('SAM_2017_4HH_rich with capital'!BS72="","",'SAM_2017_4HH_rich with capital'!BS72)</f>
        <v/>
      </c>
      <c r="BT72" s="223" t="str">
        <f>IF('SAM_2017_4HH_rich with capital'!BT72="","",'SAM_2017_4HH_rich with capital'!BT72)</f>
        <v/>
      </c>
      <c r="BU72" s="279" t="str">
        <f>IF('SAM_2017_4HH_rich with capital'!BU72="","",'SAM_2017_4HH_rich with capital'!BU72)</f>
        <v/>
      </c>
      <c r="BV72" s="223" t="str">
        <f>IF('SAM_2017_4HH_rich with capital'!BV72="","",'SAM_2017_4HH_rich with capital'!BV72)</f>
        <v/>
      </c>
      <c r="BW72" s="223" t="str">
        <f>IF('SAM_2017_4HH_rich with capital'!BW72="","",'SAM_2017_4HH_rich with capital'!BW72)</f>
        <v/>
      </c>
      <c r="BX72" s="280" t="str">
        <f>IF('SAM_2017_4HH_rich with capital'!BX72="","",'SAM_2017_4HH_rich with capital'!BX72)</f>
        <v/>
      </c>
      <c r="BY72" s="223" t="str">
        <f>IF('SAM_2017_4HH_rich with capital'!BY72="","",'SAM_2017_4HH_rich with capital'!BY72)</f>
        <v/>
      </c>
      <c r="BZ72" s="223" t="str">
        <f>IF('SAM_2017_4HH_rich with capital'!BZ72="","",'SAM_2017_4HH_rich with capital'!BZ72)</f>
        <v/>
      </c>
      <c r="CA72" s="223" t="str">
        <f>IF('SAM_2017_4HH_rich with capital'!CA72="","",'SAM_2017_4HH_rich with capital'!CA72)</f>
        <v/>
      </c>
      <c r="CB72" s="223" t="str">
        <f>IF('SAM_2017_4HH_rich with capital'!CB72="","",'SAM_2017_4HH_rich with capital'!CB72)</f>
        <v/>
      </c>
      <c r="CC72" s="223" t="str">
        <f>IF('SAM_2017_4HH_rich with capital'!CC72="","",'SAM_2017_4HH_rich with capital'!CC72)</f>
        <v/>
      </c>
      <c r="CD72" s="223" t="str">
        <f>IF('SAM_2017_4HH_rich with capital'!CD72="","",'SAM_2017_4HH_rich with capital'!CD72)</f>
        <v/>
      </c>
      <c r="CE72" s="223" t="str">
        <f>IF('SAM_2017_4HH_rich with capital'!CE72="","",'SAM_2017_4HH_rich with capital'!CE72)</f>
        <v/>
      </c>
      <c r="CF72" s="83" t="str">
        <f>IF('SAM_2017_4HH_rich with capital'!CF72="","",'SAM_2017_4HH_rich with capital'!CF72)</f>
        <v/>
      </c>
      <c r="CG72" s="107">
        <f t="shared" si="2"/>
        <v>16610443.300000001</v>
      </c>
      <c r="CH72" s="221"/>
      <c r="CI72" s="221"/>
      <c r="CJ72" s="221"/>
      <c r="CK72" s="221"/>
    </row>
    <row r="73" spans="1:89" x14ac:dyDescent="0.25">
      <c r="A73" s="181" t="s">
        <v>5</v>
      </c>
      <c r="B73" s="99">
        <v>71</v>
      </c>
      <c r="C73" s="244" t="str">
        <f>IF('SAM_2017_4HH_rich with capital'!C73="","",'SAM_2017_4HH_rich with capital'!C73)</f>
        <v/>
      </c>
      <c r="D73" s="223" t="str">
        <f>IF('SAM_2017_4HH_rich with capital'!D73="","",'SAM_2017_4HH_rich with capital'!D73)</f>
        <v/>
      </c>
      <c r="E73" s="223" t="str">
        <f>IF('SAM_2017_4HH_rich with capital'!E73="","",'SAM_2017_4HH_rich with capital'!E73)</f>
        <v/>
      </c>
      <c r="F73" s="223" t="str">
        <f>IF('SAM_2017_4HH_rich with capital'!F73="","",'SAM_2017_4HH_rich with capital'!F73)</f>
        <v/>
      </c>
      <c r="G73" s="223" t="str">
        <f>IF('SAM_2017_4HH_rich with capital'!G73="","",'SAM_2017_4HH_rich with capital'!G73)</f>
        <v/>
      </c>
      <c r="H73" s="223" t="str">
        <f>IF('SAM_2017_4HH_rich with capital'!H73="","",'SAM_2017_4HH_rich with capital'!H73)</f>
        <v/>
      </c>
      <c r="I73" s="223" t="str">
        <f>IF('SAM_2017_4HH_rich with capital'!I73="","",'SAM_2017_4HH_rich with capital'!I73)</f>
        <v/>
      </c>
      <c r="J73" s="223" t="str">
        <f>IF('SAM_2017_4HH_rich with capital'!J73="","",'SAM_2017_4HH_rich with capital'!J73)</f>
        <v/>
      </c>
      <c r="K73" s="223" t="str">
        <f>IF('SAM_2017_4HH_rich with capital'!K73="","",'SAM_2017_4HH_rich with capital'!K73)</f>
        <v/>
      </c>
      <c r="L73" s="223" t="str">
        <f>IF('SAM_2017_4HH_rich with capital'!L73="","",'SAM_2017_4HH_rich with capital'!L73)</f>
        <v/>
      </c>
      <c r="M73" s="223" t="str">
        <f>IF('SAM_2017_4HH_rich with capital'!M73="","",'SAM_2017_4HH_rich with capital'!M73)</f>
        <v/>
      </c>
      <c r="N73" s="223" t="str">
        <f>IF('SAM_2017_4HH_rich with capital'!N73="","",'SAM_2017_4HH_rich with capital'!N73)</f>
        <v/>
      </c>
      <c r="O73" s="223" t="str">
        <f>IF('SAM_2017_4HH_rich with capital'!O73="","",'SAM_2017_4HH_rich with capital'!O73)</f>
        <v/>
      </c>
      <c r="P73" s="223" t="str">
        <f>IF('SAM_2017_4HH_rich with capital'!P73="","",'SAM_2017_4HH_rich with capital'!P73)</f>
        <v/>
      </c>
      <c r="Q73" s="223" t="str">
        <f>IF('SAM_2017_4HH_rich with capital'!Q73="","",'SAM_2017_4HH_rich with capital'!Q73)</f>
        <v/>
      </c>
      <c r="R73" s="223" t="str">
        <f>IF('SAM_2017_4HH_rich with capital'!R73="","",'SAM_2017_4HH_rich with capital'!R73)</f>
        <v/>
      </c>
      <c r="S73" s="223" t="str">
        <f>IF('SAM_2017_4HH_rich with capital'!S73="","",'SAM_2017_4HH_rich with capital'!S73)</f>
        <v/>
      </c>
      <c r="T73" s="223" t="str">
        <f>IF('SAM_2017_4HH_rich with capital'!T73="","",'SAM_2017_4HH_rich with capital'!T73)</f>
        <v/>
      </c>
      <c r="U73" s="223" t="str">
        <f>IF('SAM_2017_4HH_rich with capital'!U73="","",'SAM_2017_4HH_rich with capital'!U73)</f>
        <v/>
      </c>
      <c r="V73" s="223" t="str">
        <f>IF('SAM_2017_4HH_rich with capital'!V73="","",'SAM_2017_4HH_rich with capital'!V73)</f>
        <v/>
      </c>
      <c r="W73" s="223" t="str">
        <f>IF('SAM_2017_4HH_rich with capital'!W73="","",'SAM_2017_4HH_rich with capital'!W73)</f>
        <v/>
      </c>
      <c r="X73" s="223" t="str">
        <f>IF('SAM_2017_4HH_rich with capital'!X73="","",'SAM_2017_4HH_rich with capital'!X73)</f>
        <v/>
      </c>
      <c r="Y73" s="223" t="str">
        <f>IF('SAM_2017_4HH_rich with capital'!Y73="","",'SAM_2017_4HH_rich with capital'!Y73)</f>
        <v/>
      </c>
      <c r="Z73" s="223" t="str">
        <f>IF('SAM_2017_4HH_rich with capital'!Z73="","",'SAM_2017_4HH_rich with capital'!Z73)</f>
        <v/>
      </c>
      <c r="AA73" s="223" t="str">
        <f>IF('SAM_2017_4HH_rich with capital'!AA73="","",'SAM_2017_4HH_rich with capital'!AA73)</f>
        <v/>
      </c>
      <c r="AB73" s="223" t="str">
        <f>IF('SAM_2017_4HH_rich with capital'!AB73="","",'SAM_2017_4HH_rich with capital'!AB73)</f>
        <v/>
      </c>
      <c r="AC73" s="223" t="str">
        <f>IF('SAM_2017_4HH_rich with capital'!AC73="","",'SAM_2017_4HH_rich with capital'!AC73)</f>
        <v/>
      </c>
      <c r="AD73" s="223" t="str">
        <f>IF('SAM_2017_4HH_rich with capital'!AD73="","",'SAM_2017_4HH_rich with capital'!AD73)</f>
        <v/>
      </c>
      <c r="AE73" s="223" t="str">
        <f>IF('SAM_2017_4HH_rich with capital'!AE73="","",'SAM_2017_4HH_rich with capital'!AE73)</f>
        <v/>
      </c>
      <c r="AF73" s="223" t="str">
        <f>IF('SAM_2017_4HH_rich with capital'!AF73="","",'SAM_2017_4HH_rich with capital'!AF73)</f>
        <v/>
      </c>
      <c r="AG73" s="223" t="str">
        <f>IF('SAM_2017_4HH_rich with capital'!AG73="","",'SAM_2017_4HH_rich with capital'!AG73)</f>
        <v/>
      </c>
      <c r="AH73" s="223" t="str">
        <f>IF('SAM_2017_4HH_rich with capital'!AH73="","",'SAM_2017_4HH_rich with capital'!AH73)</f>
        <v/>
      </c>
      <c r="AI73" s="223" t="str">
        <f>IF('SAM_2017_4HH_rich with capital'!AI73="","",'SAM_2017_4HH_rich with capital'!AI73)</f>
        <v/>
      </c>
      <c r="AJ73" s="223" t="str">
        <f>IF('SAM_2017_4HH_rich with capital'!AJ73="","",'SAM_2017_4HH_rich with capital'!AJ73)</f>
        <v/>
      </c>
      <c r="AK73" s="223" t="str">
        <f>IF('SAM_2017_4HH_rich with capital'!AK73="","",'SAM_2017_4HH_rich with capital'!AK73)</f>
        <v/>
      </c>
      <c r="AL73" s="223" t="str">
        <f>IF('SAM_2017_4HH_rich with capital'!AL73="","",'SAM_2017_4HH_rich with capital'!AL73)</f>
        <v/>
      </c>
      <c r="AM73" s="223" t="str">
        <f>IF('SAM_2017_4HH_rich with capital'!AM73="","",'SAM_2017_4HH_rich with capital'!AM73)</f>
        <v/>
      </c>
      <c r="AN73" s="223" t="str">
        <f>IF('SAM_2017_4HH_rich with capital'!AN73="","",'SAM_2017_4HH_rich with capital'!AN73)</f>
        <v/>
      </c>
      <c r="AO73" s="223" t="str">
        <f>IF('SAM_2017_4HH_rich with capital'!AO73="","",'SAM_2017_4HH_rich with capital'!AO73)</f>
        <v/>
      </c>
      <c r="AP73" s="223" t="str">
        <f>IF('SAM_2017_4HH_rich with capital'!AP73="","",'SAM_2017_4HH_rich with capital'!AP73)</f>
        <v/>
      </c>
      <c r="AQ73" s="223" t="str">
        <f>IF('SAM_2017_4HH_rich with capital'!AQ73="","",'SAM_2017_4HH_rich with capital'!AQ73)</f>
        <v/>
      </c>
      <c r="AR73" s="223" t="str">
        <f>IF('SAM_2017_4HH_rich with capital'!AR73="","",'SAM_2017_4HH_rich with capital'!AR73)</f>
        <v/>
      </c>
      <c r="AS73" s="223" t="str">
        <f>IF('SAM_2017_4HH_rich with capital'!AS73="","",'SAM_2017_4HH_rich with capital'!AS73)</f>
        <v/>
      </c>
      <c r="AT73" s="223" t="str">
        <f>IF('SAM_2017_4HH_rich with capital'!AT73="","",'SAM_2017_4HH_rich with capital'!AT73)</f>
        <v/>
      </c>
      <c r="AU73" s="223" t="str">
        <f>IF('SAM_2017_4HH_rich with capital'!AU73="","",'SAM_2017_4HH_rich with capital'!AU73)</f>
        <v/>
      </c>
      <c r="AV73" s="223" t="str">
        <f>IF('SAM_2017_4HH_rich with capital'!AV73="","",'SAM_2017_4HH_rich with capital'!AV73)</f>
        <v/>
      </c>
      <c r="AW73" s="223" t="str">
        <f>IF('SAM_2017_4HH_rich with capital'!AW73="","",'SAM_2017_4HH_rich with capital'!AW73)</f>
        <v/>
      </c>
      <c r="AX73" s="223" t="str">
        <f>IF('SAM_2017_4HH_rich with capital'!AX73="","",'SAM_2017_4HH_rich with capital'!AX73)</f>
        <v/>
      </c>
      <c r="AY73" s="223" t="str">
        <f>IF('SAM_2017_4HH_rich with capital'!AY73="","",'SAM_2017_4HH_rich with capital'!AY73)</f>
        <v/>
      </c>
      <c r="AZ73" s="223" t="str">
        <f>IF('SAM_2017_4HH_rich with capital'!AZ73="","",'SAM_2017_4HH_rich with capital'!AZ73)</f>
        <v/>
      </c>
      <c r="BA73" s="223" t="str">
        <f>IF('SAM_2017_4HH_rich with capital'!BA73="","",'SAM_2017_4HH_rich with capital'!BA73)</f>
        <v/>
      </c>
      <c r="BB73" s="223" t="str">
        <f>IF('SAM_2017_4HH_rich with capital'!BB73="","",'SAM_2017_4HH_rich with capital'!BB73)</f>
        <v/>
      </c>
      <c r="BC73" s="223" t="str">
        <f>IF('SAM_2017_4HH_rich with capital'!BC73="","",'SAM_2017_4HH_rich with capital'!BC73)</f>
        <v/>
      </c>
      <c r="BD73" s="223" t="str">
        <f>IF('SAM_2017_4HH_rich with capital'!BD73="","",'SAM_2017_4HH_rich with capital'!BD73)</f>
        <v/>
      </c>
      <c r="BE73" s="223" t="str">
        <f>IF('SAM_2017_4HH_rich with capital'!BE73="","",'SAM_2017_4HH_rich with capital'!BE73)</f>
        <v/>
      </c>
      <c r="BF73" s="223" t="str">
        <f>IF('SAM_2017_4HH_rich with capital'!BF73="","",'SAM_2017_4HH_rich with capital'!BF73)</f>
        <v/>
      </c>
      <c r="BG73" s="223" t="str">
        <f>IF('SAM_2017_4HH_rich with capital'!BG73="","",'SAM_2017_4HH_rich with capital'!BG73)</f>
        <v/>
      </c>
      <c r="BH73" s="223" t="str">
        <f>IF('SAM_2017_4HH_rich with capital'!BH73="","",'SAM_2017_4HH_rich with capital'!BH73)</f>
        <v/>
      </c>
      <c r="BI73" s="223" t="str">
        <f>IF('SAM_2017_4HH_rich with capital'!BI73="","",'SAM_2017_4HH_rich with capital'!BI73)</f>
        <v/>
      </c>
      <c r="BJ73" s="223" t="str">
        <f>IF('SAM_2017_4HH_rich with capital'!BJ73="","",'SAM_2017_4HH_rich with capital'!BJ73)</f>
        <v/>
      </c>
      <c r="BK73" s="223" t="str">
        <f>IF('SAM_2017_4HH_rich with capital'!BK73="","",'SAM_2017_4HH_rich with capital'!BK73)</f>
        <v/>
      </c>
      <c r="BL73" s="223" t="str">
        <f>IF('SAM_2017_4HH_rich with capital'!BL73="","",'SAM_2017_4HH_rich with capital'!BL73)</f>
        <v/>
      </c>
      <c r="BM73" s="223" t="str">
        <f>IF('SAM_2017_4HH_rich with capital'!BM73="","",'SAM_2017_4HH_rich with capital'!BM73)</f>
        <v/>
      </c>
      <c r="BN73" s="223" t="str">
        <f>IF('SAM_2017_4HH_rich with capital'!BN73="","",'SAM_2017_4HH_rich with capital'!BN73)</f>
        <v/>
      </c>
      <c r="BO73" s="223" t="str">
        <f>IF('SAM_2017_4HH_rich with capital'!BO73="","",'SAM_2017_4HH_rich with capital'!BO73)</f>
        <v/>
      </c>
      <c r="BP73" s="223" t="str">
        <f>IF('SAM_2017_4HH_rich with capital'!BP73="","",'SAM_2017_4HH_rich with capital'!BP73)</f>
        <v/>
      </c>
      <c r="BQ73" s="223" t="str">
        <f>IF('SAM_2017_4HH_rich with capital'!BQ73="","",'SAM_2017_4HH_rich with capital'!BQ73)</f>
        <v/>
      </c>
      <c r="BR73" s="223" t="str">
        <f>IF('SAM_2017_4HH_rich with capital'!BR73="","",'SAM_2017_4HH_rich with capital'!BR73)</f>
        <v/>
      </c>
      <c r="BS73" s="276" t="str">
        <f>IF('SAM_2017_4HH_rich with capital'!BS73="","",'SAM_2017_4HH_rich with capital'!BS73)</f>
        <v/>
      </c>
      <c r="BT73" s="277">
        <f>IF('SAM_2017_4HH_rich with capital'!BT73="","",'SAM_2017_4HH_rich with capital'!BT73)</f>
        <v>1861823.6367873212</v>
      </c>
      <c r="BU73" s="223" t="str">
        <f>IF('SAM_2017_4HH_rich with capital'!BU73="","",'SAM_2017_4HH_rich with capital'!BU73)</f>
        <v/>
      </c>
      <c r="BV73" s="223" t="str">
        <f>IF('SAM_2017_4HH_rich with capital'!BV73="","",'SAM_2017_4HH_rich with capital'!BV73)</f>
        <v/>
      </c>
      <c r="BW73" s="223" t="str">
        <f>IF('SAM_2017_4HH_rich with capital'!BW73="","",'SAM_2017_4HH_rich with capital'!BW73)</f>
        <v/>
      </c>
      <c r="BX73" s="223" t="str">
        <f>IF('SAM_2017_4HH_rich with capital'!BX73="","",'SAM_2017_4HH_rich with capital'!BX73)</f>
        <v/>
      </c>
      <c r="BY73" s="277">
        <f>IF('SAM_2017_4HH_rich with capital'!BY73="","",'SAM_2017_4HH_rich with capital'!BY73)</f>
        <v>2106766.9758313615</v>
      </c>
      <c r="BZ73" s="277" t="str">
        <f>IF('SAM_2017_4HH_rich with capital'!BZ73="","",'SAM_2017_4HH_rich with capital'!BZ73)</f>
        <v/>
      </c>
      <c r="CA73" s="277" t="str">
        <f>IF('SAM_2017_4HH_rich with capital'!CA73="","",'SAM_2017_4HH_rich with capital'!CA73)</f>
        <v/>
      </c>
      <c r="CB73" s="277" t="str">
        <f>IF('SAM_2017_4HH_rich with capital'!CB73="","",'SAM_2017_4HH_rich with capital'!CB73)</f>
        <v/>
      </c>
      <c r="CC73" s="277" t="str">
        <f>IF('SAM_2017_4HH_rich with capital'!CC73="","",'SAM_2017_4HH_rich with capital'!CC73)</f>
        <v/>
      </c>
      <c r="CD73" s="277" t="str">
        <f>IF('SAM_2017_4HH_rich with capital'!CD73="","",'SAM_2017_4HH_rich with capital'!CD73)</f>
        <v/>
      </c>
      <c r="CE73" s="277" t="str">
        <f>IF('SAM_2017_4HH_rich with capital'!CE73="","",'SAM_2017_4HH_rich with capital'!CE73)</f>
        <v/>
      </c>
      <c r="CF73" s="278">
        <f>IF('SAM_2017_4HH_rich with capital'!CF73="","",'SAM_2017_4HH_rich with capital'!CF73)</f>
        <v>26070.157830538265</v>
      </c>
      <c r="CG73" s="107">
        <f t="shared" si="2"/>
        <v>3994660.7704492211</v>
      </c>
      <c r="CH73" s="221"/>
      <c r="CI73" s="221"/>
      <c r="CJ73" s="221"/>
      <c r="CK73" s="221"/>
    </row>
    <row r="74" spans="1:89" x14ac:dyDescent="0.25">
      <c r="A74" s="181" t="s">
        <v>6</v>
      </c>
      <c r="B74" s="99">
        <v>72</v>
      </c>
      <c r="C74" s="244" t="str">
        <f>IF('SAM_2017_4HH_rich with capital'!C74="","",'SAM_2017_4HH_rich with capital'!C74)</f>
        <v/>
      </c>
      <c r="D74" s="223" t="str">
        <f>IF('SAM_2017_4HH_rich with capital'!D74="","",'SAM_2017_4HH_rich with capital'!D74)</f>
        <v/>
      </c>
      <c r="E74" s="223" t="str">
        <f>IF('SAM_2017_4HH_rich with capital'!E74="","",'SAM_2017_4HH_rich with capital'!E74)</f>
        <v/>
      </c>
      <c r="F74" s="223" t="str">
        <f>IF('SAM_2017_4HH_rich with capital'!F74="","",'SAM_2017_4HH_rich with capital'!F74)</f>
        <v/>
      </c>
      <c r="G74" s="223" t="str">
        <f>IF('SAM_2017_4HH_rich with capital'!G74="","",'SAM_2017_4HH_rich with capital'!G74)</f>
        <v/>
      </c>
      <c r="H74" s="223" t="str">
        <f>IF('SAM_2017_4HH_rich with capital'!H74="","",'SAM_2017_4HH_rich with capital'!H74)</f>
        <v/>
      </c>
      <c r="I74" s="223" t="str">
        <f>IF('SAM_2017_4HH_rich with capital'!I74="","",'SAM_2017_4HH_rich with capital'!I74)</f>
        <v/>
      </c>
      <c r="J74" s="223" t="str">
        <f>IF('SAM_2017_4HH_rich with capital'!J74="","",'SAM_2017_4HH_rich with capital'!J74)</f>
        <v/>
      </c>
      <c r="K74" s="223" t="str">
        <f>IF('SAM_2017_4HH_rich with capital'!K74="","",'SAM_2017_4HH_rich with capital'!K74)</f>
        <v/>
      </c>
      <c r="L74" s="223" t="str">
        <f>IF('SAM_2017_4HH_rich with capital'!L74="","",'SAM_2017_4HH_rich with capital'!L74)</f>
        <v/>
      </c>
      <c r="M74" s="223" t="str">
        <f>IF('SAM_2017_4HH_rich with capital'!M74="","",'SAM_2017_4HH_rich with capital'!M74)</f>
        <v/>
      </c>
      <c r="N74" s="223" t="str">
        <f>IF('SAM_2017_4HH_rich with capital'!N74="","",'SAM_2017_4HH_rich with capital'!N74)</f>
        <v/>
      </c>
      <c r="O74" s="223" t="str">
        <f>IF('SAM_2017_4HH_rich with capital'!O74="","",'SAM_2017_4HH_rich with capital'!O74)</f>
        <v/>
      </c>
      <c r="P74" s="223" t="str">
        <f>IF('SAM_2017_4HH_rich with capital'!P74="","",'SAM_2017_4HH_rich with capital'!P74)</f>
        <v/>
      </c>
      <c r="Q74" s="223" t="str">
        <f>IF('SAM_2017_4HH_rich with capital'!Q74="","",'SAM_2017_4HH_rich with capital'!Q74)</f>
        <v/>
      </c>
      <c r="R74" s="223" t="str">
        <f>IF('SAM_2017_4HH_rich with capital'!R74="","",'SAM_2017_4HH_rich with capital'!R74)</f>
        <v/>
      </c>
      <c r="S74" s="223" t="str">
        <f>IF('SAM_2017_4HH_rich with capital'!S74="","",'SAM_2017_4HH_rich with capital'!S74)</f>
        <v/>
      </c>
      <c r="T74" s="223" t="str">
        <f>IF('SAM_2017_4HH_rich with capital'!T74="","",'SAM_2017_4HH_rich with capital'!T74)</f>
        <v/>
      </c>
      <c r="U74" s="223" t="str">
        <f>IF('SAM_2017_4HH_rich with capital'!U74="","",'SAM_2017_4HH_rich with capital'!U74)</f>
        <v/>
      </c>
      <c r="V74" s="223" t="str">
        <f>IF('SAM_2017_4HH_rich with capital'!V74="","",'SAM_2017_4HH_rich with capital'!V74)</f>
        <v/>
      </c>
      <c r="W74" s="223" t="str">
        <f>IF('SAM_2017_4HH_rich with capital'!W74="","",'SAM_2017_4HH_rich with capital'!W74)</f>
        <v/>
      </c>
      <c r="X74" s="223" t="str">
        <f>IF('SAM_2017_4HH_rich with capital'!X74="","",'SAM_2017_4HH_rich with capital'!X74)</f>
        <v/>
      </c>
      <c r="Y74" s="223" t="str">
        <f>IF('SAM_2017_4HH_rich with capital'!Y74="","",'SAM_2017_4HH_rich with capital'!Y74)</f>
        <v/>
      </c>
      <c r="Z74" s="223" t="str">
        <f>IF('SAM_2017_4HH_rich with capital'!Z74="","",'SAM_2017_4HH_rich with capital'!Z74)</f>
        <v/>
      </c>
      <c r="AA74" s="223" t="str">
        <f>IF('SAM_2017_4HH_rich with capital'!AA74="","",'SAM_2017_4HH_rich with capital'!AA74)</f>
        <v/>
      </c>
      <c r="AB74" s="223" t="str">
        <f>IF('SAM_2017_4HH_rich with capital'!AB74="","",'SAM_2017_4HH_rich with capital'!AB74)</f>
        <v/>
      </c>
      <c r="AC74" s="223" t="str">
        <f>IF('SAM_2017_4HH_rich with capital'!AC74="","",'SAM_2017_4HH_rich with capital'!AC74)</f>
        <v/>
      </c>
      <c r="AD74" s="223" t="str">
        <f>IF('SAM_2017_4HH_rich with capital'!AD74="","",'SAM_2017_4HH_rich with capital'!AD74)</f>
        <v/>
      </c>
      <c r="AE74" s="223" t="str">
        <f>IF('SAM_2017_4HH_rich with capital'!AE74="","",'SAM_2017_4HH_rich with capital'!AE74)</f>
        <v/>
      </c>
      <c r="AF74" s="223" t="str">
        <f>IF('SAM_2017_4HH_rich with capital'!AF74="","",'SAM_2017_4HH_rich with capital'!AF74)</f>
        <v/>
      </c>
      <c r="AG74" s="223" t="str">
        <f>IF('SAM_2017_4HH_rich with capital'!AG74="","",'SAM_2017_4HH_rich with capital'!AG74)</f>
        <v/>
      </c>
      <c r="AH74" s="223" t="str">
        <f>IF('SAM_2017_4HH_rich with capital'!AH74="","",'SAM_2017_4HH_rich with capital'!AH74)</f>
        <v/>
      </c>
      <c r="AI74" s="223" t="str">
        <f>IF('SAM_2017_4HH_rich with capital'!AI74="","",'SAM_2017_4HH_rich with capital'!AI74)</f>
        <v/>
      </c>
      <c r="AJ74" s="223" t="str">
        <f>IF('SAM_2017_4HH_rich with capital'!AJ74="","",'SAM_2017_4HH_rich with capital'!AJ74)</f>
        <v/>
      </c>
      <c r="AK74" s="223" t="str">
        <f>IF('SAM_2017_4HH_rich with capital'!AK74="","",'SAM_2017_4HH_rich with capital'!AK74)</f>
        <v/>
      </c>
      <c r="AL74" s="223" t="str">
        <f>IF('SAM_2017_4HH_rich with capital'!AL74="","",'SAM_2017_4HH_rich with capital'!AL74)</f>
        <v/>
      </c>
      <c r="AM74" s="223" t="str">
        <f>IF('SAM_2017_4HH_rich with capital'!AM74="","",'SAM_2017_4HH_rich with capital'!AM74)</f>
        <v/>
      </c>
      <c r="AN74" s="223" t="str">
        <f>IF('SAM_2017_4HH_rich with capital'!AN74="","",'SAM_2017_4HH_rich with capital'!AN74)</f>
        <v/>
      </c>
      <c r="AO74" s="223" t="str">
        <f>IF('SAM_2017_4HH_rich with capital'!AO74="","",'SAM_2017_4HH_rich with capital'!AO74)</f>
        <v/>
      </c>
      <c r="AP74" s="223" t="str">
        <f>IF('SAM_2017_4HH_rich with capital'!AP74="","",'SAM_2017_4HH_rich with capital'!AP74)</f>
        <v/>
      </c>
      <c r="AQ74" s="223" t="str">
        <f>IF('SAM_2017_4HH_rich with capital'!AQ74="","",'SAM_2017_4HH_rich with capital'!AQ74)</f>
        <v/>
      </c>
      <c r="AR74" s="223" t="str">
        <f>IF('SAM_2017_4HH_rich with capital'!AR74="","",'SAM_2017_4HH_rich with capital'!AR74)</f>
        <v/>
      </c>
      <c r="AS74" s="223" t="str">
        <f>IF('SAM_2017_4HH_rich with capital'!AS74="","",'SAM_2017_4HH_rich with capital'!AS74)</f>
        <v/>
      </c>
      <c r="AT74" s="223" t="str">
        <f>IF('SAM_2017_4HH_rich with capital'!AT74="","",'SAM_2017_4HH_rich with capital'!AT74)</f>
        <v/>
      </c>
      <c r="AU74" s="223" t="str">
        <f>IF('SAM_2017_4HH_rich with capital'!AU74="","",'SAM_2017_4HH_rich with capital'!AU74)</f>
        <v/>
      </c>
      <c r="AV74" s="223" t="str">
        <f>IF('SAM_2017_4HH_rich with capital'!AV74="","",'SAM_2017_4HH_rich with capital'!AV74)</f>
        <v/>
      </c>
      <c r="AW74" s="223" t="str">
        <f>IF('SAM_2017_4HH_rich with capital'!AW74="","",'SAM_2017_4HH_rich with capital'!AW74)</f>
        <v/>
      </c>
      <c r="AX74" s="223" t="str">
        <f>IF('SAM_2017_4HH_rich with capital'!AX74="","",'SAM_2017_4HH_rich with capital'!AX74)</f>
        <v/>
      </c>
      <c r="AY74" s="223" t="str">
        <f>IF('SAM_2017_4HH_rich with capital'!AY74="","",'SAM_2017_4HH_rich with capital'!AY74)</f>
        <v/>
      </c>
      <c r="AZ74" s="223" t="str">
        <f>IF('SAM_2017_4HH_rich with capital'!AZ74="","",'SAM_2017_4HH_rich with capital'!AZ74)</f>
        <v/>
      </c>
      <c r="BA74" s="223" t="str">
        <f>IF('SAM_2017_4HH_rich with capital'!BA74="","",'SAM_2017_4HH_rich with capital'!BA74)</f>
        <v/>
      </c>
      <c r="BB74" s="223" t="str">
        <f>IF('SAM_2017_4HH_rich with capital'!BB74="","",'SAM_2017_4HH_rich with capital'!BB74)</f>
        <v/>
      </c>
      <c r="BC74" s="223" t="str">
        <f>IF('SAM_2017_4HH_rich with capital'!BC74="","",'SAM_2017_4HH_rich with capital'!BC74)</f>
        <v/>
      </c>
      <c r="BD74" s="223" t="str">
        <f>IF('SAM_2017_4HH_rich with capital'!BD74="","",'SAM_2017_4HH_rich with capital'!BD74)</f>
        <v/>
      </c>
      <c r="BE74" s="223" t="str">
        <f>IF('SAM_2017_4HH_rich with capital'!BE74="","",'SAM_2017_4HH_rich with capital'!BE74)</f>
        <v/>
      </c>
      <c r="BF74" s="223" t="str">
        <f>IF('SAM_2017_4HH_rich with capital'!BF74="","",'SAM_2017_4HH_rich with capital'!BF74)</f>
        <v/>
      </c>
      <c r="BG74" s="223" t="str">
        <f>IF('SAM_2017_4HH_rich with capital'!BG74="","",'SAM_2017_4HH_rich with capital'!BG74)</f>
        <v/>
      </c>
      <c r="BH74" s="223" t="str">
        <f>IF('SAM_2017_4HH_rich with capital'!BH74="","",'SAM_2017_4HH_rich with capital'!BH74)</f>
        <v/>
      </c>
      <c r="BI74" s="223" t="str">
        <f>IF('SAM_2017_4HH_rich with capital'!BI74="","",'SAM_2017_4HH_rich with capital'!BI74)</f>
        <v/>
      </c>
      <c r="BJ74" s="223" t="str">
        <f>IF('SAM_2017_4HH_rich with capital'!BJ74="","",'SAM_2017_4HH_rich with capital'!BJ74)</f>
        <v/>
      </c>
      <c r="BK74" s="223" t="str">
        <f>IF('SAM_2017_4HH_rich with capital'!BK74="","",'SAM_2017_4HH_rich with capital'!BK74)</f>
        <v/>
      </c>
      <c r="BL74" s="223" t="str">
        <f>IF('SAM_2017_4HH_rich with capital'!BL74="","",'SAM_2017_4HH_rich with capital'!BL74)</f>
        <v/>
      </c>
      <c r="BM74" s="223" t="str">
        <f>IF('SAM_2017_4HH_rich with capital'!BM74="","",'SAM_2017_4HH_rich with capital'!BM74)</f>
        <v/>
      </c>
      <c r="BN74" s="223" t="str">
        <f>IF('SAM_2017_4HH_rich with capital'!BN74="","",'SAM_2017_4HH_rich with capital'!BN74)</f>
        <v/>
      </c>
      <c r="BO74" s="223" t="str">
        <f>IF('SAM_2017_4HH_rich with capital'!BO74="","",'SAM_2017_4HH_rich with capital'!BO74)</f>
        <v/>
      </c>
      <c r="BP74" s="223" t="str">
        <f>IF('SAM_2017_4HH_rich with capital'!BP74="","",'SAM_2017_4HH_rich with capital'!BP74)</f>
        <v/>
      </c>
      <c r="BQ74" s="223" t="str">
        <f>IF('SAM_2017_4HH_rich with capital'!BQ74="","",'SAM_2017_4HH_rich with capital'!BQ74)</f>
        <v/>
      </c>
      <c r="BR74" s="223" t="str">
        <f>IF('SAM_2017_4HH_rich with capital'!BR74="","",'SAM_2017_4HH_rich with capital'!BR74)</f>
        <v/>
      </c>
      <c r="BS74" s="279">
        <f>IF('SAM_2017_4HH_rich with capital'!BS74="","",'SAM_2017_4HH_rich with capital'!BS74)</f>
        <v>12347349.025572659</v>
      </c>
      <c r="BT74" s="223">
        <f>IF('SAM_2017_4HH_rich with capital'!BT74="","",'SAM_2017_4HH_rich with capital'!BT74)</f>
        <v>4970962.5773226591</v>
      </c>
      <c r="BU74" s="223" t="str">
        <f>IF('SAM_2017_4HH_rich with capital'!BU74="","",'SAM_2017_4HH_rich with capital'!BU74)</f>
        <v/>
      </c>
      <c r="BV74" s="223" t="str">
        <f>IF('SAM_2017_4HH_rich with capital'!BV74="","",'SAM_2017_4HH_rich with capital'!BV74)</f>
        <v/>
      </c>
      <c r="BW74" s="223" t="str">
        <f>IF('SAM_2017_4HH_rich with capital'!BW74="","",'SAM_2017_4HH_rich with capital'!BW74)</f>
        <v/>
      </c>
      <c r="BX74" s="223" t="str">
        <f>IF('SAM_2017_4HH_rich with capital'!BX74="","",'SAM_2017_4HH_rich with capital'!BX74)</f>
        <v/>
      </c>
      <c r="BY74" s="223">
        <f>IF('SAM_2017_4HH_rich with capital'!BY74="","",'SAM_2017_4HH_rich with capital'!BY74)</f>
        <v>1113932.5011497871</v>
      </c>
      <c r="BZ74" s="223" t="str">
        <f>IF('SAM_2017_4HH_rich with capital'!BZ74="","",'SAM_2017_4HH_rich with capital'!BZ74)</f>
        <v/>
      </c>
      <c r="CA74" s="223" t="str">
        <f>IF('SAM_2017_4HH_rich with capital'!CA74="","",'SAM_2017_4HH_rich with capital'!CA74)</f>
        <v/>
      </c>
      <c r="CB74" s="223" t="str">
        <f>IF('SAM_2017_4HH_rich with capital'!CB74="","",'SAM_2017_4HH_rich with capital'!CB74)</f>
        <v/>
      </c>
      <c r="CC74" s="223" t="str">
        <f>IF('SAM_2017_4HH_rich with capital'!CC74="","",'SAM_2017_4HH_rich with capital'!CC74)</f>
        <v/>
      </c>
      <c r="CD74" s="223" t="str">
        <f>IF('SAM_2017_4HH_rich with capital'!CD74="","",'SAM_2017_4HH_rich with capital'!CD74)</f>
        <v/>
      </c>
      <c r="CE74" s="223" t="str">
        <f>IF('SAM_2017_4HH_rich with capital'!CE74="","",'SAM_2017_4HH_rich with capital'!CE74)</f>
        <v/>
      </c>
      <c r="CF74" s="280">
        <f>IF('SAM_2017_4HH_rich with capital'!CF74="","",'SAM_2017_4HH_rich with capital'!CF74)</f>
        <v>351267.06129071204</v>
      </c>
      <c r="CG74" s="107">
        <f t="shared" si="2"/>
        <v>18783511.165335819</v>
      </c>
      <c r="CH74" s="221"/>
      <c r="CI74" s="221"/>
      <c r="CJ74" s="221"/>
      <c r="CK74" s="221"/>
    </row>
    <row r="75" spans="1:89" x14ac:dyDescent="0.25">
      <c r="A75" s="181" t="s">
        <v>7</v>
      </c>
      <c r="B75" s="99">
        <v>73</v>
      </c>
      <c r="C75" s="244" t="str">
        <f>IF('SAM_2017_4HH_rich with capital'!C75="","",'SAM_2017_4HH_rich with capital'!C75)</f>
        <v/>
      </c>
      <c r="D75" s="223" t="str">
        <f>IF('SAM_2017_4HH_rich with capital'!D75="","",'SAM_2017_4HH_rich with capital'!D75)</f>
        <v/>
      </c>
      <c r="E75" s="223" t="str">
        <f>IF('SAM_2017_4HH_rich with capital'!E75="","",'SAM_2017_4HH_rich with capital'!E75)</f>
        <v/>
      </c>
      <c r="F75" s="223" t="str">
        <f>IF('SAM_2017_4HH_rich with capital'!F75="","",'SAM_2017_4HH_rich with capital'!F75)</f>
        <v/>
      </c>
      <c r="G75" s="223" t="str">
        <f>IF('SAM_2017_4HH_rich with capital'!G75="","",'SAM_2017_4HH_rich with capital'!G75)</f>
        <v/>
      </c>
      <c r="H75" s="223" t="str">
        <f>IF('SAM_2017_4HH_rich with capital'!H75="","",'SAM_2017_4HH_rich with capital'!H75)</f>
        <v/>
      </c>
      <c r="I75" s="223" t="str">
        <f>IF('SAM_2017_4HH_rich with capital'!I75="","",'SAM_2017_4HH_rich with capital'!I75)</f>
        <v/>
      </c>
      <c r="J75" s="223" t="str">
        <f>IF('SAM_2017_4HH_rich with capital'!J75="","",'SAM_2017_4HH_rich with capital'!J75)</f>
        <v/>
      </c>
      <c r="K75" s="223" t="str">
        <f>IF('SAM_2017_4HH_rich with capital'!K75="","",'SAM_2017_4HH_rich with capital'!K75)</f>
        <v/>
      </c>
      <c r="L75" s="223" t="str">
        <f>IF('SAM_2017_4HH_rich with capital'!L75="","",'SAM_2017_4HH_rich with capital'!L75)</f>
        <v/>
      </c>
      <c r="M75" s="223" t="str">
        <f>IF('SAM_2017_4HH_rich with capital'!M75="","",'SAM_2017_4HH_rich with capital'!M75)</f>
        <v/>
      </c>
      <c r="N75" s="223" t="str">
        <f>IF('SAM_2017_4HH_rich with capital'!N75="","",'SAM_2017_4HH_rich with capital'!N75)</f>
        <v/>
      </c>
      <c r="O75" s="223" t="str">
        <f>IF('SAM_2017_4HH_rich with capital'!O75="","",'SAM_2017_4HH_rich with capital'!O75)</f>
        <v/>
      </c>
      <c r="P75" s="223" t="str">
        <f>IF('SAM_2017_4HH_rich with capital'!P75="","",'SAM_2017_4HH_rich with capital'!P75)</f>
        <v/>
      </c>
      <c r="Q75" s="223" t="str">
        <f>IF('SAM_2017_4HH_rich with capital'!Q75="","",'SAM_2017_4HH_rich with capital'!Q75)</f>
        <v/>
      </c>
      <c r="R75" s="223" t="str">
        <f>IF('SAM_2017_4HH_rich with capital'!R75="","",'SAM_2017_4HH_rich with capital'!R75)</f>
        <v/>
      </c>
      <c r="S75" s="223" t="str">
        <f>IF('SAM_2017_4HH_rich with capital'!S75="","",'SAM_2017_4HH_rich with capital'!S75)</f>
        <v/>
      </c>
      <c r="T75" s="223" t="str">
        <f>IF('SAM_2017_4HH_rich with capital'!T75="","",'SAM_2017_4HH_rich with capital'!T75)</f>
        <v/>
      </c>
      <c r="U75" s="223" t="str">
        <f>IF('SAM_2017_4HH_rich with capital'!U75="","",'SAM_2017_4HH_rich with capital'!U75)</f>
        <v/>
      </c>
      <c r="V75" s="223" t="str">
        <f>IF('SAM_2017_4HH_rich with capital'!V75="","",'SAM_2017_4HH_rich with capital'!V75)</f>
        <v/>
      </c>
      <c r="W75" s="223" t="str">
        <f>IF('SAM_2017_4HH_rich with capital'!W75="","",'SAM_2017_4HH_rich with capital'!W75)</f>
        <v/>
      </c>
      <c r="X75" s="223" t="str">
        <f>IF('SAM_2017_4HH_rich with capital'!X75="","",'SAM_2017_4HH_rich with capital'!X75)</f>
        <v/>
      </c>
      <c r="Y75" s="223" t="str">
        <f>IF('SAM_2017_4HH_rich with capital'!Y75="","",'SAM_2017_4HH_rich with capital'!Y75)</f>
        <v/>
      </c>
      <c r="Z75" s="223" t="str">
        <f>IF('SAM_2017_4HH_rich with capital'!Z75="","",'SAM_2017_4HH_rich with capital'!Z75)</f>
        <v/>
      </c>
      <c r="AA75" s="223" t="str">
        <f>IF('SAM_2017_4HH_rich with capital'!AA75="","",'SAM_2017_4HH_rich with capital'!AA75)</f>
        <v/>
      </c>
      <c r="AB75" s="223" t="str">
        <f>IF('SAM_2017_4HH_rich with capital'!AB75="","",'SAM_2017_4HH_rich with capital'!AB75)</f>
        <v/>
      </c>
      <c r="AC75" s="223" t="str">
        <f>IF('SAM_2017_4HH_rich with capital'!AC75="","",'SAM_2017_4HH_rich with capital'!AC75)</f>
        <v/>
      </c>
      <c r="AD75" s="223" t="str">
        <f>IF('SAM_2017_4HH_rich with capital'!AD75="","",'SAM_2017_4HH_rich with capital'!AD75)</f>
        <v/>
      </c>
      <c r="AE75" s="223" t="str">
        <f>IF('SAM_2017_4HH_rich with capital'!AE75="","",'SAM_2017_4HH_rich with capital'!AE75)</f>
        <v/>
      </c>
      <c r="AF75" s="223" t="str">
        <f>IF('SAM_2017_4HH_rich with capital'!AF75="","",'SAM_2017_4HH_rich with capital'!AF75)</f>
        <v/>
      </c>
      <c r="AG75" s="223" t="str">
        <f>IF('SAM_2017_4HH_rich with capital'!AG75="","",'SAM_2017_4HH_rich with capital'!AG75)</f>
        <v/>
      </c>
      <c r="AH75" s="223" t="str">
        <f>IF('SAM_2017_4HH_rich with capital'!AH75="","",'SAM_2017_4HH_rich with capital'!AH75)</f>
        <v/>
      </c>
      <c r="AI75" s="223" t="str">
        <f>IF('SAM_2017_4HH_rich with capital'!AI75="","",'SAM_2017_4HH_rich with capital'!AI75)</f>
        <v/>
      </c>
      <c r="AJ75" s="223" t="str">
        <f>IF('SAM_2017_4HH_rich with capital'!AJ75="","",'SAM_2017_4HH_rich with capital'!AJ75)</f>
        <v/>
      </c>
      <c r="AK75" s="223" t="str">
        <f>IF('SAM_2017_4HH_rich with capital'!AK75="","",'SAM_2017_4HH_rich with capital'!AK75)</f>
        <v/>
      </c>
      <c r="AL75" s="223" t="str">
        <f>IF('SAM_2017_4HH_rich with capital'!AL75="","",'SAM_2017_4HH_rich with capital'!AL75)</f>
        <v/>
      </c>
      <c r="AM75" s="223" t="str">
        <f>IF('SAM_2017_4HH_rich with capital'!AM75="","",'SAM_2017_4HH_rich with capital'!AM75)</f>
        <v/>
      </c>
      <c r="AN75" s="223" t="str">
        <f>IF('SAM_2017_4HH_rich with capital'!AN75="","",'SAM_2017_4HH_rich with capital'!AN75)</f>
        <v/>
      </c>
      <c r="AO75" s="223" t="str">
        <f>IF('SAM_2017_4HH_rich with capital'!AO75="","",'SAM_2017_4HH_rich with capital'!AO75)</f>
        <v/>
      </c>
      <c r="AP75" s="223" t="str">
        <f>IF('SAM_2017_4HH_rich with capital'!AP75="","",'SAM_2017_4HH_rich with capital'!AP75)</f>
        <v/>
      </c>
      <c r="AQ75" s="223" t="str">
        <f>IF('SAM_2017_4HH_rich with capital'!AQ75="","",'SAM_2017_4HH_rich with capital'!AQ75)</f>
        <v/>
      </c>
      <c r="AR75" s="223" t="str">
        <f>IF('SAM_2017_4HH_rich with capital'!AR75="","",'SAM_2017_4HH_rich with capital'!AR75)</f>
        <v/>
      </c>
      <c r="AS75" s="223" t="str">
        <f>IF('SAM_2017_4HH_rich with capital'!AS75="","",'SAM_2017_4HH_rich with capital'!AS75)</f>
        <v/>
      </c>
      <c r="AT75" s="223" t="str">
        <f>IF('SAM_2017_4HH_rich with capital'!AT75="","",'SAM_2017_4HH_rich with capital'!AT75)</f>
        <v/>
      </c>
      <c r="AU75" s="223" t="str">
        <f>IF('SAM_2017_4HH_rich with capital'!AU75="","",'SAM_2017_4HH_rich with capital'!AU75)</f>
        <v/>
      </c>
      <c r="AV75" s="223" t="str">
        <f>IF('SAM_2017_4HH_rich with capital'!AV75="","",'SAM_2017_4HH_rich with capital'!AV75)</f>
        <v/>
      </c>
      <c r="AW75" s="223" t="str">
        <f>IF('SAM_2017_4HH_rich with capital'!AW75="","",'SAM_2017_4HH_rich with capital'!AW75)</f>
        <v/>
      </c>
      <c r="AX75" s="223" t="str">
        <f>IF('SAM_2017_4HH_rich with capital'!AX75="","",'SAM_2017_4HH_rich with capital'!AX75)</f>
        <v/>
      </c>
      <c r="AY75" s="223" t="str">
        <f>IF('SAM_2017_4HH_rich with capital'!AY75="","",'SAM_2017_4HH_rich with capital'!AY75)</f>
        <v/>
      </c>
      <c r="AZ75" s="223" t="str">
        <f>IF('SAM_2017_4HH_rich with capital'!AZ75="","",'SAM_2017_4HH_rich with capital'!AZ75)</f>
        <v/>
      </c>
      <c r="BA75" s="223" t="str">
        <f>IF('SAM_2017_4HH_rich with capital'!BA75="","",'SAM_2017_4HH_rich with capital'!BA75)</f>
        <v/>
      </c>
      <c r="BB75" s="223" t="str">
        <f>IF('SAM_2017_4HH_rich with capital'!BB75="","",'SAM_2017_4HH_rich with capital'!BB75)</f>
        <v/>
      </c>
      <c r="BC75" s="223" t="str">
        <f>IF('SAM_2017_4HH_rich with capital'!BC75="","",'SAM_2017_4HH_rich with capital'!BC75)</f>
        <v/>
      </c>
      <c r="BD75" s="223" t="str">
        <f>IF('SAM_2017_4HH_rich with capital'!BD75="","",'SAM_2017_4HH_rich with capital'!BD75)</f>
        <v/>
      </c>
      <c r="BE75" s="223" t="str">
        <f>IF('SAM_2017_4HH_rich with capital'!BE75="","",'SAM_2017_4HH_rich with capital'!BE75)</f>
        <v/>
      </c>
      <c r="BF75" s="223" t="str">
        <f>IF('SAM_2017_4HH_rich with capital'!BF75="","",'SAM_2017_4HH_rich with capital'!BF75)</f>
        <v/>
      </c>
      <c r="BG75" s="223" t="str">
        <f>IF('SAM_2017_4HH_rich with capital'!BG75="","",'SAM_2017_4HH_rich with capital'!BG75)</f>
        <v/>
      </c>
      <c r="BH75" s="223" t="str">
        <f>IF('SAM_2017_4HH_rich with capital'!BH75="","",'SAM_2017_4HH_rich with capital'!BH75)</f>
        <v/>
      </c>
      <c r="BI75" s="223" t="str">
        <f>IF('SAM_2017_4HH_rich with capital'!BI75="","",'SAM_2017_4HH_rich with capital'!BI75)</f>
        <v/>
      </c>
      <c r="BJ75" s="223" t="str">
        <f>IF('SAM_2017_4HH_rich with capital'!BJ75="","",'SAM_2017_4HH_rich with capital'!BJ75)</f>
        <v/>
      </c>
      <c r="BK75" s="223" t="str">
        <f>IF('SAM_2017_4HH_rich with capital'!BK75="","",'SAM_2017_4HH_rich with capital'!BK75)</f>
        <v/>
      </c>
      <c r="BL75" s="223" t="str">
        <f>IF('SAM_2017_4HH_rich with capital'!BL75="","",'SAM_2017_4HH_rich with capital'!BL75)</f>
        <v/>
      </c>
      <c r="BM75" s="223" t="str">
        <f>IF('SAM_2017_4HH_rich with capital'!BM75="","",'SAM_2017_4HH_rich with capital'!BM75)</f>
        <v/>
      </c>
      <c r="BN75" s="223" t="str">
        <f>IF('SAM_2017_4HH_rich with capital'!BN75="","",'SAM_2017_4HH_rich with capital'!BN75)</f>
        <v/>
      </c>
      <c r="BO75" s="223" t="str">
        <f>IF('SAM_2017_4HH_rich with capital'!BO75="","",'SAM_2017_4HH_rich with capital'!BO75)</f>
        <v/>
      </c>
      <c r="BP75" s="223" t="str">
        <f>IF('SAM_2017_4HH_rich with capital'!BP75="","",'SAM_2017_4HH_rich with capital'!BP75)</f>
        <v/>
      </c>
      <c r="BQ75" s="223" t="str">
        <f>IF('SAM_2017_4HH_rich with capital'!BQ75="","",'SAM_2017_4HH_rich with capital'!BQ75)</f>
        <v/>
      </c>
      <c r="BR75" s="223" t="str">
        <f>IF('SAM_2017_4HH_rich with capital'!BR75="","",'SAM_2017_4HH_rich with capital'!BR75)</f>
        <v/>
      </c>
      <c r="BS75" s="279" t="str">
        <f>IF('SAM_2017_4HH_rich with capital'!BS75="","",'SAM_2017_4HH_rich with capital'!BS75)</f>
        <v/>
      </c>
      <c r="BT75" s="223">
        <f>IF('SAM_2017_4HH_rich with capital'!BT75="","",'SAM_2017_4HH_rich with capital'!BT75)</f>
        <v>1242405.1401508879</v>
      </c>
      <c r="BU75" s="223" t="str">
        <f>IF('SAM_2017_4HH_rich with capital'!BU75="","",'SAM_2017_4HH_rich with capital'!BU75)</f>
        <v/>
      </c>
      <c r="BV75" s="223" t="str">
        <f>IF('SAM_2017_4HH_rich with capital'!BV75="","",'SAM_2017_4HH_rich with capital'!BV75)</f>
        <v/>
      </c>
      <c r="BW75" s="223" t="str">
        <f>IF('SAM_2017_4HH_rich with capital'!BW75="","",'SAM_2017_4HH_rich with capital'!BW75)</f>
        <v/>
      </c>
      <c r="BX75" s="223" t="str">
        <f>IF('SAM_2017_4HH_rich with capital'!BX75="","",'SAM_2017_4HH_rich with capital'!BX75)</f>
        <v/>
      </c>
      <c r="BY75" s="223">
        <f>IF('SAM_2017_4HH_rich with capital'!BY75="","",'SAM_2017_4HH_rich with capital'!BY75)</f>
        <v>1405857.1758115562</v>
      </c>
      <c r="BZ75" s="223" t="str">
        <f>IF('SAM_2017_4HH_rich with capital'!BZ75="","",'SAM_2017_4HH_rich with capital'!BZ75)</f>
        <v/>
      </c>
      <c r="CA75" s="223" t="str">
        <f>IF('SAM_2017_4HH_rich with capital'!CA75="","",'SAM_2017_4HH_rich with capital'!CA75)</f>
        <v/>
      </c>
      <c r="CB75" s="223" t="str">
        <f>IF('SAM_2017_4HH_rich with capital'!CB75="","",'SAM_2017_4HH_rich with capital'!CB75)</f>
        <v/>
      </c>
      <c r="CC75" s="223" t="str">
        <f>IF('SAM_2017_4HH_rich with capital'!CC75="","",'SAM_2017_4HH_rich with capital'!CC75)</f>
        <v/>
      </c>
      <c r="CD75" s="223" t="str">
        <f>IF('SAM_2017_4HH_rich with capital'!CD75="","",'SAM_2017_4HH_rich with capital'!CD75)</f>
        <v/>
      </c>
      <c r="CE75" s="223" t="str">
        <f>IF('SAM_2017_4HH_rich with capital'!CE75="","",'SAM_2017_4HH_rich with capital'!CE75)</f>
        <v/>
      </c>
      <c r="CF75" s="280">
        <f>IF('SAM_2017_4HH_rich with capital'!CF75="","",'SAM_2017_4HH_rich with capital'!CF75)</f>
        <v>17396.759528252558</v>
      </c>
      <c r="CG75" s="107">
        <f t="shared" si="2"/>
        <v>2665659.0754906968</v>
      </c>
      <c r="CH75" s="221"/>
      <c r="CI75" s="221"/>
      <c r="CJ75" s="221"/>
      <c r="CK75" s="221"/>
    </row>
    <row r="76" spans="1:89" ht="15.75" thickBot="1" x14ac:dyDescent="0.3">
      <c r="A76" s="181" t="s">
        <v>8</v>
      </c>
      <c r="B76" s="99">
        <v>74</v>
      </c>
      <c r="C76" s="244" t="str">
        <f>IF('SAM_2017_4HH_rich with capital'!C76="","",'SAM_2017_4HH_rich with capital'!C76)</f>
        <v/>
      </c>
      <c r="D76" s="223" t="str">
        <f>IF('SAM_2017_4HH_rich with capital'!D76="","",'SAM_2017_4HH_rich with capital'!D76)</f>
        <v/>
      </c>
      <c r="E76" s="223" t="str">
        <f>IF('SAM_2017_4HH_rich with capital'!E76="","",'SAM_2017_4HH_rich with capital'!E76)</f>
        <v/>
      </c>
      <c r="F76" s="223" t="str">
        <f>IF('SAM_2017_4HH_rich with capital'!F76="","",'SAM_2017_4HH_rich with capital'!F76)</f>
        <v/>
      </c>
      <c r="G76" s="223" t="str">
        <f>IF('SAM_2017_4HH_rich with capital'!G76="","",'SAM_2017_4HH_rich with capital'!G76)</f>
        <v/>
      </c>
      <c r="H76" s="223" t="str">
        <f>IF('SAM_2017_4HH_rich with capital'!H76="","",'SAM_2017_4HH_rich with capital'!H76)</f>
        <v/>
      </c>
      <c r="I76" s="223" t="str">
        <f>IF('SAM_2017_4HH_rich with capital'!I76="","",'SAM_2017_4HH_rich with capital'!I76)</f>
        <v/>
      </c>
      <c r="J76" s="223" t="str">
        <f>IF('SAM_2017_4HH_rich with capital'!J76="","",'SAM_2017_4HH_rich with capital'!J76)</f>
        <v/>
      </c>
      <c r="K76" s="223" t="str">
        <f>IF('SAM_2017_4HH_rich with capital'!K76="","",'SAM_2017_4HH_rich with capital'!K76)</f>
        <v/>
      </c>
      <c r="L76" s="223" t="str">
        <f>IF('SAM_2017_4HH_rich with capital'!L76="","",'SAM_2017_4HH_rich with capital'!L76)</f>
        <v/>
      </c>
      <c r="M76" s="223" t="str">
        <f>IF('SAM_2017_4HH_rich with capital'!M76="","",'SAM_2017_4HH_rich with capital'!M76)</f>
        <v/>
      </c>
      <c r="N76" s="223" t="str">
        <f>IF('SAM_2017_4HH_rich with capital'!N76="","",'SAM_2017_4HH_rich with capital'!N76)</f>
        <v/>
      </c>
      <c r="O76" s="223" t="str">
        <f>IF('SAM_2017_4HH_rich with capital'!O76="","",'SAM_2017_4HH_rich with capital'!O76)</f>
        <v/>
      </c>
      <c r="P76" s="223" t="str">
        <f>IF('SAM_2017_4HH_rich with capital'!P76="","",'SAM_2017_4HH_rich with capital'!P76)</f>
        <v/>
      </c>
      <c r="Q76" s="223" t="str">
        <f>IF('SAM_2017_4HH_rich with capital'!Q76="","",'SAM_2017_4HH_rich with capital'!Q76)</f>
        <v/>
      </c>
      <c r="R76" s="223" t="str">
        <f>IF('SAM_2017_4HH_rich with capital'!R76="","",'SAM_2017_4HH_rich with capital'!R76)</f>
        <v/>
      </c>
      <c r="S76" s="223" t="str">
        <f>IF('SAM_2017_4HH_rich with capital'!S76="","",'SAM_2017_4HH_rich with capital'!S76)</f>
        <v/>
      </c>
      <c r="T76" s="223" t="str">
        <f>IF('SAM_2017_4HH_rich with capital'!T76="","",'SAM_2017_4HH_rich with capital'!T76)</f>
        <v/>
      </c>
      <c r="U76" s="223" t="str">
        <f>IF('SAM_2017_4HH_rich with capital'!U76="","",'SAM_2017_4HH_rich with capital'!U76)</f>
        <v/>
      </c>
      <c r="V76" s="223" t="str">
        <f>IF('SAM_2017_4HH_rich with capital'!V76="","",'SAM_2017_4HH_rich with capital'!V76)</f>
        <v/>
      </c>
      <c r="W76" s="223" t="str">
        <f>IF('SAM_2017_4HH_rich with capital'!W76="","",'SAM_2017_4HH_rich with capital'!W76)</f>
        <v/>
      </c>
      <c r="X76" s="223" t="str">
        <f>IF('SAM_2017_4HH_rich with capital'!X76="","",'SAM_2017_4HH_rich with capital'!X76)</f>
        <v/>
      </c>
      <c r="Y76" s="223" t="str">
        <f>IF('SAM_2017_4HH_rich with capital'!Y76="","",'SAM_2017_4HH_rich with capital'!Y76)</f>
        <v/>
      </c>
      <c r="Z76" s="223" t="str">
        <f>IF('SAM_2017_4HH_rich with capital'!Z76="","",'SAM_2017_4HH_rich with capital'!Z76)</f>
        <v/>
      </c>
      <c r="AA76" s="223" t="str">
        <f>IF('SAM_2017_4HH_rich with capital'!AA76="","",'SAM_2017_4HH_rich with capital'!AA76)</f>
        <v/>
      </c>
      <c r="AB76" s="223" t="str">
        <f>IF('SAM_2017_4HH_rich with capital'!AB76="","",'SAM_2017_4HH_rich with capital'!AB76)</f>
        <v/>
      </c>
      <c r="AC76" s="223" t="str">
        <f>IF('SAM_2017_4HH_rich with capital'!AC76="","",'SAM_2017_4HH_rich with capital'!AC76)</f>
        <v/>
      </c>
      <c r="AD76" s="223" t="str">
        <f>IF('SAM_2017_4HH_rich with capital'!AD76="","",'SAM_2017_4HH_rich with capital'!AD76)</f>
        <v/>
      </c>
      <c r="AE76" s="223" t="str">
        <f>IF('SAM_2017_4HH_rich with capital'!AE76="","",'SAM_2017_4HH_rich with capital'!AE76)</f>
        <v/>
      </c>
      <c r="AF76" s="223" t="str">
        <f>IF('SAM_2017_4HH_rich with capital'!AF76="","",'SAM_2017_4HH_rich with capital'!AF76)</f>
        <v/>
      </c>
      <c r="AG76" s="223" t="str">
        <f>IF('SAM_2017_4HH_rich with capital'!AG76="","",'SAM_2017_4HH_rich with capital'!AG76)</f>
        <v/>
      </c>
      <c r="AH76" s="223" t="str">
        <f>IF('SAM_2017_4HH_rich with capital'!AH76="","",'SAM_2017_4HH_rich with capital'!AH76)</f>
        <v/>
      </c>
      <c r="AI76" s="223" t="str">
        <f>IF('SAM_2017_4HH_rich with capital'!AI76="","",'SAM_2017_4HH_rich with capital'!AI76)</f>
        <v/>
      </c>
      <c r="AJ76" s="223" t="str">
        <f>IF('SAM_2017_4HH_rich with capital'!AJ76="","",'SAM_2017_4HH_rich with capital'!AJ76)</f>
        <v/>
      </c>
      <c r="AK76" s="223" t="str">
        <f>IF('SAM_2017_4HH_rich with capital'!AK76="","",'SAM_2017_4HH_rich with capital'!AK76)</f>
        <v/>
      </c>
      <c r="AL76" s="223" t="str">
        <f>IF('SAM_2017_4HH_rich with capital'!AL76="","",'SAM_2017_4HH_rich with capital'!AL76)</f>
        <v/>
      </c>
      <c r="AM76" s="223" t="str">
        <f>IF('SAM_2017_4HH_rich with capital'!AM76="","",'SAM_2017_4HH_rich with capital'!AM76)</f>
        <v/>
      </c>
      <c r="AN76" s="223" t="str">
        <f>IF('SAM_2017_4HH_rich with capital'!AN76="","",'SAM_2017_4HH_rich with capital'!AN76)</f>
        <v/>
      </c>
      <c r="AO76" s="223" t="str">
        <f>IF('SAM_2017_4HH_rich with capital'!AO76="","",'SAM_2017_4HH_rich with capital'!AO76)</f>
        <v/>
      </c>
      <c r="AP76" s="223" t="str">
        <f>IF('SAM_2017_4HH_rich with capital'!AP76="","",'SAM_2017_4HH_rich with capital'!AP76)</f>
        <v/>
      </c>
      <c r="AQ76" s="223" t="str">
        <f>IF('SAM_2017_4HH_rich with capital'!AQ76="","",'SAM_2017_4HH_rich with capital'!AQ76)</f>
        <v/>
      </c>
      <c r="AR76" s="223" t="str">
        <f>IF('SAM_2017_4HH_rich with capital'!AR76="","",'SAM_2017_4HH_rich with capital'!AR76)</f>
        <v/>
      </c>
      <c r="AS76" s="223" t="str">
        <f>IF('SAM_2017_4HH_rich with capital'!AS76="","",'SAM_2017_4HH_rich with capital'!AS76)</f>
        <v/>
      </c>
      <c r="AT76" s="223" t="str">
        <f>IF('SAM_2017_4HH_rich with capital'!AT76="","",'SAM_2017_4HH_rich with capital'!AT76)</f>
        <v/>
      </c>
      <c r="AU76" s="223" t="str">
        <f>IF('SAM_2017_4HH_rich with capital'!AU76="","",'SAM_2017_4HH_rich with capital'!AU76)</f>
        <v/>
      </c>
      <c r="AV76" s="223" t="str">
        <f>IF('SAM_2017_4HH_rich with capital'!AV76="","",'SAM_2017_4HH_rich with capital'!AV76)</f>
        <v/>
      </c>
      <c r="AW76" s="223" t="str">
        <f>IF('SAM_2017_4HH_rich with capital'!AW76="","",'SAM_2017_4HH_rich with capital'!AW76)</f>
        <v/>
      </c>
      <c r="AX76" s="223" t="str">
        <f>IF('SAM_2017_4HH_rich with capital'!AX76="","",'SAM_2017_4HH_rich with capital'!AX76)</f>
        <v/>
      </c>
      <c r="AY76" s="223" t="str">
        <f>IF('SAM_2017_4HH_rich with capital'!AY76="","",'SAM_2017_4HH_rich with capital'!AY76)</f>
        <v/>
      </c>
      <c r="AZ76" s="223" t="str">
        <f>IF('SAM_2017_4HH_rich with capital'!AZ76="","",'SAM_2017_4HH_rich with capital'!AZ76)</f>
        <v/>
      </c>
      <c r="BA76" s="223" t="str">
        <f>IF('SAM_2017_4HH_rich with capital'!BA76="","",'SAM_2017_4HH_rich with capital'!BA76)</f>
        <v/>
      </c>
      <c r="BB76" s="223" t="str">
        <f>IF('SAM_2017_4HH_rich with capital'!BB76="","",'SAM_2017_4HH_rich with capital'!BB76)</f>
        <v/>
      </c>
      <c r="BC76" s="223" t="str">
        <f>IF('SAM_2017_4HH_rich with capital'!BC76="","",'SAM_2017_4HH_rich with capital'!BC76)</f>
        <v/>
      </c>
      <c r="BD76" s="223" t="str">
        <f>IF('SAM_2017_4HH_rich with capital'!BD76="","",'SAM_2017_4HH_rich with capital'!BD76)</f>
        <v/>
      </c>
      <c r="BE76" s="223" t="str">
        <f>IF('SAM_2017_4HH_rich with capital'!BE76="","",'SAM_2017_4HH_rich with capital'!BE76)</f>
        <v/>
      </c>
      <c r="BF76" s="223" t="str">
        <f>IF('SAM_2017_4HH_rich with capital'!BF76="","",'SAM_2017_4HH_rich with capital'!BF76)</f>
        <v/>
      </c>
      <c r="BG76" s="223" t="str">
        <f>IF('SAM_2017_4HH_rich with capital'!BG76="","",'SAM_2017_4HH_rich with capital'!BG76)</f>
        <v/>
      </c>
      <c r="BH76" s="223" t="str">
        <f>IF('SAM_2017_4HH_rich with capital'!BH76="","",'SAM_2017_4HH_rich with capital'!BH76)</f>
        <v/>
      </c>
      <c r="BI76" s="223" t="str">
        <f>IF('SAM_2017_4HH_rich with capital'!BI76="","",'SAM_2017_4HH_rich with capital'!BI76)</f>
        <v/>
      </c>
      <c r="BJ76" s="223" t="str">
        <f>IF('SAM_2017_4HH_rich with capital'!BJ76="","",'SAM_2017_4HH_rich with capital'!BJ76)</f>
        <v/>
      </c>
      <c r="BK76" s="223" t="str">
        <f>IF('SAM_2017_4HH_rich with capital'!BK76="","",'SAM_2017_4HH_rich with capital'!BK76)</f>
        <v/>
      </c>
      <c r="BL76" s="223" t="str">
        <f>IF('SAM_2017_4HH_rich with capital'!BL76="","",'SAM_2017_4HH_rich with capital'!BL76)</f>
        <v/>
      </c>
      <c r="BM76" s="223" t="str">
        <f>IF('SAM_2017_4HH_rich with capital'!BM76="","",'SAM_2017_4HH_rich with capital'!BM76)</f>
        <v/>
      </c>
      <c r="BN76" s="223" t="str">
        <f>IF('SAM_2017_4HH_rich with capital'!BN76="","",'SAM_2017_4HH_rich with capital'!BN76)</f>
        <v/>
      </c>
      <c r="BO76" s="223" t="str">
        <f>IF('SAM_2017_4HH_rich with capital'!BO76="","",'SAM_2017_4HH_rich with capital'!BO76)</f>
        <v/>
      </c>
      <c r="BP76" s="223" t="str">
        <f>IF('SAM_2017_4HH_rich with capital'!BP76="","",'SAM_2017_4HH_rich with capital'!BP76)</f>
        <v/>
      </c>
      <c r="BQ76" s="223" t="str">
        <f>IF('SAM_2017_4HH_rich with capital'!BQ76="","",'SAM_2017_4HH_rich with capital'!BQ76)</f>
        <v/>
      </c>
      <c r="BR76" s="223" t="str">
        <f>IF('SAM_2017_4HH_rich with capital'!BR76="","",'SAM_2017_4HH_rich with capital'!BR76)</f>
        <v/>
      </c>
      <c r="BS76" s="281">
        <f>IF('SAM_2017_4HH_rich with capital'!BS76="","",'SAM_2017_4HH_rich with capital'!BS76)</f>
        <v>21200669.519423459</v>
      </c>
      <c r="BT76" s="282">
        <f>IF('SAM_2017_4HH_rich with capital'!BT76="","",'SAM_2017_4HH_rich with capital'!BT76)</f>
        <v>8535251.9457391296</v>
      </c>
      <c r="BU76" s="223" t="str">
        <f>IF('SAM_2017_4HH_rich with capital'!BU76="","",'SAM_2017_4HH_rich with capital'!BU76)</f>
        <v/>
      </c>
      <c r="BV76" s="223" t="str">
        <f>IF('SAM_2017_4HH_rich with capital'!BV76="","",'SAM_2017_4HH_rich with capital'!BV76)</f>
        <v/>
      </c>
      <c r="BW76" s="223" t="str">
        <f>IF('SAM_2017_4HH_rich with capital'!BW76="","",'SAM_2017_4HH_rich with capital'!BW76)</f>
        <v/>
      </c>
      <c r="BX76" s="223" t="str">
        <f>IF('SAM_2017_4HH_rich with capital'!BX76="","",'SAM_2017_4HH_rich with capital'!BX76)</f>
        <v/>
      </c>
      <c r="BY76" s="282">
        <f>IF('SAM_2017_4HH_rich with capital'!BY76="","",'SAM_2017_4HH_rich with capital'!BY76)</f>
        <v>2722055.706759505</v>
      </c>
      <c r="BZ76" s="282" t="str">
        <f>IF('SAM_2017_4HH_rich with capital'!BZ76="","",'SAM_2017_4HH_rich with capital'!BZ76)</f>
        <v/>
      </c>
      <c r="CA76" s="282" t="str">
        <f>IF('SAM_2017_4HH_rich with capital'!CA76="","",'SAM_2017_4HH_rich with capital'!CA76)</f>
        <v/>
      </c>
      <c r="CB76" s="282" t="str">
        <f>IF('SAM_2017_4HH_rich with capital'!CB76="","",'SAM_2017_4HH_rich with capital'!CB76)</f>
        <v/>
      </c>
      <c r="CC76" s="282" t="str">
        <f>IF('SAM_2017_4HH_rich with capital'!CC76="","",'SAM_2017_4HH_rich with capital'!CC76)</f>
        <v/>
      </c>
      <c r="CD76" s="282" t="str">
        <f>IF('SAM_2017_4HH_rich with capital'!CD76="","",'SAM_2017_4HH_rich with capital'!CD76)</f>
        <v/>
      </c>
      <c r="CE76" s="282" t="str">
        <f>IF('SAM_2017_4HH_rich with capital'!CE76="","",'SAM_2017_4HH_rich with capital'!CE76)</f>
        <v/>
      </c>
      <c r="CF76" s="283">
        <f>IF('SAM_2017_4HH_rich with capital'!CF76="","",'SAM_2017_4HH_rich with capital'!CF76)</f>
        <v>603133.26075578888</v>
      </c>
      <c r="CG76" s="107">
        <f t="shared" si="2"/>
        <v>33061110.432677884</v>
      </c>
      <c r="CH76" s="221"/>
      <c r="CI76" s="221"/>
      <c r="CJ76" s="221"/>
      <c r="CK76" s="221"/>
    </row>
    <row r="77" spans="1:89" x14ac:dyDescent="0.25">
      <c r="A77" s="227" t="str">
        <f>BY1</f>
        <v>Govt</v>
      </c>
      <c r="B77" s="225">
        <v>75</v>
      </c>
      <c r="C77" s="244" t="str">
        <f>IF('SAM_2017_4HH_rich with capital'!C77="","",'SAM_2017_4HH_rich with capital'!C77)</f>
        <v/>
      </c>
      <c r="D77" s="223" t="str">
        <f>IF('SAM_2017_4HH_rich with capital'!D77="","",'SAM_2017_4HH_rich with capital'!D77)</f>
        <v/>
      </c>
      <c r="E77" s="223" t="str">
        <f>IF('SAM_2017_4HH_rich with capital'!E77="","",'SAM_2017_4HH_rich with capital'!E77)</f>
        <v/>
      </c>
      <c r="F77" s="223" t="str">
        <f>IF('SAM_2017_4HH_rich with capital'!F77="","",'SAM_2017_4HH_rich with capital'!F77)</f>
        <v/>
      </c>
      <c r="G77" s="223" t="str">
        <f>IF('SAM_2017_4HH_rich with capital'!G77="","",'SAM_2017_4HH_rich with capital'!G77)</f>
        <v/>
      </c>
      <c r="H77" s="223" t="str">
        <f>IF('SAM_2017_4HH_rich with capital'!H77="","",'SAM_2017_4HH_rich with capital'!H77)</f>
        <v/>
      </c>
      <c r="I77" s="223" t="str">
        <f>IF('SAM_2017_4HH_rich with capital'!I77="","",'SAM_2017_4HH_rich with capital'!I77)</f>
        <v/>
      </c>
      <c r="J77" s="223" t="str">
        <f>IF('SAM_2017_4HH_rich with capital'!J77="","",'SAM_2017_4HH_rich with capital'!J77)</f>
        <v/>
      </c>
      <c r="K77" s="223" t="str">
        <f>IF('SAM_2017_4HH_rich with capital'!K77="","",'SAM_2017_4HH_rich with capital'!K77)</f>
        <v/>
      </c>
      <c r="L77" s="223" t="str">
        <f>IF('SAM_2017_4HH_rich with capital'!L77="","",'SAM_2017_4HH_rich with capital'!L77)</f>
        <v/>
      </c>
      <c r="M77" s="223" t="str">
        <f>IF('SAM_2017_4HH_rich with capital'!M77="","",'SAM_2017_4HH_rich with capital'!M77)</f>
        <v/>
      </c>
      <c r="N77" s="223" t="str">
        <f>IF('SAM_2017_4HH_rich with capital'!N77="","",'SAM_2017_4HH_rich with capital'!N77)</f>
        <v/>
      </c>
      <c r="O77" s="223" t="str">
        <f>IF('SAM_2017_4HH_rich with capital'!O77="","",'SAM_2017_4HH_rich with capital'!O77)</f>
        <v/>
      </c>
      <c r="P77" s="223" t="str">
        <f>IF('SAM_2017_4HH_rich with capital'!P77="","",'SAM_2017_4HH_rich with capital'!P77)</f>
        <v/>
      </c>
      <c r="Q77" s="223" t="str">
        <f>IF('SAM_2017_4HH_rich with capital'!Q77="","",'SAM_2017_4HH_rich with capital'!Q77)</f>
        <v/>
      </c>
      <c r="R77" s="223" t="str">
        <f>IF('SAM_2017_4HH_rich with capital'!R77="","",'SAM_2017_4HH_rich with capital'!R77)</f>
        <v/>
      </c>
      <c r="S77" s="223" t="str">
        <f>IF('SAM_2017_4HH_rich with capital'!S77="","",'SAM_2017_4HH_rich with capital'!S77)</f>
        <v/>
      </c>
      <c r="T77" s="223" t="str">
        <f>IF('SAM_2017_4HH_rich with capital'!T77="","",'SAM_2017_4HH_rich with capital'!T77)</f>
        <v/>
      </c>
      <c r="U77" s="223" t="str">
        <f>IF('SAM_2017_4HH_rich with capital'!U77="","",'SAM_2017_4HH_rich with capital'!U77)</f>
        <v/>
      </c>
      <c r="V77" s="223" t="str">
        <f>IF('SAM_2017_4HH_rich with capital'!V77="","",'SAM_2017_4HH_rich with capital'!V77)</f>
        <v/>
      </c>
      <c r="W77" s="223" t="str">
        <f>IF('SAM_2017_4HH_rich with capital'!W77="","",'SAM_2017_4HH_rich with capital'!W77)</f>
        <v/>
      </c>
      <c r="X77" s="223" t="str">
        <f>IF('SAM_2017_4HH_rich with capital'!X77="","",'SAM_2017_4HH_rich with capital'!X77)</f>
        <v/>
      </c>
      <c r="Y77" s="223" t="str">
        <f>IF('SAM_2017_4HH_rich with capital'!Y77="","",'SAM_2017_4HH_rich with capital'!Y77)</f>
        <v/>
      </c>
      <c r="Z77" s="223" t="str">
        <f>IF('SAM_2017_4HH_rich with capital'!Z77="","",'SAM_2017_4HH_rich with capital'!Z77)</f>
        <v/>
      </c>
      <c r="AA77" s="223" t="str">
        <f>IF('SAM_2017_4HH_rich with capital'!AA77="","",'SAM_2017_4HH_rich with capital'!AA77)</f>
        <v/>
      </c>
      <c r="AB77" s="223" t="str">
        <f>IF('SAM_2017_4HH_rich with capital'!AB77="","",'SAM_2017_4HH_rich with capital'!AB77)</f>
        <v/>
      </c>
      <c r="AC77" s="223" t="str">
        <f>IF('SAM_2017_4HH_rich with capital'!AC77="","",'SAM_2017_4HH_rich with capital'!AC77)</f>
        <v/>
      </c>
      <c r="AD77" s="223" t="str">
        <f>IF('SAM_2017_4HH_rich with capital'!AD77="","",'SAM_2017_4HH_rich with capital'!AD77)</f>
        <v/>
      </c>
      <c r="AE77" s="223" t="str">
        <f>IF('SAM_2017_4HH_rich with capital'!AE77="","",'SAM_2017_4HH_rich with capital'!AE77)</f>
        <v/>
      </c>
      <c r="AF77" s="223" t="str">
        <f>IF('SAM_2017_4HH_rich with capital'!AF77="","",'SAM_2017_4HH_rich with capital'!AF77)</f>
        <v/>
      </c>
      <c r="AG77" s="223" t="str">
        <f>IF('SAM_2017_4HH_rich with capital'!AG77="","",'SAM_2017_4HH_rich with capital'!AG77)</f>
        <v/>
      </c>
      <c r="AH77" s="223" t="str">
        <f>IF('SAM_2017_4HH_rich with capital'!AH77="","",'SAM_2017_4HH_rich with capital'!AH77)</f>
        <v/>
      </c>
      <c r="AI77" s="223" t="str">
        <f>IF('SAM_2017_4HH_rich with capital'!AI77="","",'SAM_2017_4HH_rich with capital'!AI77)</f>
        <v/>
      </c>
      <c r="AJ77" s="223" t="str">
        <f>IF('SAM_2017_4HH_rich with capital'!AJ77="","",'SAM_2017_4HH_rich with capital'!AJ77)</f>
        <v/>
      </c>
      <c r="AK77" s="223" t="str">
        <f>IF('SAM_2017_4HH_rich with capital'!AK77="","",'SAM_2017_4HH_rich with capital'!AK77)</f>
        <v/>
      </c>
      <c r="AL77" s="223" t="str">
        <f>IF('SAM_2017_4HH_rich with capital'!AL77="","",'SAM_2017_4HH_rich with capital'!AL77)</f>
        <v/>
      </c>
      <c r="AM77" s="223" t="str">
        <f>IF('SAM_2017_4HH_rich with capital'!AM77="","",'SAM_2017_4HH_rich with capital'!AM77)</f>
        <v/>
      </c>
      <c r="AN77" s="223" t="str">
        <f>IF('SAM_2017_4HH_rich with capital'!AN77="","",'SAM_2017_4HH_rich with capital'!AN77)</f>
        <v/>
      </c>
      <c r="AO77" s="223" t="str">
        <f>IF('SAM_2017_4HH_rich with capital'!AO77="","",'SAM_2017_4HH_rich with capital'!AO77)</f>
        <v/>
      </c>
      <c r="AP77" s="223" t="str">
        <f>IF('SAM_2017_4HH_rich with capital'!AP77="","",'SAM_2017_4HH_rich with capital'!AP77)</f>
        <v/>
      </c>
      <c r="AQ77" s="223" t="str">
        <f>IF('SAM_2017_4HH_rich with capital'!AQ77="","",'SAM_2017_4HH_rich with capital'!AQ77)</f>
        <v/>
      </c>
      <c r="AR77" s="223" t="str">
        <f>IF('SAM_2017_4HH_rich with capital'!AR77="","",'SAM_2017_4HH_rich with capital'!AR77)</f>
        <v/>
      </c>
      <c r="AS77" s="223" t="str">
        <f>IF('SAM_2017_4HH_rich with capital'!AS77="","",'SAM_2017_4HH_rich with capital'!AS77)</f>
        <v/>
      </c>
      <c r="AT77" s="223" t="str">
        <f>IF('SAM_2017_4HH_rich with capital'!AT77="","",'SAM_2017_4HH_rich with capital'!AT77)</f>
        <v/>
      </c>
      <c r="AU77" s="223" t="str">
        <f>IF('SAM_2017_4HH_rich with capital'!AU77="","",'SAM_2017_4HH_rich with capital'!AU77)</f>
        <v/>
      </c>
      <c r="AV77" s="223" t="str">
        <f>IF('SAM_2017_4HH_rich with capital'!AV77="","",'SAM_2017_4HH_rich with capital'!AV77)</f>
        <v/>
      </c>
      <c r="AW77" s="223" t="str">
        <f>IF('SAM_2017_4HH_rich with capital'!AW77="","",'SAM_2017_4HH_rich with capital'!AW77)</f>
        <v/>
      </c>
      <c r="AX77" s="223" t="str">
        <f>IF('SAM_2017_4HH_rich with capital'!AX77="","",'SAM_2017_4HH_rich with capital'!AX77)</f>
        <v/>
      </c>
      <c r="AY77" s="223" t="str">
        <f>IF('SAM_2017_4HH_rich with capital'!AY77="","",'SAM_2017_4HH_rich with capital'!AY77)</f>
        <v/>
      </c>
      <c r="AZ77" s="223" t="str">
        <f>IF('SAM_2017_4HH_rich with capital'!AZ77="","",'SAM_2017_4HH_rich with capital'!AZ77)</f>
        <v/>
      </c>
      <c r="BA77" s="223" t="str">
        <f>IF('SAM_2017_4HH_rich with capital'!BA77="","",'SAM_2017_4HH_rich with capital'!BA77)</f>
        <v/>
      </c>
      <c r="BB77" s="223" t="str">
        <f>IF('SAM_2017_4HH_rich with capital'!BB77="","",'SAM_2017_4HH_rich with capital'!BB77)</f>
        <v/>
      </c>
      <c r="BC77" s="223" t="str">
        <f>IF('SAM_2017_4HH_rich with capital'!BC77="","",'SAM_2017_4HH_rich with capital'!BC77)</f>
        <v/>
      </c>
      <c r="BD77" s="223" t="str">
        <f>IF('SAM_2017_4HH_rich with capital'!BD77="","",'SAM_2017_4HH_rich with capital'!BD77)</f>
        <v/>
      </c>
      <c r="BE77" s="223" t="str">
        <f>IF('SAM_2017_4HH_rich with capital'!BE77="","",'SAM_2017_4HH_rich with capital'!BE77)</f>
        <v/>
      </c>
      <c r="BF77" s="223" t="str">
        <f>IF('SAM_2017_4HH_rich with capital'!BF77="","",'SAM_2017_4HH_rich with capital'!BF77)</f>
        <v/>
      </c>
      <c r="BG77" s="223" t="str">
        <f>IF('SAM_2017_4HH_rich with capital'!BG77="","",'SAM_2017_4HH_rich with capital'!BG77)</f>
        <v/>
      </c>
      <c r="BH77" s="223" t="str">
        <f>IF('SAM_2017_4HH_rich with capital'!BH77="","",'SAM_2017_4HH_rich with capital'!BH77)</f>
        <v/>
      </c>
      <c r="BI77" s="223" t="str">
        <f>IF('SAM_2017_4HH_rich with capital'!BI77="","",'SAM_2017_4HH_rich with capital'!BI77)</f>
        <v/>
      </c>
      <c r="BJ77" s="223" t="str">
        <f>IF('SAM_2017_4HH_rich with capital'!BJ77="","",'SAM_2017_4HH_rich with capital'!BJ77)</f>
        <v/>
      </c>
      <c r="BK77" s="223" t="str">
        <f>IF('SAM_2017_4HH_rich with capital'!BK77="","",'SAM_2017_4HH_rich with capital'!BK77)</f>
        <v/>
      </c>
      <c r="BL77" s="223" t="str">
        <f>IF('SAM_2017_4HH_rich with capital'!BL77="","",'SAM_2017_4HH_rich with capital'!BL77)</f>
        <v/>
      </c>
      <c r="BM77" s="223" t="str">
        <f>IF('SAM_2017_4HH_rich with capital'!BM77="","",'SAM_2017_4HH_rich with capital'!BM77)</f>
        <v/>
      </c>
      <c r="BN77" s="223" t="str">
        <f>IF('SAM_2017_4HH_rich with capital'!BN77="","",'SAM_2017_4HH_rich with capital'!BN77)</f>
        <v/>
      </c>
      <c r="BO77" s="223" t="str">
        <f>IF('SAM_2017_4HH_rich with capital'!BO77="","",'SAM_2017_4HH_rich with capital'!BO77)</f>
        <v/>
      </c>
      <c r="BP77" s="223" t="str">
        <f>IF('SAM_2017_4HH_rich with capital'!BP77="","",'SAM_2017_4HH_rich with capital'!BP77)</f>
        <v/>
      </c>
      <c r="BQ77" s="223" t="str">
        <f>IF('SAM_2017_4HH_rich with capital'!BQ77="","",'SAM_2017_4HH_rich with capital'!BQ77)</f>
        <v/>
      </c>
      <c r="BR77" s="223" t="str">
        <f>IF('SAM_2017_4HH_rich with capital'!BR77="","",'SAM_2017_4HH_rich with capital'!BR77)</f>
        <v/>
      </c>
      <c r="BS77" s="223">
        <f>IF('SAM_2017_4HH_rich with capital'!BS77="","",'SAM_2017_4HH_rich with capital'!BS77)</f>
        <v>435938.95500388398</v>
      </c>
      <c r="BT77" s="223" t="str">
        <f>IF('SAM_2017_4HH_rich with capital'!BT77="","",'SAM_2017_4HH_rich with capital'!BT77)</f>
        <v/>
      </c>
      <c r="BU77" s="279" t="str">
        <f>IF('SAM_2017_4HH_rich with capital'!BU77="","",'SAM_2017_4HH_rich with capital'!BU77)</f>
        <v/>
      </c>
      <c r="BV77" s="223">
        <f>IF('SAM_2017_4HH_rich with capital'!BV77="","",'SAM_2017_4HH_rich with capital'!BV77)</f>
        <v>2662353.4840304665</v>
      </c>
      <c r="BW77" s="223" t="str">
        <f>IF('SAM_2017_4HH_rich with capital'!BW77="","",'SAM_2017_4HH_rich with capital'!BW77)</f>
        <v/>
      </c>
      <c r="BX77" s="280">
        <f>IF('SAM_2017_4HH_rich with capital'!BX77="","",'SAM_2017_4HH_rich with capital'!BX77)</f>
        <v>4571319.4177887719</v>
      </c>
      <c r="BY77" s="223" t="str">
        <f>IF('SAM_2017_4HH_rich with capital'!BY77="","",'SAM_2017_4HH_rich with capital'!BY77)</f>
        <v/>
      </c>
      <c r="BZ77" s="223">
        <f>IF('SAM_2017_4HH_rich with capital'!BZ77="","",'SAM_2017_4HH_rich with capital'!BZ77)</f>
        <v>2116982.0149958641</v>
      </c>
      <c r="CA77" s="223">
        <f>IF('SAM_2017_4HH_rich with capital'!CA77="","",'SAM_2017_4HH_rich with capital'!CA77)</f>
        <v>1201952.4153063877</v>
      </c>
      <c r="CB77" s="223">
        <f>IF('SAM_2017_4HH_rich with capital'!CB77="","",'SAM_2017_4HH_rich with capital'!CB77)</f>
        <v>601458.49999999988</v>
      </c>
      <c r="CC77" s="223" t="str">
        <f>IF('SAM_2017_4HH_rich with capital'!CC77="","",'SAM_2017_4HH_rich with capital'!CC77)</f>
        <v/>
      </c>
      <c r="CD77" s="223">
        <f>IF('SAM_2017_4HH_rich with capital'!CD77="","",'SAM_2017_4HH_rich with capital'!CD77)</f>
        <v>3190491.612332928</v>
      </c>
      <c r="CE77" s="223" t="str">
        <f>IF('SAM_2017_4HH_rich with capital'!CE77="","",'SAM_2017_4HH_rich with capital'!CE77)</f>
        <v/>
      </c>
      <c r="CF77" s="83">
        <f>IF('SAM_2017_4HH_rich with capital'!CF77="","",'SAM_2017_4HH_rich with capital'!CF77)</f>
        <v>375520.16821394372</v>
      </c>
      <c r="CG77" s="107">
        <f t="shared" si="2"/>
        <v>15156016.567672243</v>
      </c>
      <c r="CH77" s="221"/>
      <c r="CI77" s="221"/>
      <c r="CJ77" s="221"/>
      <c r="CK77" s="221"/>
    </row>
    <row r="78" spans="1:89" x14ac:dyDescent="0.25">
      <c r="A78" s="227" t="str">
        <f>BZ1</f>
        <v>TC</v>
      </c>
      <c r="B78" s="225">
        <v>76</v>
      </c>
      <c r="C78" s="244" t="str">
        <f>IF('SAM_2017_4HH_rich with capital'!C78="","",'SAM_2017_4HH_rich with capital'!C78)</f>
        <v/>
      </c>
      <c r="D78" s="223" t="str">
        <f>IF('SAM_2017_4HH_rich with capital'!D78="","",'SAM_2017_4HH_rich with capital'!D78)</f>
        <v/>
      </c>
      <c r="E78" s="223" t="str">
        <f>IF('SAM_2017_4HH_rich with capital'!E78="","",'SAM_2017_4HH_rich with capital'!E78)</f>
        <v/>
      </c>
      <c r="F78" s="223" t="str">
        <f>IF('SAM_2017_4HH_rich with capital'!F78="","",'SAM_2017_4HH_rich with capital'!F78)</f>
        <v/>
      </c>
      <c r="G78" s="223" t="str">
        <f>IF('SAM_2017_4HH_rich with capital'!G78="","",'SAM_2017_4HH_rich with capital'!G78)</f>
        <v/>
      </c>
      <c r="H78" s="223" t="str">
        <f>IF('SAM_2017_4HH_rich with capital'!H78="","",'SAM_2017_4HH_rich with capital'!H78)</f>
        <v/>
      </c>
      <c r="I78" s="223" t="str">
        <f>IF('SAM_2017_4HH_rich with capital'!I78="","",'SAM_2017_4HH_rich with capital'!I78)</f>
        <v/>
      </c>
      <c r="J78" s="223" t="str">
        <f>IF('SAM_2017_4HH_rich with capital'!J78="","",'SAM_2017_4HH_rich with capital'!J78)</f>
        <v/>
      </c>
      <c r="K78" s="223" t="str">
        <f>IF('SAM_2017_4HH_rich with capital'!K78="","",'SAM_2017_4HH_rich with capital'!K78)</f>
        <v/>
      </c>
      <c r="L78" s="223" t="str">
        <f>IF('SAM_2017_4HH_rich with capital'!L78="","",'SAM_2017_4HH_rich with capital'!L78)</f>
        <v/>
      </c>
      <c r="M78" s="223" t="str">
        <f>IF('SAM_2017_4HH_rich with capital'!M78="","",'SAM_2017_4HH_rich with capital'!M78)</f>
        <v/>
      </c>
      <c r="N78" s="223" t="str">
        <f>IF('SAM_2017_4HH_rich with capital'!N78="","",'SAM_2017_4HH_rich with capital'!N78)</f>
        <v/>
      </c>
      <c r="O78" s="223" t="str">
        <f>IF('SAM_2017_4HH_rich with capital'!O78="","",'SAM_2017_4HH_rich with capital'!O78)</f>
        <v/>
      </c>
      <c r="P78" s="223" t="str">
        <f>IF('SAM_2017_4HH_rich with capital'!P78="","",'SAM_2017_4HH_rich with capital'!P78)</f>
        <v/>
      </c>
      <c r="Q78" s="223" t="str">
        <f>IF('SAM_2017_4HH_rich with capital'!Q78="","",'SAM_2017_4HH_rich with capital'!Q78)</f>
        <v/>
      </c>
      <c r="R78" s="223" t="str">
        <f>IF('SAM_2017_4HH_rich with capital'!R78="","",'SAM_2017_4HH_rich with capital'!R78)</f>
        <v/>
      </c>
      <c r="S78" s="223" t="str">
        <f>IF('SAM_2017_4HH_rich with capital'!S78="","",'SAM_2017_4HH_rich with capital'!S78)</f>
        <v/>
      </c>
      <c r="T78" s="223" t="str">
        <f>IF('SAM_2017_4HH_rich with capital'!T78="","",'SAM_2017_4HH_rich with capital'!T78)</f>
        <v/>
      </c>
      <c r="U78" s="223" t="str">
        <f>IF('SAM_2017_4HH_rich with capital'!U78="","",'SAM_2017_4HH_rich with capital'!U78)</f>
        <v/>
      </c>
      <c r="V78" s="223" t="str">
        <f>IF('SAM_2017_4HH_rich with capital'!V78="","",'SAM_2017_4HH_rich with capital'!V78)</f>
        <v/>
      </c>
      <c r="W78" s="223" t="str">
        <f>IF('SAM_2017_4HH_rich with capital'!W78="","",'SAM_2017_4HH_rich with capital'!W78)</f>
        <v/>
      </c>
      <c r="X78" s="223" t="str">
        <f>IF('SAM_2017_4HH_rich with capital'!X78="","",'SAM_2017_4HH_rich with capital'!X78)</f>
        <v/>
      </c>
      <c r="Y78" s="223" t="str">
        <f>IF('SAM_2017_4HH_rich with capital'!Y78="","",'SAM_2017_4HH_rich with capital'!Y78)</f>
        <v/>
      </c>
      <c r="Z78" s="223" t="str">
        <f>IF('SAM_2017_4HH_rich with capital'!Z78="","",'SAM_2017_4HH_rich with capital'!Z78)</f>
        <v/>
      </c>
      <c r="AA78" s="223" t="str">
        <f>IF('SAM_2017_4HH_rich with capital'!AA78="","",'SAM_2017_4HH_rich with capital'!AA78)</f>
        <v/>
      </c>
      <c r="AB78" s="223" t="str">
        <f>IF('SAM_2017_4HH_rich with capital'!AB78="","",'SAM_2017_4HH_rich with capital'!AB78)</f>
        <v/>
      </c>
      <c r="AC78" s="223" t="str">
        <f>IF('SAM_2017_4HH_rich with capital'!AC78="","",'SAM_2017_4HH_rich with capital'!AC78)</f>
        <v/>
      </c>
      <c r="AD78" s="223" t="str">
        <f>IF('SAM_2017_4HH_rich with capital'!AD78="","",'SAM_2017_4HH_rich with capital'!AD78)</f>
        <v/>
      </c>
      <c r="AE78" s="223" t="str">
        <f>IF('SAM_2017_4HH_rich with capital'!AE78="","",'SAM_2017_4HH_rich with capital'!AE78)</f>
        <v/>
      </c>
      <c r="AF78" s="223" t="str">
        <f>IF('SAM_2017_4HH_rich with capital'!AF78="","",'SAM_2017_4HH_rich with capital'!AF78)</f>
        <v/>
      </c>
      <c r="AG78" s="223" t="str">
        <f>IF('SAM_2017_4HH_rich with capital'!AG78="","",'SAM_2017_4HH_rich with capital'!AG78)</f>
        <v/>
      </c>
      <c r="AH78" s="223" t="str">
        <f>IF('SAM_2017_4HH_rich with capital'!AH78="","",'SAM_2017_4HH_rich with capital'!AH78)</f>
        <v/>
      </c>
      <c r="AI78" s="223" t="str">
        <f>IF('SAM_2017_4HH_rich with capital'!AI78="","",'SAM_2017_4HH_rich with capital'!AI78)</f>
        <v/>
      </c>
      <c r="AJ78" s="223" t="str">
        <f>IF('SAM_2017_4HH_rich with capital'!AJ78="","",'SAM_2017_4HH_rich with capital'!AJ78)</f>
        <v/>
      </c>
      <c r="AK78" s="223">
        <f>IF('SAM_2017_4HH_rich with capital'!AK78="","",'SAM_2017_4HH_rich with capital'!AK78)</f>
        <v>61694.209859215058</v>
      </c>
      <c r="AL78" s="223">
        <f>IF('SAM_2017_4HH_rich with capital'!AL78="","",'SAM_2017_4HH_rich with capital'!AL78)</f>
        <v>24668.667948639159</v>
      </c>
      <c r="AM78" s="223">
        <f>IF('SAM_2017_4HH_rich with capital'!AM78="","",'SAM_2017_4HH_rich with capital'!AM78)</f>
        <v>56060.408508274108</v>
      </c>
      <c r="AN78" s="223">
        <f>IF('SAM_2017_4HH_rich with capital'!AN78="","",'SAM_2017_4HH_rich with capital'!AN78)</f>
        <v>3377.8510110728821</v>
      </c>
      <c r="AO78" s="223">
        <f>IF('SAM_2017_4HH_rich with capital'!AO78="","",'SAM_2017_4HH_rich with capital'!AO78)</f>
        <v>1557.401241019335</v>
      </c>
      <c r="AP78" s="223">
        <f>IF('SAM_2017_4HH_rich with capital'!AP78="","",'SAM_2017_4HH_rich with capital'!AP78)</f>
        <v>13794.047760418576</v>
      </c>
      <c r="AQ78" s="223">
        <f>IF('SAM_2017_4HH_rich with capital'!AQ78="","",'SAM_2017_4HH_rich with capital'!AQ78)</f>
        <v>4508.8241182564134</v>
      </c>
      <c r="AR78" s="223">
        <f>IF('SAM_2017_4HH_rich with capital'!AR78="","",'SAM_2017_4HH_rich with capital'!AR78)</f>
        <v>417790.95987979323</v>
      </c>
      <c r="AS78" s="223">
        <f>IF('SAM_2017_4HH_rich with capital'!AS78="","",'SAM_2017_4HH_rich with capital'!AS78)</f>
        <v>10769.699272240916</v>
      </c>
      <c r="AT78" s="223">
        <f>IF('SAM_2017_4HH_rich with capital'!AT78="","",'SAM_2017_4HH_rich with capital'!AT78)</f>
        <v>92230.361828091758</v>
      </c>
      <c r="AU78" s="223">
        <f>IF('SAM_2017_4HH_rich with capital'!AU78="","",'SAM_2017_4HH_rich with capital'!AU78)</f>
        <v>7331.1709322309443</v>
      </c>
      <c r="AV78" s="223">
        <f>IF('SAM_2017_4HH_rich with capital'!AV78="","",'SAM_2017_4HH_rich with capital'!AV78)</f>
        <v>7449.0246086430689</v>
      </c>
      <c r="AW78" s="223">
        <f>IF('SAM_2017_4HH_rich with capital'!AW78="","",'SAM_2017_4HH_rich with capital'!AW78)</f>
        <v>38060.622438790291</v>
      </c>
      <c r="AX78" s="223">
        <f>IF('SAM_2017_4HH_rich with capital'!AX78="","",'SAM_2017_4HH_rich with capital'!AX78)</f>
        <v>80457.502038485138</v>
      </c>
      <c r="AY78" s="223">
        <f>IF('SAM_2017_4HH_rich with capital'!AY78="","",'SAM_2017_4HH_rich with capital'!AY78)</f>
        <v>64565.630834258962</v>
      </c>
      <c r="AZ78" s="223">
        <f>IF('SAM_2017_4HH_rich with capital'!AZ78="","",'SAM_2017_4HH_rich with capital'!AZ78)</f>
        <v>14010.099314161973</v>
      </c>
      <c r="BA78" s="223">
        <f>IF('SAM_2017_4HH_rich with capital'!BA78="","",'SAM_2017_4HH_rich with capital'!BA78)</f>
        <v>367258.82629018155</v>
      </c>
      <c r="BB78" s="223">
        <f>IF('SAM_2017_4HH_rich with capital'!BB78="","",'SAM_2017_4HH_rich with capital'!BB78)</f>
        <v>19100.087480511993</v>
      </c>
      <c r="BC78" s="223">
        <f>IF('SAM_2017_4HH_rich with capital'!BC78="","",'SAM_2017_4HH_rich with capital'!BC78)</f>
        <v>51189.869041708494</v>
      </c>
      <c r="BD78" s="223">
        <f>IF('SAM_2017_4HH_rich with capital'!BD78="","",'SAM_2017_4HH_rich with capital'!BD78)</f>
        <v>10841.405050506477</v>
      </c>
      <c r="BE78" s="223">
        <f>IF('SAM_2017_4HH_rich with capital'!BE78="","",'SAM_2017_4HH_rich with capital'!BE78)</f>
        <v>7262.11180515661</v>
      </c>
      <c r="BF78" s="223">
        <f>IF('SAM_2017_4HH_rich with capital'!BF78="","",'SAM_2017_4HH_rich with capital'!BF78)</f>
        <v>7407.2141733306871</v>
      </c>
      <c r="BG78" s="223">
        <f>IF('SAM_2017_4HH_rich with capital'!BG78="","",'SAM_2017_4HH_rich with capital'!BG78)</f>
        <v>148797.010440952</v>
      </c>
      <c r="BH78" s="223">
        <f>IF('SAM_2017_4HH_rich with capital'!BH78="","",'SAM_2017_4HH_rich with capital'!BH78)</f>
        <v>531.97696392039984</v>
      </c>
      <c r="BI78" s="223">
        <f>IF('SAM_2017_4HH_rich with capital'!BI78="","",'SAM_2017_4HH_rich with capital'!BI78)</f>
        <v>11869.028955227741</v>
      </c>
      <c r="BJ78" s="223">
        <f>IF('SAM_2017_4HH_rich with capital'!BJ78="","",'SAM_2017_4HH_rich with capital'!BJ78)</f>
        <v>204095.38218011637</v>
      </c>
      <c r="BK78" s="223">
        <f>IF('SAM_2017_4HH_rich with capital'!BK78="","",'SAM_2017_4HH_rich with capital'!BK78)</f>
        <v>22676.271727331492</v>
      </c>
      <c r="BL78" s="223">
        <f>IF('SAM_2017_4HH_rich with capital'!BL78="","",'SAM_2017_4HH_rich with capital'!BL78)</f>
        <v>56744.371531369536</v>
      </c>
      <c r="BM78" s="223">
        <f>IF('SAM_2017_4HH_rich with capital'!BM78="","",'SAM_2017_4HH_rich with capital'!BM78)</f>
        <v>70343.895067671678</v>
      </c>
      <c r="BN78" s="223">
        <f>IF('SAM_2017_4HH_rich with capital'!BN78="","",'SAM_2017_4HH_rich with capital'!BN78)</f>
        <v>17975.143042737302</v>
      </c>
      <c r="BO78" s="223">
        <f>IF('SAM_2017_4HH_rich with capital'!BO78="","",'SAM_2017_4HH_rich with capital'!BO78)</f>
        <v>64322.937104168159</v>
      </c>
      <c r="BP78" s="223">
        <f>IF('SAM_2017_4HH_rich with capital'!BP78="","",'SAM_2017_4HH_rich with capital'!BP78)</f>
        <v>8548.519467109707</v>
      </c>
      <c r="BQ78" s="223">
        <f>IF('SAM_2017_4HH_rich with capital'!BQ78="","",'SAM_2017_4HH_rich with capital'!BQ78)</f>
        <v>6751.9916158110482</v>
      </c>
      <c r="BR78" s="223">
        <f>IF('SAM_2017_4HH_rich with capital'!BR78="","",'SAM_2017_4HH_rich with capital'!BR78)</f>
        <v>142939.49146445945</v>
      </c>
      <c r="BS78" s="223" t="str">
        <f>IF('SAM_2017_4HH_rich with capital'!BS78="","",'SAM_2017_4HH_rich with capital'!BS78)</f>
        <v/>
      </c>
      <c r="BT78" s="223" t="str">
        <f>IF('SAM_2017_4HH_rich with capital'!BT78="","",'SAM_2017_4HH_rich with capital'!BT78)</f>
        <v/>
      </c>
      <c r="BU78" s="279" t="str">
        <f>IF('SAM_2017_4HH_rich with capital'!BU78="","",'SAM_2017_4HH_rich with capital'!BU78)</f>
        <v/>
      </c>
      <c r="BV78" s="223" t="str">
        <f>IF('SAM_2017_4HH_rich with capital'!BV78="","",'SAM_2017_4HH_rich with capital'!BV78)</f>
        <v/>
      </c>
      <c r="BW78" s="223" t="str">
        <f>IF('SAM_2017_4HH_rich with capital'!BW78="","",'SAM_2017_4HH_rich with capital'!BW78)</f>
        <v/>
      </c>
      <c r="BX78" s="280" t="str">
        <f>IF('SAM_2017_4HH_rich with capital'!BX78="","",'SAM_2017_4HH_rich with capital'!BX78)</f>
        <v/>
      </c>
      <c r="BY78" s="223" t="str">
        <f>IF('SAM_2017_4HH_rich with capital'!BY78="","",'SAM_2017_4HH_rich with capital'!BY78)</f>
        <v/>
      </c>
      <c r="BZ78" s="223" t="str">
        <f>IF('SAM_2017_4HH_rich with capital'!BZ78="","",'SAM_2017_4HH_rich with capital'!BZ78)</f>
        <v/>
      </c>
      <c r="CA78" s="223" t="str">
        <f>IF('SAM_2017_4HH_rich with capital'!CA78="","",'SAM_2017_4HH_rich with capital'!CA78)</f>
        <v/>
      </c>
      <c r="CB78" s="223" t="str">
        <f>IF('SAM_2017_4HH_rich with capital'!CB78="","",'SAM_2017_4HH_rich with capital'!CB78)</f>
        <v/>
      </c>
      <c r="CC78" s="223" t="str">
        <f>IF('SAM_2017_4HH_rich with capital'!CC78="","",'SAM_2017_4HH_rich with capital'!CC78)</f>
        <v/>
      </c>
      <c r="CD78" s="223" t="str">
        <f>IF('SAM_2017_4HH_rich with capital'!CD78="","",'SAM_2017_4HH_rich with capital'!CD78)</f>
        <v/>
      </c>
      <c r="CE78" s="223" t="str">
        <f>IF('SAM_2017_4HH_rich with capital'!CE78="","",'SAM_2017_4HH_rich with capital'!CE78)</f>
        <v/>
      </c>
      <c r="CF78" s="83" t="str">
        <f>IF('SAM_2017_4HH_rich with capital'!CF78="","",'SAM_2017_4HH_rich with capital'!CF78)</f>
        <v/>
      </c>
      <c r="CG78" s="107">
        <f t="shared" si="2"/>
        <v>2116982.0149958627</v>
      </c>
      <c r="CH78" s="221"/>
      <c r="CI78" s="221"/>
      <c r="CJ78" s="221"/>
      <c r="CK78" s="221"/>
    </row>
    <row r="79" spans="1:89" x14ac:dyDescent="0.25">
      <c r="A79" s="227" t="str">
        <f>CA1</f>
        <v>TE</v>
      </c>
      <c r="B79" s="225">
        <v>77</v>
      </c>
      <c r="C79" s="244" t="str">
        <f>IF('SAM_2017_4HH_rich with capital'!C79="","",'SAM_2017_4HH_rich with capital'!C79)</f>
        <v/>
      </c>
      <c r="D79" s="223" t="str">
        <f>IF('SAM_2017_4HH_rich with capital'!D79="","",'SAM_2017_4HH_rich with capital'!D79)</f>
        <v/>
      </c>
      <c r="E79" s="223" t="str">
        <f>IF('SAM_2017_4HH_rich with capital'!E79="","",'SAM_2017_4HH_rich with capital'!E79)</f>
        <v/>
      </c>
      <c r="F79" s="223" t="str">
        <f>IF('SAM_2017_4HH_rich with capital'!F79="","",'SAM_2017_4HH_rich with capital'!F79)</f>
        <v/>
      </c>
      <c r="G79" s="223" t="str">
        <f>IF('SAM_2017_4HH_rich with capital'!G79="","",'SAM_2017_4HH_rich with capital'!G79)</f>
        <v/>
      </c>
      <c r="H79" s="223" t="str">
        <f>IF('SAM_2017_4HH_rich with capital'!H79="","",'SAM_2017_4HH_rich with capital'!H79)</f>
        <v/>
      </c>
      <c r="I79" s="223" t="str">
        <f>IF('SAM_2017_4HH_rich with capital'!I79="","",'SAM_2017_4HH_rich with capital'!I79)</f>
        <v/>
      </c>
      <c r="J79" s="223" t="str">
        <f>IF('SAM_2017_4HH_rich with capital'!J79="","",'SAM_2017_4HH_rich with capital'!J79)</f>
        <v/>
      </c>
      <c r="K79" s="223" t="str">
        <f>IF('SAM_2017_4HH_rich with capital'!K79="","",'SAM_2017_4HH_rich with capital'!K79)</f>
        <v/>
      </c>
      <c r="L79" s="223" t="str">
        <f>IF('SAM_2017_4HH_rich with capital'!L79="","",'SAM_2017_4HH_rich with capital'!L79)</f>
        <v/>
      </c>
      <c r="M79" s="223" t="str">
        <f>IF('SAM_2017_4HH_rich with capital'!M79="","",'SAM_2017_4HH_rich with capital'!M79)</f>
        <v/>
      </c>
      <c r="N79" s="223" t="str">
        <f>IF('SAM_2017_4HH_rich with capital'!N79="","",'SAM_2017_4HH_rich with capital'!N79)</f>
        <v/>
      </c>
      <c r="O79" s="223" t="str">
        <f>IF('SAM_2017_4HH_rich with capital'!O79="","",'SAM_2017_4HH_rich with capital'!O79)</f>
        <v/>
      </c>
      <c r="P79" s="223" t="str">
        <f>IF('SAM_2017_4HH_rich with capital'!P79="","",'SAM_2017_4HH_rich with capital'!P79)</f>
        <v/>
      </c>
      <c r="Q79" s="223" t="str">
        <f>IF('SAM_2017_4HH_rich with capital'!Q79="","",'SAM_2017_4HH_rich with capital'!Q79)</f>
        <v/>
      </c>
      <c r="R79" s="223" t="str">
        <f>IF('SAM_2017_4HH_rich with capital'!R79="","",'SAM_2017_4HH_rich with capital'!R79)</f>
        <v/>
      </c>
      <c r="S79" s="223" t="str">
        <f>IF('SAM_2017_4HH_rich with capital'!S79="","",'SAM_2017_4HH_rich with capital'!S79)</f>
        <v/>
      </c>
      <c r="T79" s="223" t="str">
        <f>IF('SAM_2017_4HH_rich with capital'!T79="","",'SAM_2017_4HH_rich with capital'!T79)</f>
        <v/>
      </c>
      <c r="U79" s="223" t="str">
        <f>IF('SAM_2017_4HH_rich with capital'!U79="","",'SAM_2017_4HH_rich with capital'!U79)</f>
        <v/>
      </c>
      <c r="V79" s="223" t="str">
        <f>IF('SAM_2017_4HH_rich with capital'!V79="","",'SAM_2017_4HH_rich with capital'!V79)</f>
        <v/>
      </c>
      <c r="W79" s="223" t="str">
        <f>IF('SAM_2017_4HH_rich with capital'!W79="","",'SAM_2017_4HH_rich with capital'!W79)</f>
        <v/>
      </c>
      <c r="X79" s="223" t="str">
        <f>IF('SAM_2017_4HH_rich with capital'!X79="","",'SAM_2017_4HH_rich with capital'!X79)</f>
        <v/>
      </c>
      <c r="Y79" s="223" t="str">
        <f>IF('SAM_2017_4HH_rich with capital'!Y79="","",'SAM_2017_4HH_rich with capital'!Y79)</f>
        <v/>
      </c>
      <c r="Z79" s="223" t="str">
        <f>IF('SAM_2017_4HH_rich with capital'!Z79="","",'SAM_2017_4HH_rich with capital'!Z79)</f>
        <v/>
      </c>
      <c r="AA79" s="223" t="str">
        <f>IF('SAM_2017_4HH_rich with capital'!AA79="","",'SAM_2017_4HH_rich with capital'!AA79)</f>
        <v/>
      </c>
      <c r="AB79" s="223" t="str">
        <f>IF('SAM_2017_4HH_rich with capital'!AB79="","",'SAM_2017_4HH_rich with capital'!AB79)</f>
        <v/>
      </c>
      <c r="AC79" s="223" t="str">
        <f>IF('SAM_2017_4HH_rich with capital'!AC79="","",'SAM_2017_4HH_rich with capital'!AC79)</f>
        <v/>
      </c>
      <c r="AD79" s="223" t="str">
        <f>IF('SAM_2017_4HH_rich with capital'!AD79="","",'SAM_2017_4HH_rich with capital'!AD79)</f>
        <v/>
      </c>
      <c r="AE79" s="223" t="str">
        <f>IF('SAM_2017_4HH_rich with capital'!AE79="","",'SAM_2017_4HH_rich with capital'!AE79)</f>
        <v/>
      </c>
      <c r="AF79" s="223" t="str">
        <f>IF('SAM_2017_4HH_rich with capital'!AF79="","",'SAM_2017_4HH_rich with capital'!AF79)</f>
        <v/>
      </c>
      <c r="AG79" s="223" t="str">
        <f>IF('SAM_2017_4HH_rich with capital'!AG79="","",'SAM_2017_4HH_rich with capital'!AG79)</f>
        <v/>
      </c>
      <c r="AH79" s="223" t="str">
        <f>IF('SAM_2017_4HH_rich with capital'!AH79="","",'SAM_2017_4HH_rich with capital'!AH79)</f>
        <v/>
      </c>
      <c r="AI79" s="223" t="str">
        <f>IF('SAM_2017_4HH_rich with capital'!AI79="","",'SAM_2017_4HH_rich with capital'!AI79)</f>
        <v/>
      </c>
      <c r="AJ79" s="223" t="str">
        <f>IF('SAM_2017_4HH_rich with capital'!AJ79="","",'SAM_2017_4HH_rich with capital'!AJ79)</f>
        <v/>
      </c>
      <c r="AK79" s="223" t="str">
        <f>IF('SAM_2017_4HH_rich with capital'!AK79="","",'SAM_2017_4HH_rich with capital'!AK79)</f>
        <v/>
      </c>
      <c r="AL79" s="223" t="str">
        <f>IF('SAM_2017_4HH_rich with capital'!AL79="","",'SAM_2017_4HH_rich with capital'!AL79)</f>
        <v/>
      </c>
      <c r="AM79" s="223" t="str">
        <f>IF('SAM_2017_4HH_rich with capital'!AM79="","",'SAM_2017_4HH_rich with capital'!AM79)</f>
        <v/>
      </c>
      <c r="AN79" s="223" t="str">
        <f>IF('SAM_2017_4HH_rich with capital'!AN79="","",'SAM_2017_4HH_rich with capital'!AN79)</f>
        <v/>
      </c>
      <c r="AO79" s="223" t="str">
        <f>IF('SAM_2017_4HH_rich with capital'!AO79="","",'SAM_2017_4HH_rich with capital'!AO79)</f>
        <v/>
      </c>
      <c r="AP79" s="223" t="str">
        <f>IF('SAM_2017_4HH_rich with capital'!AP79="","",'SAM_2017_4HH_rich with capital'!AP79)</f>
        <v/>
      </c>
      <c r="AQ79" s="223" t="str">
        <f>IF('SAM_2017_4HH_rich with capital'!AQ79="","",'SAM_2017_4HH_rich with capital'!AQ79)</f>
        <v/>
      </c>
      <c r="AR79" s="223" t="str">
        <f>IF('SAM_2017_4HH_rich with capital'!AR79="","",'SAM_2017_4HH_rich with capital'!AR79)</f>
        <v/>
      </c>
      <c r="AS79" s="223" t="str">
        <f>IF('SAM_2017_4HH_rich with capital'!AS79="","",'SAM_2017_4HH_rich with capital'!AS79)</f>
        <v/>
      </c>
      <c r="AT79" s="223" t="str">
        <f>IF('SAM_2017_4HH_rich with capital'!AT79="","",'SAM_2017_4HH_rich with capital'!AT79)</f>
        <v/>
      </c>
      <c r="AU79" s="223" t="str">
        <f>IF('SAM_2017_4HH_rich with capital'!AU79="","",'SAM_2017_4HH_rich with capital'!AU79)</f>
        <v/>
      </c>
      <c r="AV79" s="223" t="str">
        <f>IF('SAM_2017_4HH_rich with capital'!AV79="","",'SAM_2017_4HH_rich with capital'!AV79)</f>
        <v/>
      </c>
      <c r="AW79" s="223" t="str">
        <f>IF('SAM_2017_4HH_rich with capital'!AW79="","",'SAM_2017_4HH_rich with capital'!AW79)</f>
        <v/>
      </c>
      <c r="AX79" s="223" t="str">
        <f>IF('SAM_2017_4HH_rich with capital'!AX79="","",'SAM_2017_4HH_rich with capital'!AX79)</f>
        <v/>
      </c>
      <c r="AY79" s="223" t="str">
        <f>IF('SAM_2017_4HH_rich with capital'!AY79="","",'SAM_2017_4HH_rich with capital'!AY79)</f>
        <v/>
      </c>
      <c r="AZ79" s="223" t="str">
        <f>IF('SAM_2017_4HH_rich with capital'!AZ79="","",'SAM_2017_4HH_rich with capital'!AZ79)</f>
        <v/>
      </c>
      <c r="BA79" s="223" t="str">
        <f>IF('SAM_2017_4HH_rich with capital'!BA79="","",'SAM_2017_4HH_rich with capital'!BA79)</f>
        <v/>
      </c>
      <c r="BB79" s="223" t="str">
        <f>IF('SAM_2017_4HH_rich with capital'!BB79="","",'SAM_2017_4HH_rich with capital'!BB79)</f>
        <v/>
      </c>
      <c r="BC79" s="223" t="str">
        <f>IF('SAM_2017_4HH_rich with capital'!BC79="","",'SAM_2017_4HH_rich with capital'!BC79)</f>
        <v/>
      </c>
      <c r="BD79" s="223" t="str">
        <f>IF('SAM_2017_4HH_rich with capital'!BD79="","",'SAM_2017_4HH_rich with capital'!BD79)</f>
        <v/>
      </c>
      <c r="BE79" s="223" t="str">
        <f>IF('SAM_2017_4HH_rich with capital'!BE79="","",'SAM_2017_4HH_rich with capital'!BE79)</f>
        <v/>
      </c>
      <c r="BF79" s="223" t="str">
        <f>IF('SAM_2017_4HH_rich with capital'!BF79="","",'SAM_2017_4HH_rich with capital'!BF79)</f>
        <v/>
      </c>
      <c r="BG79" s="223" t="str">
        <f>IF('SAM_2017_4HH_rich with capital'!BG79="","",'SAM_2017_4HH_rich with capital'!BG79)</f>
        <v/>
      </c>
      <c r="BH79" s="223" t="str">
        <f>IF('SAM_2017_4HH_rich with capital'!BH79="","",'SAM_2017_4HH_rich with capital'!BH79)</f>
        <v/>
      </c>
      <c r="BI79" s="223" t="str">
        <f>IF('SAM_2017_4HH_rich with capital'!BI79="","",'SAM_2017_4HH_rich with capital'!BI79)</f>
        <v/>
      </c>
      <c r="BJ79" s="223" t="str">
        <f>IF('SAM_2017_4HH_rich with capital'!BJ79="","",'SAM_2017_4HH_rich with capital'!BJ79)</f>
        <v/>
      </c>
      <c r="BK79" s="223" t="str">
        <f>IF('SAM_2017_4HH_rich with capital'!BK79="","",'SAM_2017_4HH_rich with capital'!BK79)</f>
        <v/>
      </c>
      <c r="BL79" s="223" t="str">
        <f>IF('SAM_2017_4HH_rich with capital'!BL79="","",'SAM_2017_4HH_rich with capital'!BL79)</f>
        <v/>
      </c>
      <c r="BM79" s="223" t="str">
        <f>IF('SAM_2017_4HH_rich with capital'!BM79="","",'SAM_2017_4HH_rich with capital'!BM79)</f>
        <v/>
      </c>
      <c r="BN79" s="223" t="str">
        <f>IF('SAM_2017_4HH_rich with capital'!BN79="","",'SAM_2017_4HH_rich with capital'!BN79)</f>
        <v/>
      </c>
      <c r="BO79" s="223" t="str">
        <f>IF('SAM_2017_4HH_rich with capital'!BO79="","",'SAM_2017_4HH_rich with capital'!BO79)</f>
        <v/>
      </c>
      <c r="BP79" s="223" t="str">
        <f>IF('SAM_2017_4HH_rich with capital'!BP79="","",'SAM_2017_4HH_rich with capital'!BP79)</f>
        <v/>
      </c>
      <c r="BQ79" s="223" t="str">
        <f>IF('SAM_2017_4HH_rich with capital'!BQ79="","",'SAM_2017_4HH_rich with capital'!BQ79)</f>
        <v/>
      </c>
      <c r="BR79" s="223" t="str">
        <f>IF('SAM_2017_4HH_rich with capital'!BR79="","",'SAM_2017_4HH_rich with capital'!BR79)</f>
        <v/>
      </c>
      <c r="BS79" s="223" t="str">
        <f>IF('SAM_2017_4HH_rich with capital'!BS79="","",'SAM_2017_4HH_rich with capital'!BS79)</f>
        <v/>
      </c>
      <c r="BT79" s="223" t="str">
        <f>IF('SAM_2017_4HH_rich with capital'!BT79="","",'SAM_2017_4HH_rich with capital'!BT79)</f>
        <v/>
      </c>
      <c r="BU79" s="279" t="str">
        <f>IF('SAM_2017_4HH_rich with capital'!BU79="","",'SAM_2017_4HH_rich with capital'!BU79)</f>
        <v/>
      </c>
      <c r="BV79" s="223" t="str">
        <f>IF('SAM_2017_4HH_rich with capital'!BV79="","",'SAM_2017_4HH_rich with capital'!BV79)</f>
        <v/>
      </c>
      <c r="BW79" s="223" t="str">
        <f>IF('SAM_2017_4HH_rich with capital'!BW79="","",'SAM_2017_4HH_rich with capital'!BW79)</f>
        <v/>
      </c>
      <c r="BX79" s="280" t="str">
        <f>IF('SAM_2017_4HH_rich with capital'!BX79="","",'SAM_2017_4HH_rich with capital'!BX79)</f>
        <v/>
      </c>
      <c r="BY79" s="223" t="str">
        <f>IF('SAM_2017_4HH_rich with capital'!BY79="","",'SAM_2017_4HH_rich with capital'!BY79)</f>
        <v/>
      </c>
      <c r="BZ79" s="223" t="str">
        <f>IF('SAM_2017_4HH_rich with capital'!BZ79="","",'SAM_2017_4HH_rich with capital'!BZ79)</f>
        <v/>
      </c>
      <c r="CA79" s="223" t="str">
        <f>IF('SAM_2017_4HH_rich with capital'!CA79="","",'SAM_2017_4HH_rich with capital'!CA79)</f>
        <v/>
      </c>
      <c r="CB79" s="223" t="str">
        <f>IF('SAM_2017_4HH_rich with capital'!CB79="","",'SAM_2017_4HH_rich with capital'!CB79)</f>
        <v/>
      </c>
      <c r="CC79" s="223" t="str">
        <f>IF('SAM_2017_4HH_rich with capital'!CC79="","",'SAM_2017_4HH_rich with capital'!CC79)</f>
        <v/>
      </c>
      <c r="CD79" s="223" t="str">
        <f>IF('SAM_2017_4HH_rich with capital'!CD79="","",'SAM_2017_4HH_rich with capital'!CD79)</f>
        <v/>
      </c>
      <c r="CE79" s="223" t="str">
        <f>IF('SAM_2017_4HH_rich with capital'!CE79="","",'SAM_2017_4HH_rich with capital'!CE79)</f>
        <v/>
      </c>
      <c r="CF79" s="83">
        <f>IF('SAM_2017_4HH_rich with capital'!CF79="","",'SAM_2017_4HH_rich with capital'!CF79)</f>
        <v>1201952.41530639</v>
      </c>
      <c r="CG79" s="107">
        <f t="shared" si="2"/>
        <v>1201952.41530639</v>
      </c>
      <c r="CH79" s="221"/>
      <c r="CI79" s="221"/>
      <c r="CJ79" s="221"/>
      <c r="CK79" s="221"/>
    </row>
    <row r="80" spans="1:89" x14ac:dyDescent="0.25">
      <c r="A80" s="227" t="str">
        <f>CB1</f>
        <v>TK</v>
      </c>
      <c r="B80" s="225">
        <v>78</v>
      </c>
      <c r="C80" s="244">
        <f>IF('SAM_2017_4HH_rich with capital'!C80="","",'SAM_2017_4HH_rich with capital'!C80)</f>
        <v>2345.6999999999998</v>
      </c>
      <c r="D80" s="223">
        <f>IF('SAM_2017_4HH_rich with capital'!D80="","",'SAM_2017_4HH_rich with capital'!D80)</f>
        <v>6743.7734244622634</v>
      </c>
      <c r="E80" s="223">
        <f>IF('SAM_2017_4HH_rich with capital'!E80="","",'SAM_2017_4HH_rich with capital'!E80)</f>
        <v>296055.09572091891</v>
      </c>
      <c r="F80" s="223">
        <f>IF('SAM_2017_4HH_rich with capital'!F80="","",'SAM_2017_4HH_rich with capital'!F80)</f>
        <v>9039.5437684368753</v>
      </c>
      <c r="G80" s="223">
        <f>IF('SAM_2017_4HH_rich with capital'!G80="","",'SAM_2017_4HH_rich with capital'!G80)</f>
        <v>2040.9516378959104</v>
      </c>
      <c r="H80" s="223">
        <f>IF('SAM_2017_4HH_rich with capital'!H80="","",'SAM_2017_4HH_rich with capital'!H80)</f>
        <v>12599.450422358603</v>
      </c>
      <c r="I80" s="223">
        <f>IF('SAM_2017_4HH_rich with capital'!I80="","",'SAM_2017_4HH_rich with capital'!I80)</f>
        <v>9321.4850259273699</v>
      </c>
      <c r="J80" s="223">
        <f>IF('SAM_2017_4HH_rich with capital'!J80="","",'SAM_2017_4HH_rich with capital'!J80)</f>
        <v>8287.1005745175335</v>
      </c>
      <c r="K80" s="223">
        <f>IF('SAM_2017_4HH_rich with capital'!K80="","",'SAM_2017_4HH_rich with capital'!K80)</f>
        <v>318.74159399102547</v>
      </c>
      <c r="L80" s="223">
        <f>IF('SAM_2017_4HH_rich with capital'!L80="","",'SAM_2017_4HH_rich with capital'!L80)</f>
        <v>554.04772738808697</v>
      </c>
      <c r="M80" s="223">
        <f>IF('SAM_2017_4HH_rich with capital'!M80="","",'SAM_2017_4HH_rich with capital'!M80)</f>
        <v>21740.913309524396</v>
      </c>
      <c r="N80" s="223">
        <f>IF('SAM_2017_4HH_rich with capital'!N80="","",'SAM_2017_4HH_rich with capital'!N80)</f>
        <v>32461.152698204958</v>
      </c>
      <c r="O80" s="223">
        <f>IF('SAM_2017_4HH_rich with capital'!O80="","",'SAM_2017_4HH_rich with capital'!O80)</f>
        <v>581.21857235232687</v>
      </c>
      <c r="P80" s="223">
        <f>IF('SAM_2017_4HH_rich with capital'!P80="","",'SAM_2017_4HH_rich with capital'!P80)</f>
        <v>2146.8358820170624</v>
      </c>
      <c r="Q80" s="223">
        <f>IF('SAM_2017_4HH_rich with capital'!Q80="","",'SAM_2017_4HH_rich with capital'!Q80)</f>
        <v>637.79613938021123</v>
      </c>
      <c r="R80" s="223">
        <f>IF('SAM_2017_4HH_rich with capital'!R80="","",'SAM_2017_4HH_rich with capital'!R80)</f>
        <v>3070.7398051428631</v>
      </c>
      <c r="S80" s="223">
        <f>IF('SAM_2017_4HH_rich with capital'!S80="","",'SAM_2017_4HH_rich with capital'!S80)</f>
        <v>4652.8828525173012</v>
      </c>
      <c r="T80" s="223">
        <f>IF('SAM_2017_4HH_rich with capital'!T80="","",'SAM_2017_4HH_rich with capital'!T80)</f>
        <v>27.170844964239862</v>
      </c>
      <c r="U80" s="223">
        <f>IF('SAM_2017_4HH_rich with capital'!U80="","",'SAM_2017_4HH_rich with capital'!U80)</f>
        <v>11010.702396546756</v>
      </c>
      <c r="V80" s="223">
        <f>IF('SAM_2017_4HH_rich with capital'!V80="","",'SAM_2017_4HH_rich with capital'!V80)</f>
        <v>1149.4935869514538</v>
      </c>
      <c r="W80" s="223">
        <f>IF('SAM_2017_4HH_rich with capital'!W80="","",'SAM_2017_4HH_rich with capital'!W80)</f>
        <v>3345.4040165017936</v>
      </c>
      <c r="X80" s="223">
        <f>IF('SAM_2017_4HH_rich with capital'!X80="","",'SAM_2017_4HH_rich with capital'!X80)</f>
        <v>3085.5</v>
      </c>
      <c r="Y80" s="223">
        <f>IF('SAM_2017_4HH_rich with capital'!Y80="","",'SAM_2017_4HH_rich with capital'!Y80)</f>
        <v>38832.370945556882</v>
      </c>
      <c r="Z80" s="223">
        <f>IF('SAM_2017_4HH_rich with capital'!Z80="","",'SAM_2017_4HH_rich with capital'!Z80)</f>
        <v>27.660238328374504</v>
      </c>
      <c r="AA80" s="223">
        <f>IF('SAM_2017_4HH_rich with capital'!AA80="","",'SAM_2017_4HH_rich with capital'!AA80)</f>
        <v>629.49520668347975</v>
      </c>
      <c r="AB80" s="223">
        <f>IF('SAM_2017_4HH_rich with capital'!AB80="","",'SAM_2017_4HH_rich with capital'!AB80)</f>
        <v>11211.2</v>
      </c>
      <c r="AC80" s="223">
        <f>IF('SAM_2017_4HH_rich with capital'!AC80="","",'SAM_2017_4HH_rich with capital'!AC80)</f>
        <v>20780.400000000001</v>
      </c>
      <c r="AD80" s="223">
        <f>IF('SAM_2017_4HH_rich with capital'!AD80="","",'SAM_2017_4HH_rich with capital'!AD80)</f>
        <v>14441</v>
      </c>
      <c r="AE80" s="223">
        <f>IF('SAM_2017_4HH_rich with capital'!AE80="","",'SAM_2017_4HH_rich with capital'!AE80)</f>
        <v>17225.8</v>
      </c>
      <c r="AF80" s="223">
        <f>IF('SAM_2017_4HH_rich with capital'!AF80="","",'SAM_2017_4HH_rich with capital'!AF80)</f>
        <v>22445</v>
      </c>
      <c r="AG80" s="223">
        <f>IF('SAM_2017_4HH_rich with capital'!AG80="","",'SAM_2017_4HH_rich with capital'!AG80)</f>
        <v>15343.2</v>
      </c>
      <c r="AH80" s="223">
        <f>IF('SAM_2017_4HH_rich with capital'!AH80="","",'SAM_2017_4HH_rich with capital'!AH80)</f>
        <v>2192</v>
      </c>
      <c r="AI80" s="223">
        <f>IF('SAM_2017_4HH_rich with capital'!AI80="","",'SAM_2017_4HH_rich with capital'!AI80)</f>
        <v>1899.5</v>
      </c>
      <c r="AJ80" s="223">
        <f>IF('SAM_2017_4HH_rich with capital'!AJ80="","",'SAM_2017_4HH_rich with capital'!AJ80)</f>
        <v>25215.173609431255</v>
      </c>
      <c r="AK80" s="223" t="str">
        <f>IF('SAM_2017_4HH_rich with capital'!AK80="","",'SAM_2017_4HH_rich with capital'!AK80)</f>
        <v/>
      </c>
      <c r="AL80" s="223" t="str">
        <f>IF('SAM_2017_4HH_rich with capital'!AL80="","",'SAM_2017_4HH_rich with capital'!AL80)</f>
        <v/>
      </c>
      <c r="AM80" s="223" t="str">
        <f>IF('SAM_2017_4HH_rich with capital'!AM80="","",'SAM_2017_4HH_rich with capital'!AM80)</f>
        <v/>
      </c>
      <c r="AN80" s="223" t="str">
        <f>IF('SAM_2017_4HH_rich with capital'!AN80="","",'SAM_2017_4HH_rich with capital'!AN80)</f>
        <v/>
      </c>
      <c r="AO80" s="223" t="str">
        <f>IF('SAM_2017_4HH_rich with capital'!AO80="","",'SAM_2017_4HH_rich with capital'!AO80)</f>
        <v/>
      </c>
      <c r="AP80" s="223" t="str">
        <f>IF('SAM_2017_4HH_rich with capital'!AP80="","",'SAM_2017_4HH_rich with capital'!AP80)</f>
        <v/>
      </c>
      <c r="AQ80" s="223" t="str">
        <f>IF('SAM_2017_4HH_rich with capital'!AQ80="","",'SAM_2017_4HH_rich with capital'!AQ80)</f>
        <v/>
      </c>
      <c r="AR80" s="223" t="str">
        <f>IF('SAM_2017_4HH_rich with capital'!AR80="","",'SAM_2017_4HH_rich with capital'!AR80)</f>
        <v/>
      </c>
      <c r="AS80" s="223" t="str">
        <f>IF('SAM_2017_4HH_rich with capital'!AS80="","",'SAM_2017_4HH_rich with capital'!AS80)</f>
        <v/>
      </c>
      <c r="AT80" s="223" t="str">
        <f>IF('SAM_2017_4HH_rich with capital'!AT80="","",'SAM_2017_4HH_rich with capital'!AT80)</f>
        <v/>
      </c>
      <c r="AU80" s="223" t="str">
        <f>IF('SAM_2017_4HH_rich with capital'!AU80="","",'SAM_2017_4HH_rich with capital'!AU80)</f>
        <v/>
      </c>
      <c r="AV80" s="223" t="str">
        <f>IF('SAM_2017_4HH_rich with capital'!AV80="","",'SAM_2017_4HH_rich with capital'!AV80)</f>
        <v/>
      </c>
      <c r="AW80" s="223" t="str">
        <f>IF('SAM_2017_4HH_rich with capital'!AW80="","",'SAM_2017_4HH_rich with capital'!AW80)</f>
        <v/>
      </c>
      <c r="AX80" s="223" t="str">
        <f>IF('SAM_2017_4HH_rich with capital'!AX80="","",'SAM_2017_4HH_rich with capital'!AX80)</f>
        <v/>
      </c>
      <c r="AY80" s="223" t="str">
        <f>IF('SAM_2017_4HH_rich with capital'!AY80="","",'SAM_2017_4HH_rich with capital'!AY80)</f>
        <v/>
      </c>
      <c r="AZ80" s="223" t="str">
        <f>IF('SAM_2017_4HH_rich with capital'!AZ80="","",'SAM_2017_4HH_rich with capital'!AZ80)</f>
        <v/>
      </c>
      <c r="BA80" s="223" t="str">
        <f>IF('SAM_2017_4HH_rich with capital'!BA80="","",'SAM_2017_4HH_rich with capital'!BA80)</f>
        <v/>
      </c>
      <c r="BB80" s="223" t="str">
        <f>IF('SAM_2017_4HH_rich with capital'!BB80="","",'SAM_2017_4HH_rich with capital'!BB80)</f>
        <v/>
      </c>
      <c r="BC80" s="223" t="str">
        <f>IF('SAM_2017_4HH_rich with capital'!BC80="","",'SAM_2017_4HH_rich with capital'!BC80)</f>
        <v/>
      </c>
      <c r="BD80" s="223" t="str">
        <f>IF('SAM_2017_4HH_rich with capital'!BD80="","",'SAM_2017_4HH_rich with capital'!BD80)</f>
        <v/>
      </c>
      <c r="BE80" s="223" t="str">
        <f>IF('SAM_2017_4HH_rich with capital'!BE80="","",'SAM_2017_4HH_rich with capital'!BE80)</f>
        <v/>
      </c>
      <c r="BF80" s="223" t="str">
        <f>IF('SAM_2017_4HH_rich with capital'!BF80="","",'SAM_2017_4HH_rich with capital'!BF80)</f>
        <v/>
      </c>
      <c r="BG80" s="223" t="str">
        <f>IF('SAM_2017_4HH_rich with capital'!BG80="","",'SAM_2017_4HH_rich with capital'!BG80)</f>
        <v/>
      </c>
      <c r="BH80" s="223" t="str">
        <f>IF('SAM_2017_4HH_rich with capital'!BH80="","",'SAM_2017_4HH_rich with capital'!BH80)</f>
        <v/>
      </c>
      <c r="BI80" s="223" t="str">
        <f>IF('SAM_2017_4HH_rich with capital'!BI80="","",'SAM_2017_4HH_rich with capital'!BI80)</f>
        <v/>
      </c>
      <c r="BJ80" s="223" t="str">
        <f>IF('SAM_2017_4HH_rich with capital'!BJ80="","",'SAM_2017_4HH_rich with capital'!BJ80)</f>
        <v/>
      </c>
      <c r="BK80" s="223" t="str">
        <f>IF('SAM_2017_4HH_rich with capital'!BK80="","",'SAM_2017_4HH_rich with capital'!BK80)</f>
        <v/>
      </c>
      <c r="BL80" s="223" t="str">
        <f>IF('SAM_2017_4HH_rich with capital'!BL80="","",'SAM_2017_4HH_rich with capital'!BL80)</f>
        <v/>
      </c>
      <c r="BM80" s="223" t="str">
        <f>IF('SAM_2017_4HH_rich with capital'!BM80="","",'SAM_2017_4HH_rich with capital'!BM80)</f>
        <v/>
      </c>
      <c r="BN80" s="223" t="str">
        <f>IF('SAM_2017_4HH_rich with capital'!BN80="","",'SAM_2017_4HH_rich with capital'!BN80)</f>
        <v/>
      </c>
      <c r="BO80" s="223" t="str">
        <f>IF('SAM_2017_4HH_rich with capital'!BO80="","",'SAM_2017_4HH_rich with capital'!BO80)</f>
        <v/>
      </c>
      <c r="BP80" s="223" t="str">
        <f>IF('SAM_2017_4HH_rich with capital'!BP80="","",'SAM_2017_4HH_rich with capital'!BP80)</f>
        <v/>
      </c>
      <c r="BQ80" s="223" t="str">
        <f>IF('SAM_2017_4HH_rich with capital'!BQ80="","",'SAM_2017_4HH_rich with capital'!BQ80)</f>
        <v/>
      </c>
      <c r="BR80" s="223" t="str">
        <f>IF('SAM_2017_4HH_rich with capital'!BR80="","",'SAM_2017_4HH_rich with capital'!BR80)</f>
        <v/>
      </c>
      <c r="BS80" s="223" t="str">
        <f>IF('SAM_2017_4HH_rich with capital'!BS80="","",'SAM_2017_4HH_rich with capital'!BS80)</f>
        <v/>
      </c>
      <c r="BT80" s="223" t="str">
        <f>IF('SAM_2017_4HH_rich with capital'!BT80="","",'SAM_2017_4HH_rich with capital'!BT80)</f>
        <v/>
      </c>
      <c r="BU80" s="279" t="str">
        <f>IF('SAM_2017_4HH_rich with capital'!BU80="","",'SAM_2017_4HH_rich with capital'!BU80)</f>
        <v/>
      </c>
      <c r="BV80" s="223" t="str">
        <f>IF('SAM_2017_4HH_rich with capital'!BV80="","",'SAM_2017_4HH_rich with capital'!BV80)</f>
        <v/>
      </c>
      <c r="BW80" s="223" t="str">
        <f>IF('SAM_2017_4HH_rich with capital'!BW80="","",'SAM_2017_4HH_rich with capital'!BW80)</f>
        <v/>
      </c>
      <c r="BX80" s="280" t="str">
        <f>IF('SAM_2017_4HH_rich with capital'!BX80="","",'SAM_2017_4HH_rich with capital'!BX80)</f>
        <v/>
      </c>
      <c r="BY80" s="223" t="str">
        <f>IF('SAM_2017_4HH_rich with capital'!BY80="","",'SAM_2017_4HH_rich with capital'!BY80)</f>
        <v/>
      </c>
      <c r="BZ80" s="223" t="str">
        <f>IF('SAM_2017_4HH_rich with capital'!BZ80="","",'SAM_2017_4HH_rich with capital'!BZ80)</f>
        <v/>
      </c>
      <c r="CA80" s="223" t="str">
        <f>IF('SAM_2017_4HH_rich with capital'!CA80="","",'SAM_2017_4HH_rich with capital'!CA80)</f>
        <v/>
      </c>
      <c r="CB80" s="223" t="str">
        <f>IF('SAM_2017_4HH_rich with capital'!CB80="","",'SAM_2017_4HH_rich with capital'!CB80)</f>
        <v/>
      </c>
      <c r="CC80" s="223" t="str">
        <f>IF('SAM_2017_4HH_rich with capital'!CC80="","",'SAM_2017_4HH_rich with capital'!CC80)</f>
        <v/>
      </c>
      <c r="CD80" s="223" t="str">
        <f>IF('SAM_2017_4HH_rich with capital'!CD80="","",'SAM_2017_4HH_rich with capital'!CD80)</f>
        <v/>
      </c>
      <c r="CE80" s="223" t="str">
        <f>IF('SAM_2017_4HH_rich with capital'!CE80="","",'SAM_2017_4HH_rich with capital'!CE80)</f>
        <v/>
      </c>
      <c r="CF80" s="83" t="str">
        <f>IF('SAM_2017_4HH_rich with capital'!CF80="","",'SAM_2017_4HH_rich with capital'!CF80)</f>
        <v/>
      </c>
      <c r="CG80" s="107">
        <f t="shared" si="2"/>
        <v>601458.49999999988</v>
      </c>
      <c r="CH80" s="221"/>
      <c r="CI80" s="221"/>
      <c r="CJ80" s="221"/>
      <c r="CK80" s="221"/>
    </row>
    <row r="81" spans="1:89" x14ac:dyDescent="0.25">
      <c r="A81" s="227" t="s">
        <v>49</v>
      </c>
      <c r="B81" s="225">
        <v>79</v>
      </c>
      <c r="C81" s="244" t="str">
        <f>IF('SAM_2017_4HH_rich with capital'!C81="","",'SAM_2017_4HH_rich with capital'!C81)</f>
        <v/>
      </c>
      <c r="D81" s="223" t="str">
        <f>IF('SAM_2017_4HH_rich with capital'!D81="","",'SAM_2017_4HH_rich with capital'!D81)</f>
        <v/>
      </c>
      <c r="E81" s="223" t="str">
        <f>IF('SAM_2017_4HH_rich with capital'!E81="","",'SAM_2017_4HH_rich with capital'!E81)</f>
        <v/>
      </c>
      <c r="F81" s="223" t="str">
        <f>IF('SAM_2017_4HH_rich with capital'!F81="","",'SAM_2017_4HH_rich with capital'!F81)</f>
        <v/>
      </c>
      <c r="G81" s="223" t="str">
        <f>IF('SAM_2017_4HH_rich with capital'!G81="","",'SAM_2017_4HH_rich with capital'!G81)</f>
        <v/>
      </c>
      <c r="H81" s="223" t="str">
        <f>IF('SAM_2017_4HH_rich with capital'!H81="","",'SAM_2017_4HH_rich with capital'!H81)</f>
        <v/>
      </c>
      <c r="I81" s="223" t="str">
        <f>IF('SAM_2017_4HH_rich with capital'!I81="","",'SAM_2017_4HH_rich with capital'!I81)</f>
        <v/>
      </c>
      <c r="J81" s="223" t="str">
        <f>IF('SAM_2017_4HH_rich with capital'!J81="","",'SAM_2017_4HH_rich with capital'!J81)</f>
        <v/>
      </c>
      <c r="K81" s="223" t="str">
        <f>IF('SAM_2017_4HH_rich with capital'!K81="","",'SAM_2017_4HH_rich with capital'!K81)</f>
        <v/>
      </c>
      <c r="L81" s="223" t="str">
        <f>IF('SAM_2017_4HH_rich with capital'!L81="","",'SAM_2017_4HH_rich with capital'!L81)</f>
        <v/>
      </c>
      <c r="M81" s="223" t="str">
        <f>IF('SAM_2017_4HH_rich with capital'!M81="","",'SAM_2017_4HH_rich with capital'!M81)</f>
        <v/>
      </c>
      <c r="N81" s="223" t="str">
        <f>IF('SAM_2017_4HH_rich with capital'!N81="","",'SAM_2017_4HH_rich with capital'!N81)</f>
        <v/>
      </c>
      <c r="O81" s="223" t="str">
        <f>IF('SAM_2017_4HH_rich with capital'!O81="","",'SAM_2017_4HH_rich with capital'!O81)</f>
        <v/>
      </c>
      <c r="P81" s="223" t="str">
        <f>IF('SAM_2017_4HH_rich with capital'!P81="","",'SAM_2017_4HH_rich with capital'!P81)</f>
        <v/>
      </c>
      <c r="Q81" s="223" t="str">
        <f>IF('SAM_2017_4HH_rich with capital'!Q81="","",'SAM_2017_4HH_rich with capital'!Q81)</f>
        <v/>
      </c>
      <c r="R81" s="223" t="str">
        <f>IF('SAM_2017_4HH_rich with capital'!R81="","",'SAM_2017_4HH_rich with capital'!R81)</f>
        <v/>
      </c>
      <c r="S81" s="223" t="str">
        <f>IF('SAM_2017_4HH_rich with capital'!S81="","",'SAM_2017_4HH_rich with capital'!S81)</f>
        <v/>
      </c>
      <c r="T81" s="223" t="str">
        <f>IF('SAM_2017_4HH_rich with capital'!T81="","",'SAM_2017_4HH_rich with capital'!T81)</f>
        <v/>
      </c>
      <c r="U81" s="223" t="str">
        <f>IF('SAM_2017_4HH_rich with capital'!U81="","",'SAM_2017_4HH_rich with capital'!U81)</f>
        <v/>
      </c>
      <c r="V81" s="223" t="str">
        <f>IF('SAM_2017_4HH_rich with capital'!V81="","",'SAM_2017_4HH_rich with capital'!V81)</f>
        <v/>
      </c>
      <c r="W81" s="223" t="str">
        <f>IF('SAM_2017_4HH_rich with capital'!W81="","",'SAM_2017_4HH_rich with capital'!W81)</f>
        <v/>
      </c>
      <c r="X81" s="223" t="str">
        <f>IF('SAM_2017_4HH_rich with capital'!X81="","",'SAM_2017_4HH_rich with capital'!X81)</f>
        <v/>
      </c>
      <c r="Y81" s="223" t="str">
        <f>IF('SAM_2017_4HH_rich with capital'!Y81="","",'SAM_2017_4HH_rich with capital'!Y81)</f>
        <v/>
      </c>
      <c r="Z81" s="223" t="str">
        <f>IF('SAM_2017_4HH_rich with capital'!Z81="","",'SAM_2017_4HH_rich with capital'!Z81)</f>
        <v/>
      </c>
      <c r="AA81" s="223" t="str">
        <f>IF('SAM_2017_4HH_rich with capital'!AA81="","",'SAM_2017_4HH_rich with capital'!AA81)</f>
        <v/>
      </c>
      <c r="AB81" s="223" t="str">
        <f>IF('SAM_2017_4HH_rich with capital'!AB81="","",'SAM_2017_4HH_rich with capital'!AB81)</f>
        <v/>
      </c>
      <c r="AC81" s="223" t="str">
        <f>IF('SAM_2017_4HH_rich with capital'!AC81="","",'SAM_2017_4HH_rich with capital'!AC81)</f>
        <v/>
      </c>
      <c r="AD81" s="223" t="str">
        <f>IF('SAM_2017_4HH_rich with capital'!AD81="","",'SAM_2017_4HH_rich with capital'!AD81)</f>
        <v/>
      </c>
      <c r="AE81" s="223" t="str">
        <f>IF('SAM_2017_4HH_rich with capital'!AE81="","",'SAM_2017_4HH_rich with capital'!AE81)</f>
        <v/>
      </c>
      <c r="AF81" s="223" t="str">
        <f>IF('SAM_2017_4HH_rich with capital'!AF81="","",'SAM_2017_4HH_rich with capital'!AF81)</f>
        <v/>
      </c>
      <c r="AG81" s="223" t="str">
        <f>IF('SAM_2017_4HH_rich with capital'!AG81="","",'SAM_2017_4HH_rich with capital'!AG81)</f>
        <v/>
      </c>
      <c r="AH81" s="223" t="str">
        <f>IF('SAM_2017_4HH_rich with capital'!AH81="","",'SAM_2017_4HH_rich with capital'!AH81)</f>
        <v/>
      </c>
      <c r="AI81" s="223" t="str">
        <f>IF('SAM_2017_4HH_rich with capital'!AI81="","",'SAM_2017_4HH_rich with capital'!AI81)</f>
        <v/>
      </c>
      <c r="AJ81" s="223" t="str">
        <f>IF('SAM_2017_4HH_rich with capital'!AJ81="","",'SAM_2017_4HH_rich with capital'!AJ81)</f>
        <v/>
      </c>
      <c r="AK81" s="223" t="str">
        <f>IF('SAM_2017_4HH_rich with capital'!AK81="","",'SAM_2017_4HH_rich with capital'!AK81)</f>
        <v/>
      </c>
      <c r="AL81" s="223" t="str">
        <f>IF('SAM_2017_4HH_rich with capital'!AL81="","",'SAM_2017_4HH_rich with capital'!AL81)</f>
        <v/>
      </c>
      <c r="AM81" s="223" t="str">
        <f>IF('SAM_2017_4HH_rich with capital'!AM81="","",'SAM_2017_4HH_rich with capital'!AM81)</f>
        <v/>
      </c>
      <c r="AN81" s="223" t="str">
        <f>IF('SAM_2017_4HH_rich with capital'!AN81="","",'SAM_2017_4HH_rich with capital'!AN81)</f>
        <v/>
      </c>
      <c r="AO81" s="223" t="str">
        <f>IF('SAM_2017_4HH_rich with capital'!AO81="","",'SAM_2017_4HH_rich with capital'!AO81)</f>
        <v/>
      </c>
      <c r="AP81" s="223" t="str">
        <f>IF('SAM_2017_4HH_rich with capital'!AP81="","",'SAM_2017_4HH_rich with capital'!AP81)</f>
        <v/>
      </c>
      <c r="AQ81" s="223" t="str">
        <f>IF('SAM_2017_4HH_rich with capital'!AQ81="","",'SAM_2017_4HH_rich with capital'!AQ81)</f>
        <v/>
      </c>
      <c r="AR81" s="223" t="str">
        <f>IF('SAM_2017_4HH_rich with capital'!AR81="","",'SAM_2017_4HH_rich with capital'!AR81)</f>
        <v/>
      </c>
      <c r="AS81" s="223" t="str">
        <f>IF('SAM_2017_4HH_rich with capital'!AS81="","",'SAM_2017_4HH_rich with capital'!AS81)</f>
        <v/>
      </c>
      <c r="AT81" s="223" t="str">
        <f>IF('SAM_2017_4HH_rich with capital'!AT81="","",'SAM_2017_4HH_rich with capital'!AT81)</f>
        <v/>
      </c>
      <c r="AU81" s="223" t="str">
        <f>IF('SAM_2017_4HH_rich with capital'!AU81="","",'SAM_2017_4HH_rich with capital'!AU81)</f>
        <v/>
      </c>
      <c r="AV81" s="223" t="str">
        <f>IF('SAM_2017_4HH_rich with capital'!AV81="","",'SAM_2017_4HH_rich with capital'!AV81)</f>
        <v/>
      </c>
      <c r="AW81" s="223" t="str">
        <f>IF('SAM_2017_4HH_rich with capital'!AW81="","",'SAM_2017_4HH_rich with capital'!AW81)</f>
        <v/>
      </c>
      <c r="AX81" s="223" t="str">
        <f>IF('SAM_2017_4HH_rich with capital'!AX81="","",'SAM_2017_4HH_rich with capital'!AX81)</f>
        <v/>
      </c>
      <c r="AY81" s="223" t="str">
        <f>IF('SAM_2017_4HH_rich with capital'!AY81="","",'SAM_2017_4HH_rich with capital'!AY81)</f>
        <v/>
      </c>
      <c r="AZ81" s="223" t="str">
        <f>IF('SAM_2017_4HH_rich with capital'!AZ81="","",'SAM_2017_4HH_rich with capital'!AZ81)</f>
        <v/>
      </c>
      <c r="BA81" s="223" t="str">
        <f>IF('SAM_2017_4HH_rich with capital'!BA81="","",'SAM_2017_4HH_rich with capital'!BA81)</f>
        <v/>
      </c>
      <c r="BB81" s="223" t="str">
        <f>IF('SAM_2017_4HH_rich with capital'!BB81="","",'SAM_2017_4HH_rich with capital'!BB81)</f>
        <v/>
      </c>
      <c r="BC81" s="223" t="str">
        <f>IF('SAM_2017_4HH_rich with capital'!BC81="","",'SAM_2017_4HH_rich with capital'!BC81)</f>
        <v/>
      </c>
      <c r="BD81" s="223" t="str">
        <f>IF('SAM_2017_4HH_rich with capital'!BD81="","",'SAM_2017_4HH_rich with capital'!BD81)</f>
        <v/>
      </c>
      <c r="BE81" s="223" t="str">
        <f>IF('SAM_2017_4HH_rich with capital'!BE81="","",'SAM_2017_4HH_rich with capital'!BE81)</f>
        <v/>
      </c>
      <c r="BF81" s="223" t="str">
        <f>IF('SAM_2017_4HH_rich with capital'!BF81="","",'SAM_2017_4HH_rich with capital'!BF81)</f>
        <v/>
      </c>
      <c r="BG81" s="223" t="str">
        <f>IF('SAM_2017_4HH_rich with capital'!BG81="","",'SAM_2017_4HH_rich with capital'!BG81)</f>
        <v/>
      </c>
      <c r="BH81" s="223" t="str">
        <f>IF('SAM_2017_4HH_rich with capital'!BH81="","",'SAM_2017_4HH_rich with capital'!BH81)</f>
        <v/>
      </c>
      <c r="BI81" s="223" t="str">
        <f>IF('SAM_2017_4HH_rich with capital'!BI81="","",'SAM_2017_4HH_rich with capital'!BI81)</f>
        <v/>
      </c>
      <c r="BJ81" s="223" t="str">
        <f>IF('SAM_2017_4HH_rich with capital'!BJ81="","",'SAM_2017_4HH_rich with capital'!BJ81)</f>
        <v/>
      </c>
      <c r="BK81" s="223" t="str">
        <f>IF('SAM_2017_4HH_rich with capital'!BK81="","",'SAM_2017_4HH_rich with capital'!BK81)</f>
        <v/>
      </c>
      <c r="BL81" s="223" t="str">
        <f>IF('SAM_2017_4HH_rich with capital'!BL81="","",'SAM_2017_4HH_rich with capital'!BL81)</f>
        <v/>
      </c>
      <c r="BM81" s="223" t="str">
        <f>IF('SAM_2017_4HH_rich with capital'!BM81="","",'SAM_2017_4HH_rich with capital'!BM81)</f>
        <v/>
      </c>
      <c r="BN81" s="223" t="str">
        <f>IF('SAM_2017_4HH_rich with capital'!BN81="","",'SAM_2017_4HH_rich with capital'!BN81)</f>
        <v/>
      </c>
      <c r="BO81" s="223" t="str">
        <f>IF('SAM_2017_4HH_rich with capital'!BO81="","",'SAM_2017_4HH_rich with capital'!BO81)</f>
        <v/>
      </c>
      <c r="BP81" s="223" t="str">
        <f>IF('SAM_2017_4HH_rich with capital'!BP81="","",'SAM_2017_4HH_rich with capital'!BP81)</f>
        <v/>
      </c>
      <c r="BQ81" s="223" t="str">
        <f>IF('SAM_2017_4HH_rich with capital'!BQ81="","",'SAM_2017_4HH_rich with capital'!BQ81)</f>
        <v/>
      </c>
      <c r="BR81" s="223" t="str">
        <f>IF('SAM_2017_4HH_rich with capital'!BR81="","",'SAM_2017_4HH_rich with capital'!BR81)</f>
        <v/>
      </c>
      <c r="BS81" s="223" t="str">
        <f>IF('SAM_2017_4HH_rich with capital'!BS81="","",'SAM_2017_4HH_rich with capital'!BS81)</f>
        <v/>
      </c>
      <c r="BT81" s="223" t="str">
        <f>IF('SAM_2017_4HH_rich with capital'!BT81="","",'SAM_2017_4HH_rich with capital'!BT81)</f>
        <v/>
      </c>
      <c r="BU81" s="279" t="str">
        <f>IF('SAM_2017_4HH_rich with capital'!BU81="","",'SAM_2017_4HH_rich with capital'!BU81)</f>
        <v/>
      </c>
      <c r="BV81" s="223" t="str">
        <f>IF('SAM_2017_4HH_rich with capital'!BV81="","",'SAM_2017_4HH_rich with capital'!BV81)</f>
        <v/>
      </c>
      <c r="BW81" s="223" t="str">
        <f>IF('SAM_2017_4HH_rich with capital'!BW81="","",'SAM_2017_4HH_rich with capital'!BW81)</f>
        <v/>
      </c>
      <c r="BX81" s="280" t="str">
        <f>IF('SAM_2017_4HH_rich with capital'!BX81="","",'SAM_2017_4HH_rich with capital'!BX81)</f>
        <v/>
      </c>
      <c r="BY81" s="223" t="str">
        <f>IF('SAM_2017_4HH_rich with capital'!BY81="","",'SAM_2017_4HH_rich with capital'!BY81)</f>
        <v/>
      </c>
      <c r="BZ81" s="223" t="str">
        <f>IF('SAM_2017_4HH_rich with capital'!BZ81="","",'SAM_2017_4HH_rich with capital'!BZ81)</f>
        <v/>
      </c>
      <c r="CA81" s="223" t="str">
        <f>IF('SAM_2017_4HH_rich with capital'!CA81="","",'SAM_2017_4HH_rich with capital'!CA81)</f>
        <v/>
      </c>
      <c r="CB81" s="223" t="str">
        <f>IF('SAM_2017_4HH_rich with capital'!CB81="","",'SAM_2017_4HH_rich with capital'!CB81)</f>
        <v/>
      </c>
      <c r="CC81" s="223" t="str">
        <f>IF('SAM_2017_4HH_rich with capital'!CC81="","",'SAM_2017_4HH_rich with capital'!CC81)</f>
        <v/>
      </c>
      <c r="CD81" s="223" t="str">
        <f>IF('SAM_2017_4HH_rich with capital'!CD81="","",'SAM_2017_4HH_rich with capital'!CD81)</f>
        <v/>
      </c>
      <c r="CE81" s="223" t="str">
        <f>IF('SAM_2017_4HH_rich with capital'!CE81="","",'SAM_2017_4HH_rich with capital'!CE81)</f>
        <v/>
      </c>
      <c r="CF81" s="83" t="str">
        <f>IF('SAM_2017_4HH_rich with capital'!CF81="","",'SAM_2017_4HH_rich with capital'!CF81)</f>
        <v/>
      </c>
      <c r="CG81" s="107">
        <f t="shared" si="2"/>
        <v>0</v>
      </c>
      <c r="CH81" s="221"/>
      <c r="CI81" s="221"/>
      <c r="CJ81" s="221"/>
      <c r="CK81" s="221"/>
    </row>
    <row r="82" spans="1:89" x14ac:dyDescent="0.25">
      <c r="A82" s="227" t="str">
        <f>CD1</f>
        <v>TY</v>
      </c>
      <c r="B82" s="225">
        <v>80</v>
      </c>
      <c r="C82" s="244" t="str">
        <f>IF('SAM_2017_4HH_rich with capital'!C82="","",'SAM_2017_4HH_rich with capital'!C82)</f>
        <v/>
      </c>
      <c r="D82" s="223" t="str">
        <f>IF('SAM_2017_4HH_rich with capital'!D82="","",'SAM_2017_4HH_rich with capital'!D82)</f>
        <v/>
      </c>
      <c r="E82" s="223" t="str">
        <f>IF('SAM_2017_4HH_rich with capital'!E82="","",'SAM_2017_4HH_rich with capital'!E82)</f>
        <v/>
      </c>
      <c r="F82" s="223" t="str">
        <f>IF('SAM_2017_4HH_rich with capital'!F82="","",'SAM_2017_4HH_rich with capital'!F82)</f>
        <v/>
      </c>
      <c r="G82" s="223" t="str">
        <f>IF('SAM_2017_4HH_rich with capital'!G82="","",'SAM_2017_4HH_rich with capital'!G82)</f>
        <v/>
      </c>
      <c r="H82" s="223" t="str">
        <f>IF('SAM_2017_4HH_rich with capital'!H82="","",'SAM_2017_4HH_rich with capital'!H82)</f>
        <v/>
      </c>
      <c r="I82" s="223" t="str">
        <f>IF('SAM_2017_4HH_rich with capital'!I82="","",'SAM_2017_4HH_rich with capital'!I82)</f>
        <v/>
      </c>
      <c r="J82" s="223" t="str">
        <f>IF('SAM_2017_4HH_rich with capital'!J82="","",'SAM_2017_4HH_rich with capital'!J82)</f>
        <v/>
      </c>
      <c r="K82" s="223" t="str">
        <f>IF('SAM_2017_4HH_rich with capital'!K82="","",'SAM_2017_4HH_rich with capital'!K82)</f>
        <v/>
      </c>
      <c r="L82" s="223" t="str">
        <f>IF('SAM_2017_4HH_rich with capital'!L82="","",'SAM_2017_4HH_rich with capital'!L82)</f>
        <v/>
      </c>
      <c r="M82" s="223" t="str">
        <f>IF('SAM_2017_4HH_rich with capital'!M82="","",'SAM_2017_4HH_rich with capital'!M82)</f>
        <v/>
      </c>
      <c r="N82" s="223" t="str">
        <f>IF('SAM_2017_4HH_rich with capital'!N82="","",'SAM_2017_4HH_rich with capital'!N82)</f>
        <v/>
      </c>
      <c r="O82" s="223" t="str">
        <f>IF('SAM_2017_4HH_rich with capital'!O82="","",'SAM_2017_4HH_rich with capital'!O82)</f>
        <v/>
      </c>
      <c r="P82" s="223" t="str">
        <f>IF('SAM_2017_4HH_rich with capital'!P82="","",'SAM_2017_4HH_rich with capital'!P82)</f>
        <v/>
      </c>
      <c r="Q82" s="223" t="str">
        <f>IF('SAM_2017_4HH_rich with capital'!Q82="","",'SAM_2017_4HH_rich with capital'!Q82)</f>
        <v/>
      </c>
      <c r="R82" s="223" t="str">
        <f>IF('SAM_2017_4HH_rich with capital'!R82="","",'SAM_2017_4HH_rich with capital'!R82)</f>
        <v/>
      </c>
      <c r="S82" s="223" t="str">
        <f>IF('SAM_2017_4HH_rich with capital'!S82="","",'SAM_2017_4HH_rich with capital'!S82)</f>
        <v/>
      </c>
      <c r="T82" s="223" t="str">
        <f>IF('SAM_2017_4HH_rich with capital'!T82="","",'SAM_2017_4HH_rich with capital'!T82)</f>
        <v/>
      </c>
      <c r="U82" s="223" t="str">
        <f>IF('SAM_2017_4HH_rich with capital'!U82="","",'SAM_2017_4HH_rich with capital'!U82)</f>
        <v/>
      </c>
      <c r="V82" s="223" t="str">
        <f>IF('SAM_2017_4HH_rich with capital'!V82="","",'SAM_2017_4HH_rich with capital'!V82)</f>
        <v/>
      </c>
      <c r="W82" s="223" t="str">
        <f>IF('SAM_2017_4HH_rich with capital'!W82="","",'SAM_2017_4HH_rich with capital'!W82)</f>
        <v/>
      </c>
      <c r="X82" s="223" t="str">
        <f>IF('SAM_2017_4HH_rich with capital'!X82="","",'SAM_2017_4HH_rich with capital'!X82)</f>
        <v/>
      </c>
      <c r="Y82" s="223" t="str">
        <f>IF('SAM_2017_4HH_rich with capital'!Y82="","",'SAM_2017_4HH_rich with capital'!Y82)</f>
        <v/>
      </c>
      <c r="Z82" s="223" t="str">
        <f>IF('SAM_2017_4HH_rich with capital'!Z82="","",'SAM_2017_4HH_rich with capital'!Z82)</f>
        <v/>
      </c>
      <c r="AA82" s="223" t="str">
        <f>IF('SAM_2017_4HH_rich with capital'!AA82="","",'SAM_2017_4HH_rich with capital'!AA82)</f>
        <v/>
      </c>
      <c r="AB82" s="223" t="str">
        <f>IF('SAM_2017_4HH_rich with capital'!AB82="","",'SAM_2017_4HH_rich with capital'!AB82)</f>
        <v/>
      </c>
      <c r="AC82" s="223" t="str">
        <f>IF('SAM_2017_4HH_rich with capital'!AC82="","",'SAM_2017_4HH_rich with capital'!AC82)</f>
        <v/>
      </c>
      <c r="AD82" s="223" t="str">
        <f>IF('SAM_2017_4HH_rich with capital'!AD82="","",'SAM_2017_4HH_rich with capital'!AD82)</f>
        <v/>
      </c>
      <c r="AE82" s="223" t="str">
        <f>IF('SAM_2017_4HH_rich with capital'!AE82="","",'SAM_2017_4HH_rich with capital'!AE82)</f>
        <v/>
      </c>
      <c r="AF82" s="223" t="str">
        <f>IF('SAM_2017_4HH_rich with capital'!AF82="","",'SAM_2017_4HH_rich with capital'!AF82)</f>
        <v/>
      </c>
      <c r="AG82" s="223" t="str">
        <f>IF('SAM_2017_4HH_rich with capital'!AG82="","",'SAM_2017_4HH_rich with capital'!AG82)</f>
        <v/>
      </c>
      <c r="AH82" s="223" t="str">
        <f>IF('SAM_2017_4HH_rich with capital'!AH82="","",'SAM_2017_4HH_rich with capital'!AH82)</f>
        <v/>
      </c>
      <c r="AI82" s="223" t="str">
        <f>IF('SAM_2017_4HH_rich with capital'!AI82="","",'SAM_2017_4HH_rich with capital'!AI82)</f>
        <v/>
      </c>
      <c r="AJ82" s="223" t="str">
        <f>IF('SAM_2017_4HH_rich with capital'!AJ82="","",'SAM_2017_4HH_rich with capital'!AJ82)</f>
        <v/>
      </c>
      <c r="AK82" s="223" t="str">
        <f>IF('SAM_2017_4HH_rich with capital'!AK82="","",'SAM_2017_4HH_rich with capital'!AK82)</f>
        <v/>
      </c>
      <c r="AL82" s="223" t="str">
        <f>IF('SAM_2017_4HH_rich with capital'!AL82="","",'SAM_2017_4HH_rich with capital'!AL82)</f>
        <v/>
      </c>
      <c r="AM82" s="223" t="str">
        <f>IF('SAM_2017_4HH_rich with capital'!AM82="","",'SAM_2017_4HH_rich with capital'!AM82)</f>
        <v/>
      </c>
      <c r="AN82" s="223" t="str">
        <f>IF('SAM_2017_4HH_rich with capital'!AN82="","",'SAM_2017_4HH_rich with capital'!AN82)</f>
        <v/>
      </c>
      <c r="AO82" s="223" t="str">
        <f>IF('SAM_2017_4HH_rich with capital'!AO82="","",'SAM_2017_4HH_rich with capital'!AO82)</f>
        <v/>
      </c>
      <c r="AP82" s="223" t="str">
        <f>IF('SAM_2017_4HH_rich with capital'!AP82="","",'SAM_2017_4HH_rich with capital'!AP82)</f>
        <v/>
      </c>
      <c r="AQ82" s="223" t="str">
        <f>IF('SAM_2017_4HH_rich with capital'!AQ82="","",'SAM_2017_4HH_rich with capital'!AQ82)</f>
        <v/>
      </c>
      <c r="AR82" s="223" t="str">
        <f>IF('SAM_2017_4HH_rich with capital'!AR82="","",'SAM_2017_4HH_rich with capital'!AR82)</f>
        <v/>
      </c>
      <c r="AS82" s="223" t="str">
        <f>IF('SAM_2017_4HH_rich with capital'!AS82="","",'SAM_2017_4HH_rich with capital'!AS82)</f>
        <v/>
      </c>
      <c r="AT82" s="223" t="str">
        <f>IF('SAM_2017_4HH_rich with capital'!AT82="","",'SAM_2017_4HH_rich with capital'!AT82)</f>
        <v/>
      </c>
      <c r="AU82" s="223" t="str">
        <f>IF('SAM_2017_4HH_rich with capital'!AU82="","",'SAM_2017_4HH_rich with capital'!AU82)</f>
        <v/>
      </c>
      <c r="AV82" s="223" t="str">
        <f>IF('SAM_2017_4HH_rich with capital'!AV82="","",'SAM_2017_4HH_rich with capital'!AV82)</f>
        <v/>
      </c>
      <c r="AW82" s="223" t="str">
        <f>IF('SAM_2017_4HH_rich with capital'!AW82="","",'SAM_2017_4HH_rich with capital'!AW82)</f>
        <v/>
      </c>
      <c r="AX82" s="223" t="str">
        <f>IF('SAM_2017_4HH_rich with capital'!AX82="","",'SAM_2017_4HH_rich with capital'!AX82)</f>
        <v/>
      </c>
      <c r="AY82" s="223" t="str">
        <f>IF('SAM_2017_4HH_rich with capital'!AY82="","",'SAM_2017_4HH_rich with capital'!AY82)</f>
        <v/>
      </c>
      <c r="AZ82" s="223" t="str">
        <f>IF('SAM_2017_4HH_rich with capital'!AZ82="","",'SAM_2017_4HH_rich with capital'!AZ82)</f>
        <v/>
      </c>
      <c r="BA82" s="223" t="str">
        <f>IF('SAM_2017_4HH_rich with capital'!BA82="","",'SAM_2017_4HH_rich with capital'!BA82)</f>
        <v/>
      </c>
      <c r="BB82" s="223" t="str">
        <f>IF('SAM_2017_4HH_rich with capital'!BB82="","",'SAM_2017_4HH_rich with capital'!BB82)</f>
        <v/>
      </c>
      <c r="BC82" s="223" t="str">
        <f>IF('SAM_2017_4HH_rich with capital'!BC82="","",'SAM_2017_4HH_rich with capital'!BC82)</f>
        <v/>
      </c>
      <c r="BD82" s="223" t="str">
        <f>IF('SAM_2017_4HH_rich with capital'!BD82="","",'SAM_2017_4HH_rich with capital'!BD82)</f>
        <v/>
      </c>
      <c r="BE82" s="223" t="str">
        <f>IF('SAM_2017_4HH_rich with capital'!BE82="","",'SAM_2017_4HH_rich with capital'!BE82)</f>
        <v/>
      </c>
      <c r="BF82" s="223" t="str">
        <f>IF('SAM_2017_4HH_rich with capital'!BF82="","",'SAM_2017_4HH_rich with capital'!BF82)</f>
        <v/>
      </c>
      <c r="BG82" s="223" t="str">
        <f>IF('SAM_2017_4HH_rich with capital'!BG82="","",'SAM_2017_4HH_rich with capital'!BG82)</f>
        <v/>
      </c>
      <c r="BH82" s="223" t="str">
        <f>IF('SAM_2017_4HH_rich with capital'!BH82="","",'SAM_2017_4HH_rich with capital'!BH82)</f>
        <v/>
      </c>
      <c r="BI82" s="223" t="str">
        <f>IF('SAM_2017_4HH_rich with capital'!BI82="","",'SAM_2017_4HH_rich with capital'!BI82)</f>
        <v/>
      </c>
      <c r="BJ82" s="223" t="str">
        <f>IF('SAM_2017_4HH_rich with capital'!BJ82="","",'SAM_2017_4HH_rich with capital'!BJ82)</f>
        <v/>
      </c>
      <c r="BK82" s="223" t="str">
        <f>IF('SAM_2017_4HH_rich with capital'!BK82="","",'SAM_2017_4HH_rich with capital'!BK82)</f>
        <v/>
      </c>
      <c r="BL82" s="223" t="str">
        <f>IF('SAM_2017_4HH_rich with capital'!BL82="","",'SAM_2017_4HH_rich with capital'!BL82)</f>
        <v/>
      </c>
      <c r="BM82" s="223" t="str">
        <f>IF('SAM_2017_4HH_rich with capital'!BM82="","",'SAM_2017_4HH_rich with capital'!BM82)</f>
        <v/>
      </c>
      <c r="BN82" s="223" t="str">
        <f>IF('SAM_2017_4HH_rich with capital'!BN82="","",'SAM_2017_4HH_rich with capital'!BN82)</f>
        <v/>
      </c>
      <c r="BO82" s="223" t="str">
        <f>IF('SAM_2017_4HH_rich with capital'!BO82="","",'SAM_2017_4HH_rich with capital'!BO82)</f>
        <v/>
      </c>
      <c r="BP82" s="223" t="str">
        <f>IF('SAM_2017_4HH_rich with capital'!BP82="","",'SAM_2017_4HH_rich with capital'!BP82)</f>
        <v/>
      </c>
      <c r="BQ82" s="223" t="str">
        <f>IF('SAM_2017_4HH_rich with capital'!BQ82="","",'SAM_2017_4HH_rich with capital'!BQ82)</f>
        <v/>
      </c>
      <c r="BR82" s="223" t="str">
        <f>IF('SAM_2017_4HH_rich with capital'!BR82="","",'SAM_2017_4HH_rich with capital'!BR82)</f>
        <v/>
      </c>
      <c r="BS82" s="223" t="str">
        <f>IF('SAM_2017_4HH_rich with capital'!BS82="","",'SAM_2017_4HH_rich with capital'!BS82)</f>
        <v/>
      </c>
      <c r="BT82" s="223" t="str">
        <f>IF('SAM_2017_4HH_rich with capital'!BT82="","",'SAM_2017_4HH_rich with capital'!BT82)</f>
        <v/>
      </c>
      <c r="BU82" s="279">
        <f>IF('SAM_2017_4HH_rich with capital'!BU82="","",'SAM_2017_4HH_rich with capital'!BU82)</f>
        <v>65816.753606899627</v>
      </c>
      <c r="BV82" s="223">
        <f>IF('SAM_2017_4HH_rich with capital'!BV82="","",'SAM_2017_4HH_rich with capital'!BV82)</f>
        <v>1133871.9429422587</v>
      </c>
      <c r="BW82" s="223">
        <f>IF('SAM_2017_4HH_rich with capital'!BW82="","",'SAM_2017_4HH_rich with capital'!BW82)</f>
        <v>43919.881224817327</v>
      </c>
      <c r="BX82" s="280">
        <f>IF('SAM_2017_4HH_rich with capital'!BX82="","",'SAM_2017_4HH_rich with capital'!BX82)</f>
        <v>1946883.0345589502</v>
      </c>
      <c r="BY82" s="223" t="str">
        <f>IF('SAM_2017_4HH_rich with capital'!BY82="","",'SAM_2017_4HH_rich with capital'!BY82)</f>
        <v/>
      </c>
      <c r="BZ82" s="223" t="str">
        <f>IF('SAM_2017_4HH_rich with capital'!BZ82="","",'SAM_2017_4HH_rich with capital'!BZ82)</f>
        <v/>
      </c>
      <c r="CA82" s="223" t="str">
        <f>IF('SAM_2017_4HH_rich with capital'!CA82="","",'SAM_2017_4HH_rich with capital'!CA82)</f>
        <v/>
      </c>
      <c r="CB82" s="223" t="str">
        <f>IF('SAM_2017_4HH_rich with capital'!CB82="","",'SAM_2017_4HH_rich with capital'!CB82)</f>
        <v/>
      </c>
      <c r="CC82" s="223" t="str">
        <f>IF('SAM_2017_4HH_rich with capital'!CC82="","",'SAM_2017_4HH_rich with capital'!CC82)</f>
        <v/>
      </c>
      <c r="CD82" s="223" t="str">
        <f>IF('SAM_2017_4HH_rich with capital'!CD82="","",'SAM_2017_4HH_rich with capital'!CD82)</f>
        <v/>
      </c>
      <c r="CE82" s="223" t="str">
        <f>IF('SAM_2017_4HH_rich with capital'!CE82="","",'SAM_2017_4HH_rich with capital'!CE82)</f>
        <v/>
      </c>
      <c r="CF82" s="83" t="str">
        <f>IF('SAM_2017_4HH_rich with capital'!CF82="","",'SAM_2017_4HH_rich with capital'!CF82)</f>
        <v/>
      </c>
      <c r="CG82" s="107">
        <f t="shared" si="2"/>
        <v>3190491.6123329261</v>
      </c>
      <c r="CH82" s="221"/>
      <c r="CI82" s="221"/>
      <c r="CJ82" s="221"/>
      <c r="CK82" s="221"/>
    </row>
    <row r="83" spans="1:89" x14ac:dyDescent="0.25">
      <c r="A83" s="227" t="s">
        <v>17</v>
      </c>
      <c r="B83" s="225">
        <v>81</v>
      </c>
      <c r="C83" s="244" t="str">
        <f>IF('SAM_2017_4HH_rich with capital'!C83="","",'SAM_2017_4HH_rich with capital'!C83)</f>
        <v/>
      </c>
      <c r="D83" s="223" t="str">
        <f>IF('SAM_2017_4HH_rich with capital'!D83="","",'SAM_2017_4HH_rich with capital'!D83)</f>
        <v/>
      </c>
      <c r="E83" s="223" t="str">
        <f>IF('SAM_2017_4HH_rich with capital'!E83="","",'SAM_2017_4HH_rich with capital'!E83)</f>
        <v/>
      </c>
      <c r="F83" s="223" t="str">
        <f>IF('SAM_2017_4HH_rich with capital'!F83="","",'SAM_2017_4HH_rich with capital'!F83)</f>
        <v/>
      </c>
      <c r="G83" s="223" t="str">
        <f>IF('SAM_2017_4HH_rich with capital'!G83="","",'SAM_2017_4HH_rich with capital'!G83)</f>
        <v/>
      </c>
      <c r="H83" s="223" t="str">
        <f>IF('SAM_2017_4HH_rich with capital'!H83="","",'SAM_2017_4HH_rich with capital'!H83)</f>
        <v/>
      </c>
      <c r="I83" s="223" t="str">
        <f>IF('SAM_2017_4HH_rich with capital'!I83="","",'SAM_2017_4HH_rich with capital'!I83)</f>
        <v/>
      </c>
      <c r="J83" s="223" t="str">
        <f>IF('SAM_2017_4HH_rich with capital'!J83="","",'SAM_2017_4HH_rich with capital'!J83)</f>
        <v/>
      </c>
      <c r="K83" s="223" t="str">
        <f>IF('SAM_2017_4HH_rich with capital'!K83="","",'SAM_2017_4HH_rich with capital'!K83)</f>
        <v/>
      </c>
      <c r="L83" s="223" t="str">
        <f>IF('SAM_2017_4HH_rich with capital'!L83="","",'SAM_2017_4HH_rich with capital'!L83)</f>
        <v/>
      </c>
      <c r="M83" s="223" t="str">
        <f>IF('SAM_2017_4HH_rich with capital'!M83="","",'SAM_2017_4HH_rich with capital'!M83)</f>
        <v/>
      </c>
      <c r="N83" s="223" t="str">
        <f>IF('SAM_2017_4HH_rich with capital'!N83="","",'SAM_2017_4HH_rich with capital'!N83)</f>
        <v/>
      </c>
      <c r="O83" s="223" t="str">
        <f>IF('SAM_2017_4HH_rich with capital'!O83="","",'SAM_2017_4HH_rich with capital'!O83)</f>
        <v/>
      </c>
      <c r="P83" s="223" t="str">
        <f>IF('SAM_2017_4HH_rich with capital'!P83="","",'SAM_2017_4HH_rich with capital'!P83)</f>
        <v/>
      </c>
      <c r="Q83" s="223" t="str">
        <f>IF('SAM_2017_4HH_rich with capital'!Q83="","",'SAM_2017_4HH_rich with capital'!Q83)</f>
        <v/>
      </c>
      <c r="R83" s="223" t="str">
        <f>IF('SAM_2017_4HH_rich with capital'!R83="","",'SAM_2017_4HH_rich with capital'!R83)</f>
        <v/>
      </c>
      <c r="S83" s="223" t="str">
        <f>IF('SAM_2017_4HH_rich with capital'!S83="","",'SAM_2017_4HH_rich with capital'!S83)</f>
        <v/>
      </c>
      <c r="T83" s="223" t="str">
        <f>IF('SAM_2017_4HH_rich with capital'!T83="","",'SAM_2017_4HH_rich with capital'!T83)</f>
        <v/>
      </c>
      <c r="U83" s="223" t="str">
        <f>IF('SAM_2017_4HH_rich with capital'!U83="","",'SAM_2017_4HH_rich with capital'!U83)</f>
        <v/>
      </c>
      <c r="V83" s="223" t="str">
        <f>IF('SAM_2017_4HH_rich with capital'!V83="","",'SAM_2017_4HH_rich with capital'!V83)</f>
        <v/>
      </c>
      <c r="W83" s="223" t="str">
        <f>IF('SAM_2017_4HH_rich with capital'!W83="","",'SAM_2017_4HH_rich with capital'!W83)</f>
        <v/>
      </c>
      <c r="X83" s="223" t="str">
        <f>IF('SAM_2017_4HH_rich with capital'!X83="","",'SAM_2017_4HH_rich with capital'!X83)</f>
        <v/>
      </c>
      <c r="Y83" s="223" t="str">
        <f>IF('SAM_2017_4HH_rich with capital'!Y83="","",'SAM_2017_4HH_rich with capital'!Y83)</f>
        <v/>
      </c>
      <c r="Z83" s="223" t="str">
        <f>IF('SAM_2017_4HH_rich with capital'!Z83="","",'SAM_2017_4HH_rich with capital'!Z83)</f>
        <v/>
      </c>
      <c r="AA83" s="223" t="str">
        <f>IF('SAM_2017_4HH_rich with capital'!AA83="","",'SAM_2017_4HH_rich with capital'!AA83)</f>
        <v/>
      </c>
      <c r="AB83" s="223" t="str">
        <f>IF('SAM_2017_4HH_rich with capital'!AB83="","",'SAM_2017_4HH_rich with capital'!AB83)</f>
        <v/>
      </c>
      <c r="AC83" s="223" t="str">
        <f>IF('SAM_2017_4HH_rich with capital'!AC83="","",'SAM_2017_4HH_rich with capital'!AC83)</f>
        <v/>
      </c>
      <c r="AD83" s="223" t="str">
        <f>IF('SAM_2017_4HH_rich with capital'!AD83="","",'SAM_2017_4HH_rich with capital'!AD83)</f>
        <v/>
      </c>
      <c r="AE83" s="223" t="str">
        <f>IF('SAM_2017_4HH_rich with capital'!AE83="","",'SAM_2017_4HH_rich with capital'!AE83)</f>
        <v/>
      </c>
      <c r="AF83" s="223" t="str">
        <f>IF('SAM_2017_4HH_rich with capital'!AF83="","",'SAM_2017_4HH_rich with capital'!AF83)</f>
        <v/>
      </c>
      <c r="AG83" s="223" t="str">
        <f>IF('SAM_2017_4HH_rich with capital'!AG83="","",'SAM_2017_4HH_rich with capital'!AG83)</f>
        <v/>
      </c>
      <c r="AH83" s="223" t="str">
        <f>IF('SAM_2017_4HH_rich with capital'!AH83="","",'SAM_2017_4HH_rich with capital'!AH83)</f>
        <v/>
      </c>
      <c r="AI83" s="223" t="str">
        <f>IF('SAM_2017_4HH_rich with capital'!AI83="","",'SAM_2017_4HH_rich with capital'!AI83)</f>
        <v/>
      </c>
      <c r="AJ83" s="223" t="str">
        <f>IF('SAM_2017_4HH_rich with capital'!AJ83="","",'SAM_2017_4HH_rich with capital'!AJ83)</f>
        <v/>
      </c>
      <c r="AK83" s="223" t="str">
        <f>IF('SAM_2017_4HH_rich with capital'!AK83="","",'SAM_2017_4HH_rich with capital'!AK83)</f>
        <v/>
      </c>
      <c r="AL83" s="223" t="str">
        <f>IF('SAM_2017_4HH_rich with capital'!AL83="","",'SAM_2017_4HH_rich with capital'!AL83)</f>
        <v/>
      </c>
      <c r="AM83" s="223" t="str">
        <f>IF('SAM_2017_4HH_rich with capital'!AM83="","",'SAM_2017_4HH_rich with capital'!AM83)</f>
        <v/>
      </c>
      <c r="AN83" s="223" t="str">
        <f>IF('SAM_2017_4HH_rich with capital'!AN83="","",'SAM_2017_4HH_rich with capital'!AN83)</f>
        <v/>
      </c>
      <c r="AO83" s="223" t="str">
        <f>IF('SAM_2017_4HH_rich with capital'!AO83="","",'SAM_2017_4HH_rich with capital'!AO83)</f>
        <v/>
      </c>
      <c r="AP83" s="223" t="str">
        <f>IF('SAM_2017_4HH_rich with capital'!AP83="","",'SAM_2017_4HH_rich with capital'!AP83)</f>
        <v/>
      </c>
      <c r="AQ83" s="223" t="str">
        <f>IF('SAM_2017_4HH_rich with capital'!AQ83="","",'SAM_2017_4HH_rich with capital'!AQ83)</f>
        <v/>
      </c>
      <c r="AR83" s="223" t="str">
        <f>IF('SAM_2017_4HH_rich with capital'!AR83="","",'SAM_2017_4HH_rich with capital'!AR83)</f>
        <v/>
      </c>
      <c r="AS83" s="223" t="str">
        <f>IF('SAM_2017_4HH_rich with capital'!AS83="","",'SAM_2017_4HH_rich with capital'!AS83)</f>
        <v/>
      </c>
      <c r="AT83" s="223" t="str">
        <f>IF('SAM_2017_4HH_rich with capital'!AT83="","",'SAM_2017_4HH_rich with capital'!AT83)</f>
        <v/>
      </c>
      <c r="AU83" s="223" t="str">
        <f>IF('SAM_2017_4HH_rich with capital'!AU83="","",'SAM_2017_4HH_rich with capital'!AU83)</f>
        <v/>
      </c>
      <c r="AV83" s="223" t="str">
        <f>IF('SAM_2017_4HH_rich with capital'!AV83="","",'SAM_2017_4HH_rich with capital'!AV83)</f>
        <v/>
      </c>
      <c r="AW83" s="223" t="str">
        <f>IF('SAM_2017_4HH_rich with capital'!AW83="","",'SAM_2017_4HH_rich with capital'!AW83)</f>
        <v/>
      </c>
      <c r="AX83" s="223" t="str">
        <f>IF('SAM_2017_4HH_rich with capital'!AX83="","",'SAM_2017_4HH_rich with capital'!AX83)</f>
        <v/>
      </c>
      <c r="AY83" s="223" t="str">
        <f>IF('SAM_2017_4HH_rich with capital'!AY83="","",'SAM_2017_4HH_rich with capital'!AY83)</f>
        <v/>
      </c>
      <c r="AZ83" s="223" t="str">
        <f>IF('SAM_2017_4HH_rich with capital'!AZ83="","",'SAM_2017_4HH_rich with capital'!AZ83)</f>
        <v/>
      </c>
      <c r="BA83" s="223" t="str">
        <f>IF('SAM_2017_4HH_rich with capital'!BA83="","",'SAM_2017_4HH_rich with capital'!BA83)</f>
        <v/>
      </c>
      <c r="BB83" s="223" t="str">
        <f>IF('SAM_2017_4HH_rich with capital'!BB83="","",'SAM_2017_4HH_rich with capital'!BB83)</f>
        <v/>
      </c>
      <c r="BC83" s="223" t="str">
        <f>IF('SAM_2017_4HH_rich with capital'!BC83="","",'SAM_2017_4HH_rich with capital'!BC83)</f>
        <v/>
      </c>
      <c r="BD83" s="223" t="str">
        <f>IF('SAM_2017_4HH_rich with capital'!BD83="","",'SAM_2017_4HH_rich with capital'!BD83)</f>
        <v/>
      </c>
      <c r="BE83" s="223" t="str">
        <f>IF('SAM_2017_4HH_rich with capital'!BE83="","",'SAM_2017_4HH_rich with capital'!BE83)</f>
        <v/>
      </c>
      <c r="BF83" s="223" t="str">
        <f>IF('SAM_2017_4HH_rich with capital'!BF83="","",'SAM_2017_4HH_rich with capital'!BF83)</f>
        <v/>
      </c>
      <c r="BG83" s="223" t="str">
        <f>IF('SAM_2017_4HH_rich with capital'!BG83="","",'SAM_2017_4HH_rich with capital'!BG83)</f>
        <v/>
      </c>
      <c r="BH83" s="223" t="str">
        <f>IF('SAM_2017_4HH_rich with capital'!BH83="","",'SAM_2017_4HH_rich with capital'!BH83)</f>
        <v/>
      </c>
      <c r="BI83" s="223" t="str">
        <f>IF('SAM_2017_4HH_rich with capital'!BI83="","",'SAM_2017_4HH_rich with capital'!BI83)</f>
        <v/>
      </c>
      <c r="BJ83" s="223" t="str">
        <f>IF('SAM_2017_4HH_rich with capital'!BJ83="","",'SAM_2017_4HH_rich with capital'!BJ83)</f>
        <v/>
      </c>
      <c r="BK83" s="223" t="str">
        <f>IF('SAM_2017_4HH_rich with capital'!BK83="","",'SAM_2017_4HH_rich with capital'!BK83)</f>
        <v/>
      </c>
      <c r="BL83" s="223" t="str">
        <f>IF('SAM_2017_4HH_rich with capital'!BL83="","",'SAM_2017_4HH_rich with capital'!BL83)</f>
        <v/>
      </c>
      <c r="BM83" s="223" t="str">
        <f>IF('SAM_2017_4HH_rich with capital'!BM83="","",'SAM_2017_4HH_rich with capital'!BM83)</f>
        <v/>
      </c>
      <c r="BN83" s="223" t="str">
        <f>IF('SAM_2017_4HH_rich with capital'!BN83="","",'SAM_2017_4HH_rich with capital'!BN83)</f>
        <v/>
      </c>
      <c r="BO83" s="223" t="str">
        <f>IF('SAM_2017_4HH_rich with capital'!BO83="","",'SAM_2017_4HH_rich with capital'!BO83)</f>
        <v/>
      </c>
      <c r="BP83" s="223" t="str">
        <f>IF('SAM_2017_4HH_rich with capital'!BP83="","",'SAM_2017_4HH_rich with capital'!BP83)</f>
        <v/>
      </c>
      <c r="BQ83" s="223" t="str">
        <f>IF('SAM_2017_4HH_rich with capital'!BQ83="","",'SAM_2017_4HH_rich with capital'!BQ83)</f>
        <v/>
      </c>
      <c r="BR83" s="223" t="str">
        <f>IF('SAM_2017_4HH_rich with capital'!BR83="","",'SAM_2017_4HH_rich with capital'!BR83)</f>
        <v/>
      </c>
      <c r="BS83" s="223" t="str">
        <f>IF('SAM_2017_4HH_rich with capital'!BS83="","",'SAM_2017_4HH_rich with capital'!BS83)</f>
        <v/>
      </c>
      <c r="BT83" s="223" t="str">
        <f>IF('SAM_2017_4HH_rich with capital'!BT83="","",'SAM_2017_4HH_rich with capital'!BT83)</f>
        <v/>
      </c>
      <c r="BU83" s="279" t="str">
        <f>IF('SAM_2017_4HH_rich with capital'!BU83="","",'SAM_2017_4HH_rich with capital'!BU83)</f>
        <v/>
      </c>
      <c r="BV83" s="223">
        <f>IF('SAM_2017_4HH_rich with capital'!BV83="","",'SAM_2017_4HH_rich with capital'!BV83)</f>
        <v>4355063.2264078083</v>
      </c>
      <c r="BW83" s="223" t="str">
        <f>IF('SAM_2017_4HH_rich with capital'!BW83="","",'SAM_2017_4HH_rich with capital'!BW83)</f>
        <v/>
      </c>
      <c r="BX83" s="280">
        <f>IF('SAM_2017_4HH_rich with capital'!BX83="","",'SAM_2017_4HH_rich with capital'!BX83)</f>
        <v>8287148.362124661</v>
      </c>
      <c r="BY83" s="223">
        <f>IF('SAM_2017_4HH_rich with capital'!BY83="","",'SAM_2017_4HH_rich with capital'!BY83)</f>
        <v>1145959.1116207819</v>
      </c>
      <c r="BZ83" s="223" t="str">
        <f>IF('SAM_2017_4HH_rich with capital'!BZ83="","",'SAM_2017_4HH_rich with capital'!BZ83)</f>
        <v/>
      </c>
      <c r="CA83" s="223" t="str">
        <f>IF('SAM_2017_4HH_rich with capital'!CA83="","",'SAM_2017_4HH_rich with capital'!CA83)</f>
        <v/>
      </c>
      <c r="CB83" s="223" t="str">
        <f>IF('SAM_2017_4HH_rich with capital'!CB83="","",'SAM_2017_4HH_rich with capital'!CB83)</f>
        <v/>
      </c>
      <c r="CC83" s="223" t="str">
        <f>IF('SAM_2017_4HH_rich with capital'!CC83="","",'SAM_2017_4HH_rich with capital'!CC83)</f>
        <v/>
      </c>
      <c r="CD83" s="223" t="str">
        <f>IF('SAM_2017_4HH_rich with capital'!CD83="","",'SAM_2017_4HH_rich with capital'!CD83)</f>
        <v/>
      </c>
      <c r="CE83" s="223" t="str">
        <f>IF('SAM_2017_4HH_rich with capital'!CE83="","",'SAM_2017_4HH_rich with capital'!CE83)</f>
        <v/>
      </c>
      <c r="CF83" s="83">
        <f>IF('SAM_2017_4HH_rich with capital'!CF83="","",'SAM_2017_4HH_rich with capital'!CF83)</f>
        <v>1731154.8481223364</v>
      </c>
      <c r="CG83" s="107">
        <f t="shared" si="2"/>
        <v>15519325.548275588</v>
      </c>
      <c r="CH83" s="221"/>
      <c r="CI83" s="221"/>
      <c r="CJ83" s="221"/>
      <c r="CK83" s="221"/>
    </row>
    <row r="84" spans="1:89" ht="15.75" thickBot="1" x14ac:dyDescent="0.3">
      <c r="A84" s="91" t="str">
        <f>CF1</f>
        <v>ROW</v>
      </c>
      <c r="B84" s="225">
        <v>82</v>
      </c>
      <c r="C84" s="245" t="str">
        <f>IF('SAM_2017_4HH_rich with capital'!C84="","",'SAM_2017_4HH_rich with capital'!C84)</f>
        <v/>
      </c>
      <c r="D84" s="82" t="str">
        <f>IF('SAM_2017_4HH_rich with capital'!D84="","",'SAM_2017_4HH_rich with capital'!D84)</f>
        <v/>
      </c>
      <c r="E84" s="82" t="str">
        <f>IF('SAM_2017_4HH_rich with capital'!E84="","",'SAM_2017_4HH_rich with capital'!E84)</f>
        <v/>
      </c>
      <c r="F84" s="82" t="str">
        <f>IF('SAM_2017_4HH_rich with capital'!F84="","",'SAM_2017_4HH_rich with capital'!F84)</f>
        <v/>
      </c>
      <c r="G84" s="82" t="str">
        <f>IF('SAM_2017_4HH_rich with capital'!G84="","",'SAM_2017_4HH_rich with capital'!G84)</f>
        <v/>
      </c>
      <c r="H84" s="82" t="str">
        <f>IF('SAM_2017_4HH_rich with capital'!H84="","",'SAM_2017_4HH_rich with capital'!H84)</f>
        <v/>
      </c>
      <c r="I84" s="82" t="str">
        <f>IF('SAM_2017_4HH_rich with capital'!I84="","",'SAM_2017_4HH_rich with capital'!I84)</f>
        <v/>
      </c>
      <c r="J84" s="82" t="str">
        <f>IF('SAM_2017_4HH_rich with capital'!J84="","",'SAM_2017_4HH_rich with capital'!J84)</f>
        <v/>
      </c>
      <c r="K84" s="82" t="str">
        <f>IF('SAM_2017_4HH_rich with capital'!K84="","",'SAM_2017_4HH_rich with capital'!K84)</f>
        <v/>
      </c>
      <c r="L84" s="82" t="str">
        <f>IF('SAM_2017_4HH_rich with capital'!L84="","",'SAM_2017_4HH_rich with capital'!L84)</f>
        <v/>
      </c>
      <c r="M84" s="82" t="str">
        <f>IF('SAM_2017_4HH_rich with capital'!M84="","",'SAM_2017_4HH_rich with capital'!M84)</f>
        <v/>
      </c>
      <c r="N84" s="82" t="str">
        <f>IF('SAM_2017_4HH_rich with capital'!N84="","",'SAM_2017_4HH_rich with capital'!N84)</f>
        <v/>
      </c>
      <c r="O84" s="82" t="str">
        <f>IF('SAM_2017_4HH_rich with capital'!O84="","",'SAM_2017_4HH_rich with capital'!O84)</f>
        <v/>
      </c>
      <c r="P84" s="82" t="str">
        <f>IF('SAM_2017_4HH_rich with capital'!P84="","",'SAM_2017_4HH_rich with capital'!P84)</f>
        <v/>
      </c>
      <c r="Q84" s="82" t="str">
        <f>IF('SAM_2017_4HH_rich with capital'!Q84="","",'SAM_2017_4HH_rich with capital'!Q84)</f>
        <v/>
      </c>
      <c r="R84" s="82" t="str">
        <f>IF('SAM_2017_4HH_rich with capital'!R84="","",'SAM_2017_4HH_rich with capital'!R84)</f>
        <v/>
      </c>
      <c r="S84" s="82" t="str">
        <f>IF('SAM_2017_4HH_rich with capital'!S84="","",'SAM_2017_4HH_rich with capital'!S84)</f>
        <v/>
      </c>
      <c r="T84" s="82" t="str">
        <f>IF('SAM_2017_4HH_rich with capital'!T84="","",'SAM_2017_4HH_rich with capital'!T84)</f>
        <v/>
      </c>
      <c r="U84" s="82" t="str">
        <f>IF('SAM_2017_4HH_rich with capital'!U84="","",'SAM_2017_4HH_rich with capital'!U84)</f>
        <v/>
      </c>
      <c r="V84" s="82" t="str">
        <f>IF('SAM_2017_4HH_rich with capital'!V84="","",'SAM_2017_4HH_rich with capital'!V84)</f>
        <v/>
      </c>
      <c r="W84" s="82" t="str">
        <f>IF('SAM_2017_4HH_rich with capital'!W84="","",'SAM_2017_4HH_rich with capital'!W84)</f>
        <v/>
      </c>
      <c r="X84" s="82" t="str">
        <f>IF('SAM_2017_4HH_rich with capital'!X84="","",'SAM_2017_4HH_rich with capital'!X84)</f>
        <v/>
      </c>
      <c r="Y84" s="82" t="str">
        <f>IF('SAM_2017_4HH_rich with capital'!Y84="","",'SAM_2017_4HH_rich with capital'!Y84)</f>
        <v/>
      </c>
      <c r="Z84" s="82" t="str">
        <f>IF('SAM_2017_4HH_rich with capital'!Z84="","",'SAM_2017_4HH_rich with capital'!Z84)</f>
        <v/>
      </c>
      <c r="AA84" s="82" t="str">
        <f>IF('SAM_2017_4HH_rich with capital'!AA84="","",'SAM_2017_4HH_rich with capital'!AA84)</f>
        <v/>
      </c>
      <c r="AB84" s="82" t="str">
        <f>IF('SAM_2017_4HH_rich with capital'!AB84="","",'SAM_2017_4HH_rich with capital'!AB84)</f>
        <v/>
      </c>
      <c r="AC84" s="82" t="str">
        <f>IF('SAM_2017_4HH_rich with capital'!AC84="","",'SAM_2017_4HH_rich with capital'!AC84)</f>
        <v/>
      </c>
      <c r="AD84" s="82" t="str">
        <f>IF('SAM_2017_4HH_rich with capital'!AD84="","",'SAM_2017_4HH_rich with capital'!AD84)</f>
        <v/>
      </c>
      <c r="AE84" s="82" t="str">
        <f>IF('SAM_2017_4HH_rich with capital'!AE84="","",'SAM_2017_4HH_rich with capital'!AE84)</f>
        <v/>
      </c>
      <c r="AF84" s="82" t="str">
        <f>IF('SAM_2017_4HH_rich with capital'!AF84="","",'SAM_2017_4HH_rich with capital'!AF84)</f>
        <v/>
      </c>
      <c r="AG84" s="82" t="str">
        <f>IF('SAM_2017_4HH_rich with capital'!AG84="","",'SAM_2017_4HH_rich with capital'!AG84)</f>
        <v/>
      </c>
      <c r="AH84" s="82" t="str">
        <f>IF('SAM_2017_4HH_rich with capital'!AH84="","",'SAM_2017_4HH_rich with capital'!AH84)</f>
        <v/>
      </c>
      <c r="AI84" s="82" t="str">
        <f>IF('SAM_2017_4HH_rich with capital'!AI84="","",'SAM_2017_4HH_rich with capital'!AI84)</f>
        <v/>
      </c>
      <c r="AJ84" s="82" t="str">
        <f>IF('SAM_2017_4HH_rich with capital'!AJ84="","",'SAM_2017_4HH_rich with capital'!AJ84)</f>
        <v/>
      </c>
      <c r="AK84" s="82">
        <f>IF('SAM_2017_4HH_rich with capital'!AK84="","",'SAM_2017_4HH_rich with capital'!AK84)</f>
        <v>377889.37696545385</v>
      </c>
      <c r="AL84" s="82">
        <f>IF('SAM_2017_4HH_rich with capital'!AL84="","",'SAM_2017_4HH_rich with capital'!AL84)</f>
        <v>8979.0561205599588</v>
      </c>
      <c r="AM84" s="82">
        <f>IF('SAM_2017_4HH_rich with capital'!AM84="","",'SAM_2017_4HH_rich with capital'!AM84)</f>
        <v>5048.83171799928</v>
      </c>
      <c r="AN84" s="82">
        <f>IF('SAM_2017_4HH_rich with capital'!AN84="","",'SAM_2017_4HH_rich with capital'!AN84)</f>
        <v>118511.00389544932</v>
      </c>
      <c r="AO84" s="82">
        <f>IF('SAM_2017_4HH_rich with capital'!AO84="","",'SAM_2017_4HH_rich with capital'!AO84)</f>
        <v>12398.370762056524</v>
      </c>
      <c r="AP84" s="82">
        <f>IF('SAM_2017_4HH_rich with capital'!AP84="","",'SAM_2017_4HH_rich with capital'!AP84)</f>
        <v>264468.33967294788</v>
      </c>
      <c r="AQ84" s="82">
        <f>IF('SAM_2017_4HH_rich with capital'!AQ84="","",'SAM_2017_4HH_rich with capital'!AQ84)</f>
        <v>20987.823054706889</v>
      </c>
      <c r="AR84" s="82">
        <f>IF('SAM_2017_4HH_rich with capital'!AR84="","",'SAM_2017_4HH_rich with capital'!AR84)</f>
        <v>917335.64919590589</v>
      </c>
      <c r="AS84" s="82">
        <f>IF('SAM_2017_4HH_rich with capital'!AS84="","",'SAM_2017_4HH_rich with capital'!AS84)</f>
        <v>237028.06083201614</v>
      </c>
      <c r="AT84" s="82">
        <f>IF('SAM_2017_4HH_rich with capital'!AT84="","",'SAM_2017_4HH_rich with capital'!AT84)</f>
        <v>1185696.7847974994</v>
      </c>
      <c r="AU84" s="82">
        <f>IF('SAM_2017_4HH_rich with capital'!AU84="","",'SAM_2017_4HH_rich with capital'!AU84)</f>
        <v>819193.1745916385</v>
      </c>
      <c r="AV84" s="82">
        <f>IF('SAM_2017_4HH_rich with capital'!AV84="","",'SAM_2017_4HH_rich with capital'!AV84)</f>
        <v>101738.51845910895</v>
      </c>
      <c r="AW84" s="82">
        <f>IF('SAM_2017_4HH_rich with capital'!AW84="","",'SAM_2017_4HH_rich with capital'!AW84)</f>
        <v>563269.00005754898</v>
      </c>
      <c r="AX84" s="82">
        <f>IF('SAM_2017_4HH_rich with capital'!AX84="","",'SAM_2017_4HH_rich with capital'!AX84)</f>
        <v>403774.99268690002</v>
      </c>
      <c r="AY84" s="82">
        <f>IF('SAM_2017_4HH_rich with capital'!AY84="","",'SAM_2017_4HH_rich with capital'!AY84)</f>
        <v>1410828.0377600263</v>
      </c>
      <c r="AZ84" s="82">
        <f>IF('SAM_2017_4HH_rich with capital'!AZ84="","",'SAM_2017_4HH_rich with capital'!AZ84)</f>
        <v>373068.84106831416</v>
      </c>
      <c r="BA84" s="82">
        <f>IF('SAM_2017_4HH_rich with capital'!BA84="","",'SAM_2017_4HH_rich with capital'!BA84)</f>
        <v>4351662.6412385888</v>
      </c>
      <c r="BB84" s="82">
        <f>IF('SAM_2017_4HH_rich with capital'!BB84="","",'SAM_2017_4HH_rich with capital'!BB84)</f>
        <v>218230.32243742488</v>
      </c>
      <c r="BC84" s="82">
        <f>IF('SAM_2017_4HH_rich with capital'!BC84="","",'SAM_2017_4HH_rich with capital'!BC84)</f>
        <v>63474.92873283536</v>
      </c>
      <c r="BD84" s="82">
        <f>IF('SAM_2017_4HH_rich with capital'!BD84="","",'SAM_2017_4HH_rich with capital'!BD84)</f>
        <v>7330.6891706297174</v>
      </c>
      <c r="BE84" s="82">
        <f>IF('SAM_2017_4HH_rich with capital'!BE84="","",'SAM_2017_4HH_rich with capital'!BE84)</f>
        <v>4981.0706214921347</v>
      </c>
      <c r="BF84" s="82">
        <f>IF('SAM_2017_4HH_rich with capital'!BF84="","",'SAM_2017_4HH_rich with capital'!BF84)</f>
        <v>17187.596413866675</v>
      </c>
      <c r="BG84" s="82">
        <f>IF('SAM_2017_4HH_rich with capital'!BG84="","",'SAM_2017_4HH_rich with capital'!BG84)</f>
        <v>29733.335089402593</v>
      </c>
      <c r="BH84" s="82">
        <f>IF('SAM_2017_4HH_rich with capital'!BH84="","",'SAM_2017_4HH_rich with capital'!BH84)</f>
        <v>4068.8547626593227</v>
      </c>
      <c r="BI84" s="82">
        <f>IF('SAM_2017_4HH_rich with capital'!BI84="","",'SAM_2017_4HH_rich with capital'!BI84)</f>
        <v>28639.243136498961</v>
      </c>
      <c r="BJ84" s="82">
        <f>IF('SAM_2017_4HH_rich with capital'!BJ84="","",'SAM_2017_4HH_rich with capital'!BJ84)</f>
        <v>561028.09152437956</v>
      </c>
      <c r="BK84" s="82">
        <f>IF('SAM_2017_4HH_rich with capital'!BK84="","",'SAM_2017_4HH_rich with capital'!BK84)</f>
        <v>4682.3016530854175</v>
      </c>
      <c r="BL84" s="82">
        <f>IF('SAM_2017_4HH_rich with capital'!BL84="","",'SAM_2017_4HH_rich with capital'!BL84)</f>
        <v>154593.86056226087</v>
      </c>
      <c r="BM84" s="82">
        <f>IF('SAM_2017_4HH_rich with capital'!BM84="","",'SAM_2017_4HH_rich with capital'!BM84)</f>
        <v>73941.567063324372</v>
      </c>
      <c r="BN84" s="82">
        <f>IF('SAM_2017_4HH_rich with capital'!BN84="","",'SAM_2017_4HH_rich with capital'!BN84)</f>
        <v>10903.572926126517</v>
      </c>
      <c r="BO84" s="82">
        <f>IF('SAM_2017_4HH_rich with capital'!BO84="","",'SAM_2017_4HH_rich with capital'!BO84)</f>
        <v>1079425.0707247735</v>
      </c>
      <c r="BP84" s="82" t="str">
        <f>IF('SAM_2017_4HH_rich with capital'!BP84="","",'SAM_2017_4HH_rich with capital'!BP84)</f>
        <v/>
      </c>
      <c r="BQ84" s="82" t="str">
        <f>IF('SAM_2017_4HH_rich with capital'!BQ84="","",'SAM_2017_4HH_rich with capital'!BQ84)</f>
        <v/>
      </c>
      <c r="BR84" s="82">
        <f>IF('SAM_2017_4HH_rich with capital'!BR84="","",'SAM_2017_4HH_rich with capital'!BR84)</f>
        <v>195092.42365978396</v>
      </c>
      <c r="BS84" s="82" t="str">
        <f>IF('SAM_2017_4HH_rich with capital'!BS84="","",'SAM_2017_4HH_rich with capital'!BS84)</f>
        <v/>
      </c>
      <c r="BT84" s="82" t="str">
        <f>IF('SAM_2017_4HH_rich with capital'!BT84="","",'SAM_2017_4HH_rich with capital'!BT84)</f>
        <v/>
      </c>
      <c r="BU84" s="281" t="str">
        <f>IF('SAM_2017_4HH_rich with capital'!BU84="","",'SAM_2017_4HH_rich with capital'!BU84)</f>
        <v/>
      </c>
      <c r="BV84" s="282">
        <f>IF('SAM_2017_4HH_rich with capital'!BV84="","",'SAM_2017_4HH_rich with capital'!BV84)</f>
        <v>2555524.9317702185</v>
      </c>
      <c r="BW84" s="282" t="str">
        <f>IF('SAM_2017_4HH_rich with capital'!BW84="","",'SAM_2017_4HH_rich with capital'!BW84)</f>
        <v/>
      </c>
      <c r="BX84" s="283">
        <f>IF('SAM_2017_4HH_rich with capital'!BX84="","",'SAM_2017_4HH_rich with capital'!BX84)</f>
        <v>4387892.4467833145</v>
      </c>
      <c r="BY84" s="82">
        <f>IF('SAM_2017_4HH_rich with capital'!BY84="","",'SAM_2017_4HH_rich with capital'!BY84)</f>
        <v>197537.45013916778</v>
      </c>
      <c r="BZ84" s="82" t="str">
        <f>IF('SAM_2017_4HH_rich with capital'!BZ84="","",'SAM_2017_4HH_rich with capital'!BZ84)</f>
        <v/>
      </c>
      <c r="CA84" s="82" t="str">
        <f>IF('SAM_2017_4HH_rich with capital'!CA84="","",'SAM_2017_4HH_rich with capital'!CA84)</f>
        <v/>
      </c>
      <c r="CB84" s="82" t="str">
        <f>IF('SAM_2017_4HH_rich with capital'!CB84="","",'SAM_2017_4HH_rich with capital'!CB84)</f>
        <v/>
      </c>
      <c r="CC84" s="82" t="str">
        <f>IF('SAM_2017_4HH_rich with capital'!CC84="","",'SAM_2017_4HH_rich with capital'!CC84)</f>
        <v/>
      </c>
      <c r="CD84" s="82" t="str">
        <f>IF('SAM_2017_4HH_rich with capital'!CD84="","",'SAM_2017_4HH_rich with capital'!CD84)</f>
        <v/>
      </c>
      <c r="CE84" s="82" t="str">
        <f>IF('SAM_2017_4HH_rich with capital'!CE84="","",'SAM_2017_4HH_rich with capital'!CE84)</f>
        <v/>
      </c>
      <c r="CF84" s="84" t="str">
        <f>IF('SAM_2017_4HH_rich with capital'!CF84="","",'SAM_2017_4HH_rich with capital'!CF84)</f>
        <v/>
      </c>
      <c r="CG84" s="107">
        <f t="shared" si="2"/>
        <v>20766146.260047965</v>
      </c>
      <c r="CH84" s="221"/>
      <c r="CI84" s="221"/>
      <c r="CJ84" s="221"/>
      <c r="CK84" s="221"/>
    </row>
    <row r="85" spans="1:89" x14ac:dyDescent="0.25">
      <c r="A85" s="75" t="str">
        <f>CG1</f>
        <v>Total</v>
      </c>
      <c r="B85" s="75"/>
      <c r="C85" s="107">
        <f t="shared" ref="C85:AJ85" si="3">SUM(C37:C84)</f>
        <v>4824172.3673870564</v>
      </c>
      <c r="D85" s="107">
        <f t="shared" si="3"/>
        <v>510187.50457440905</v>
      </c>
      <c r="E85" s="107">
        <f t="shared" si="3"/>
        <v>9835329.8675439358</v>
      </c>
      <c r="F85" s="107">
        <f t="shared" si="3"/>
        <v>301853.07414564543</v>
      </c>
      <c r="G85" s="107">
        <f t="shared" si="3"/>
        <v>464864.79147042439</v>
      </c>
      <c r="H85" s="107">
        <f t="shared" si="3"/>
        <v>2592449.1985191451</v>
      </c>
      <c r="I85" s="107">
        <f t="shared" si="3"/>
        <v>970594.93699423457</v>
      </c>
      <c r="J85" s="107">
        <f t="shared" si="3"/>
        <v>2805583.5627252702</v>
      </c>
      <c r="K85" s="107">
        <f t="shared" si="3"/>
        <v>135918.01935970414</v>
      </c>
      <c r="L85" s="107">
        <f t="shared" si="3"/>
        <v>454067.2114391817</v>
      </c>
      <c r="M85" s="107">
        <f t="shared" si="3"/>
        <v>2529113.5923319263</v>
      </c>
      <c r="N85" s="107">
        <f t="shared" si="3"/>
        <v>3230934.648852414</v>
      </c>
      <c r="O85" s="107">
        <f t="shared" si="3"/>
        <v>287662.41155316518</v>
      </c>
      <c r="P85" s="107">
        <f t="shared" si="3"/>
        <v>1604994.9222963413</v>
      </c>
      <c r="Q85" s="107">
        <f t="shared" si="3"/>
        <v>630421.7908047745</v>
      </c>
      <c r="R85" s="107">
        <f t="shared" si="3"/>
        <v>641971.92555395712</v>
      </c>
      <c r="S85" s="107">
        <f t="shared" si="3"/>
        <v>1067874.1720771422</v>
      </c>
      <c r="T85" s="107">
        <f t="shared" si="3"/>
        <v>17553.933400863101</v>
      </c>
      <c r="U85" s="107">
        <f t="shared" si="3"/>
        <v>1323795.6148854657</v>
      </c>
      <c r="V85" s="107">
        <f t="shared" si="3"/>
        <v>243912.84116712437</v>
      </c>
      <c r="W85" s="107">
        <f t="shared" si="3"/>
        <v>310019.20424028777</v>
      </c>
      <c r="X85" s="107">
        <f t="shared" si="3"/>
        <v>382304.67682509287</v>
      </c>
      <c r="Y85" s="107">
        <f t="shared" si="3"/>
        <v>6575974.8569460604</v>
      </c>
      <c r="Z85" s="107">
        <f t="shared" si="3"/>
        <v>79134.782257829094</v>
      </c>
      <c r="AA85" s="107">
        <f t="shared" si="3"/>
        <v>464874.361825981</v>
      </c>
      <c r="AB85" s="107">
        <f t="shared" si="3"/>
        <v>6162159.56153196</v>
      </c>
      <c r="AC85" s="107">
        <f t="shared" si="3"/>
        <v>17426816.593215737</v>
      </c>
      <c r="AD85" s="107">
        <f t="shared" si="3"/>
        <v>1699950.6764707984</v>
      </c>
      <c r="AE85" s="107">
        <f t="shared" si="3"/>
        <v>3175143.6459973194</v>
      </c>
      <c r="AF85" s="107">
        <f t="shared" si="3"/>
        <v>6544221.7911327044</v>
      </c>
      <c r="AG85" s="107">
        <f t="shared" si="3"/>
        <v>4155213.7069809185</v>
      </c>
      <c r="AH85" s="107">
        <f t="shared" si="3"/>
        <v>2525552.4960411605</v>
      </c>
      <c r="AI85" s="107">
        <f t="shared" si="3"/>
        <v>1962939.4380698442</v>
      </c>
      <c r="AJ85" s="107">
        <f t="shared" si="3"/>
        <v>9474998.7321463283</v>
      </c>
      <c r="AK85" s="107">
        <f t="shared" ref="AK85:BR85" si="4">SUM(AK3:AK84)</f>
        <v>4904262.5931855533</v>
      </c>
      <c r="AL85" s="107">
        <f t="shared" si="4"/>
        <v>420744.1461369454</v>
      </c>
      <c r="AM85" s="107">
        <f t="shared" si="4"/>
        <v>2192799.5765365316</v>
      </c>
      <c r="AN85" s="107">
        <f t="shared" si="4"/>
        <v>42398.87780370492</v>
      </c>
      <c r="AO85" s="107">
        <f t="shared" si="4"/>
        <v>327407.76004727767</v>
      </c>
      <c r="AP85" s="107">
        <f t="shared" si="4"/>
        <v>2376449.7613565461</v>
      </c>
      <c r="AQ85" s="107">
        <f t="shared" si="4"/>
        <v>933902.12279257271</v>
      </c>
      <c r="AR85" s="107">
        <f t="shared" si="4"/>
        <v>3821390.3046524082</v>
      </c>
      <c r="AS85" s="107">
        <f t="shared" si="4"/>
        <v>375546.39238492394</v>
      </c>
      <c r="AT85" s="107">
        <f t="shared" si="4"/>
        <v>1669941.9987062132</v>
      </c>
      <c r="AU85" s="107">
        <f t="shared" si="4"/>
        <v>2248375.7417106754</v>
      </c>
      <c r="AV85" s="107">
        <f t="shared" si="4"/>
        <v>1971440.950068234</v>
      </c>
      <c r="AW85" s="107">
        <f t="shared" si="4"/>
        <v>869516.48541806894</v>
      </c>
      <c r="AX85" s="107">
        <f t="shared" si="4"/>
        <v>1697042.0697474449</v>
      </c>
      <c r="AY85" s="107">
        <f t="shared" si="4"/>
        <v>1906995.1506440714</v>
      </c>
      <c r="AZ85" s="107">
        <f t="shared" si="4"/>
        <v>1007776.821654662</v>
      </c>
      <c r="BA85" s="107">
        <f t="shared" si="4"/>
        <v>5603834.5141047155</v>
      </c>
      <c r="BB85" s="107">
        <f t="shared" si="4"/>
        <v>241183.14911595441</v>
      </c>
      <c r="BC85" s="107">
        <f t="shared" si="4"/>
        <v>1091458.1845290572</v>
      </c>
      <c r="BD85" s="107">
        <f t="shared" si="4"/>
        <v>258476.38146587767</v>
      </c>
      <c r="BE85" s="107">
        <f t="shared" si="4"/>
        <v>602452.79669447895</v>
      </c>
      <c r="BF85" s="107">
        <f t="shared" si="4"/>
        <v>356357.77701761207</v>
      </c>
      <c r="BG85" s="107">
        <f t="shared" si="4"/>
        <v>5793196.2556766802</v>
      </c>
      <c r="BH85" s="107">
        <f t="shared" si="4"/>
        <v>79834.549977415998</v>
      </c>
      <c r="BI85" s="107">
        <f t="shared" si="4"/>
        <v>434285.45173004369</v>
      </c>
      <c r="BJ85" s="107">
        <f t="shared" si="4"/>
        <v>6842147.1480954587</v>
      </c>
      <c r="BK85" s="107">
        <f t="shared" si="4"/>
        <v>15602910.472523838</v>
      </c>
      <c r="BL85" s="107">
        <f t="shared" si="4"/>
        <v>1861085.6668051437</v>
      </c>
      <c r="BM85" s="107">
        <f t="shared" si="4"/>
        <v>3290229.8982372363</v>
      </c>
      <c r="BN85" s="107">
        <f t="shared" si="4"/>
        <v>6551836.2594643952</v>
      </c>
      <c r="BO85" s="107">
        <f t="shared" si="4"/>
        <v>5221187.6911580767</v>
      </c>
      <c r="BP85" s="107">
        <f t="shared" si="4"/>
        <v>2534101.0155082792</v>
      </c>
      <c r="BQ85" s="107">
        <f t="shared" si="4"/>
        <v>1969691.4296856539</v>
      </c>
      <c r="BR85" s="107">
        <f t="shared" si="4"/>
        <v>9594823.3734795805</v>
      </c>
      <c r="BS85" s="107">
        <f t="shared" ref="BS85:CE85" si="5">SUM(BS37:BS84)</f>
        <v>33983957.500000007</v>
      </c>
      <c r="BT85" s="107">
        <f t="shared" si="5"/>
        <v>16610443.299999997</v>
      </c>
      <c r="BU85" s="107">
        <f t="shared" si="5"/>
        <v>3994660.7704492211</v>
      </c>
      <c r="BV85" s="107">
        <f t="shared" si="5"/>
        <v>18783511.165335819</v>
      </c>
      <c r="BW85" s="107">
        <f t="shared" si="5"/>
        <v>2665659.0754906968</v>
      </c>
      <c r="BX85" s="107">
        <f t="shared" si="5"/>
        <v>33061110.432677884</v>
      </c>
      <c r="BY85" s="107">
        <f t="shared" si="5"/>
        <v>15156016.567672247</v>
      </c>
      <c r="BZ85" s="107">
        <f t="shared" si="5"/>
        <v>2116982.0149958641</v>
      </c>
      <c r="CA85" s="107">
        <f t="shared" si="5"/>
        <v>1201952.4153063877</v>
      </c>
      <c r="CB85" s="107">
        <f t="shared" si="5"/>
        <v>601458.49999999988</v>
      </c>
      <c r="CC85" s="107">
        <f t="shared" si="5"/>
        <v>0</v>
      </c>
      <c r="CD85" s="107">
        <f t="shared" si="5"/>
        <v>3190491.612332928</v>
      </c>
      <c r="CE85" s="107">
        <f t="shared" si="5"/>
        <v>15519325.548275532</v>
      </c>
      <c r="CF85" s="107">
        <f>SUM(CF3:CF84)</f>
        <v>20766146.260047927</v>
      </c>
      <c r="CG85" s="222"/>
      <c r="CH85" s="221"/>
      <c r="CI85" s="221"/>
      <c r="CJ85" s="221"/>
      <c r="CK85" s="221"/>
    </row>
    <row r="86" spans="1:89" x14ac:dyDescent="0.25">
      <c r="A86" s="76" t="s">
        <v>18</v>
      </c>
      <c r="B86" s="76"/>
      <c r="C86" s="176">
        <f>$CG3-C85</f>
        <v>0</v>
      </c>
      <c r="D86" s="176">
        <f>$CG4-D85</f>
        <v>-1.57160684466362E-9</v>
      </c>
      <c r="E86" s="176">
        <f>$CG5-E85</f>
        <v>0</v>
      </c>
      <c r="F86" s="176">
        <f>$CG6-F85</f>
        <v>-1.5133991837501526E-9</v>
      </c>
      <c r="G86" s="176">
        <f>$CG7-G85</f>
        <v>-1.3969838619232178E-9</v>
      </c>
      <c r="H86" s="176">
        <f>$CG8-H85</f>
        <v>0</v>
      </c>
      <c r="I86" s="176">
        <f>$CG9-I85</f>
        <v>-1.5133991837501526E-9</v>
      </c>
      <c r="J86" s="176">
        <f>$CG10-J85</f>
        <v>0</v>
      </c>
      <c r="K86" s="176">
        <f>$CG11-K85</f>
        <v>-1.5425030142068863E-9</v>
      </c>
      <c r="L86" s="176">
        <f>$CG12-L85</f>
        <v>-1.57160684466362E-9</v>
      </c>
      <c r="M86" s="176">
        <f>$CG13-M85</f>
        <v>0</v>
      </c>
      <c r="N86" s="176">
        <f>$CG14-N85</f>
        <v>0</v>
      </c>
      <c r="O86" s="176">
        <f>$CG15-O85</f>
        <v>-1.6298145055770874E-9</v>
      </c>
      <c r="P86" s="176">
        <f>$CG16-P85</f>
        <v>0</v>
      </c>
      <c r="Q86" s="176">
        <f>$CG17-Q85</f>
        <v>-1.5133991837501526E-9</v>
      </c>
      <c r="R86" s="176">
        <f>$CG18-R85</f>
        <v>-1.6298145055770874E-9</v>
      </c>
      <c r="S86" s="176">
        <f>$CG19-S85</f>
        <v>0</v>
      </c>
      <c r="T86" s="176">
        <f>$CG20-T85</f>
        <v>-1.5643308870494366E-9</v>
      </c>
      <c r="U86" s="176">
        <f>$CG21-U85</f>
        <v>0</v>
      </c>
      <c r="V86" s="176">
        <f>$CG22-V85</f>
        <v>-1.57160684466362E-9</v>
      </c>
      <c r="W86" s="176">
        <f>$CG23-W85</f>
        <v>-1.7462298274040222E-9</v>
      </c>
      <c r="X86" s="176">
        <f>$CG24-X85</f>
        <v>-1.5133991837501526E-9</v>
      </c>
      <c r="Y86" s="176">
        <f>$CG25-Y85</f>
        <v>0</v>
      </c>
      <c r="Z86" s="176">
        <f>$CG26-Z85</f>
        <v>-1.5570549294352531E-9</v>
      </c>
      <c r="AA86" s="176">
        <f>$CG27-AA85</f>
        <v>-1.57160684466362E-9</v>
      </c>
      <c r="AB86" s="176">
        <f>$CG28-AB85</f>
        <v>0</v>
      </c>
      <c r="AC86" s="176">
        <f>$CG29-AC85</f>
        <v>0</v>
      </c>
      <c r="AD86" s="176">
        <f>$CG30-AD85</f>
        <v>0</v>
      </c>
      <c r="AE86" s="176">
        <f>$CG31-AE85</f>
        <v>0</v>
      </c>
      <c r="AF86" s="176">
        <f>$CG32-AF85</f>
        <v>0</v>
      </c>
      <c r="AG86" s="176">
        <f>$CG33-AG85</f>
        <v>0</v>
      </c>
      <c r="AH86" s="176">
        <f>$CG34-AH85</f>
        <v>8.8475644588470459E-9</v>
      </c>
      <c r="AI86" s="176">
        <f>$CG35-AI85</f>
        <v>0</v>
      </c>
      <c r="AJ86" s="176">
        <f>$CG36-AJ85</f>
        <v>0</v>
      </c>
      <c r="AK86" s="176">
        <f>AK85-$CG37</f>
        <v>0</v>
      </c>
      <c r="AL86" s="176">
        <f>AL85-$CG38</f>
        <v>0</v>
      </c>
      <c r="AM86" s="176">
        <f>AM85-$CG39</f>
        <v>0</v>
      </c>
      <c r="AN86" s="177">
        <f>AN85-$CG40</f>
        <v>1.5497789718210697E-9</v>
      </c>
      <c r="AO86" s="176">
        <f>AO85-$CG41</f>
        <v>1.3969838619232178E-9</v>
      </c>
      <c r="AP86" s="176">
        <f>AP85-$CG42</f>
        <v>0</v>
      </c>
      <c r="AQ86" s="176">
        <f>AQ85-$CG43</f>
        <v>1.3969838619232178E-9</v>
      </c>
      <c r="AR86" s="176">
        <f>AR85-$CG44</f>
        <v>0</v>
      </c>
      <c r="AS86" s="176">
        <f>AS85-$CG45</f>
        <v>1.5133991837501526E-9</v>
      </c>
      <c r="AT86" s="176">
        <f>AT85-$CG46</f>
        <v>0</v>
      </c>
      <c r="AU86" s="176">
        <f>AU85-$CG47</f>
        <v>0</v>
      </c>
      <c r="AV86" s="176">
        <f>AV85-$CG48</f>
        <v>1.862645149230957E-9</v>
      </c>
      <c r="AW86" s="176">
        <f>AW85-$CG49</f>
        <v>1.5133991837501526E-9</v>
      </c>
      <c r="AX86" s="176">
        <f>AX85-$CG50</f>
        <v>0</v>
      </c>
      <c r="AY86" s="176">
        <f>AY85-$CG51</f>
        <v>1.862645149230957E-9</v>
      </c>
      <c r="AZ86" s="176">
        <f>AZ85-$CG52</f>
        <v>1.7462298274040222E-9</v>
      </c>
      <c r="BA86" s="176">
        <f>BA85-$CG53</f>
        <v>0</v>
      </c>
      <c r="BB86" s="176">
        <f>BB85-$CG54</f>
        <v>1.57160684466362E-9</v>
      </c>
      <c r="BC86" s="176">
        <f>BC85-$CG55</f>
        <v>1.862645149230957E-9</v>
      </c>
      <c r="BD86" s="176">
        <f>BD85-$CG56</f>
        <v>1.5133991837501526E-9</v>
      </c>
      <c r="BE86" s="176">
        <f>BE85-$CG57</f>
        <v>1.5133991837501526E-9</v>
      </c>
      <c r="BF86" s="176">
        <f>BF85-$CG58</f>
        <v>1.5133991837501526E-9</v>
      </c>
      <c r="BG86" s="176">
        <f>BG85-$CG59</f>
        <v>0</v>
      </c>
      <c r="BH86" s="176">
        <f>BH85-$CG60</f>
        <v>1.57160684466362E-9</v>
      </c>
      <c r="BI86" s="176">
        <f>BI85-$CG61</f>
        <v>2.0372681319713593E-9</v>
      </c>
      <c r="BJ86" s="176">
        <f>BJ85-$CG62</f>
        <v>0</v>
      </c>
      <c r="BK86" s="176">
        <f>BK85-$CG63</f>
        <v>0</v>
      </c>
      <c r="BL86" s="176">
        <f>BL85-$CG64</f>
        <v>0</v>
      </c>
      <c r="BM86" s="176">
        <f>BM85-$CG65</f>
        <v>0</v>
      </c>
      <c r="BN86" s="176">
        <f>BN85-$CG66</f>
        <v>0</v>
      </c>
      <c r="BO86" s="176">
        <f>BO85-$CG67</f>
        <v>0</v>
      </c>
      <c r="BP86" s="176">
        <f>BP85-$CG68</f>
        <v>0</v>
      </c>
      <c r="BQ86" s="176">
        <f>BQ85-$CG69</f>
        <v>0</v>
      </c>
      <c r="BR86" s="176">
        <f>BR85-$CG70</f>
        <v>0</v>
      </c>
      <c r="BS86" s="176">
        <f>BS85-CG71</f>
        <v>0</v>
      </c>
      <c r="BT86" s="176">
        <f>BT85-CG72</f>
        <v>0</v>
      </c>
      <c r="BU86" s="176">
        <f>BU85-CG73</f>
        <v>0</v>
      </c>
      <c r="BV86" s="176">
        <f>BV85-CG74</f>
        <v>0</v>
      </c>
      <c r="BW86" s="176">
        <f>BW85-CG75</f>
        <v>0</v>
      </c>
      <c r="BX86" s="176">
        <f>BX85-CG76</f>
        <v>0</v>
      </c>
      <c r="BY86" s="176">
        <f>BY85-CG77</f>
        <v>0</v>
      </c>
      <c r="BZ86" s="176">
        <f>BZ85-CG78</f>
        <v>0</v>
      </c>
      <c r="CA86" s="176">
        <f>CA85-CG79</f>
        <v>-2.3283064365386963E-9</v>
      </c>
      <c r="CB86" s="176">
        <f>CB85-CG80</f>
        <v>0</v>
      </c>
      <c r="CC86" s="176">
        <f>CC85-CG81</f>
        <v>0</v>
      </c>
      <c r="CD86" s="176">
        <f>CD85-CG82</f>
        <v>0</v>
      </c>
      <c r="CE86" s="176">
        <f>CE85-CG83</f>
        <v>-5.5879354476928711E-8</v>
      </c>
      <c r="CF86" s="176">
        <f>CF85-CG84</f>
        <v>-3.7252902984619141E-8</v>
      </c>
      <c r="CG86" s="222"/>
      <c r="CH86" s="221"/>
      <c r="CI86" s="221"/>
      <c r="CJ86" s="221"/>
      <c r="CK86" s="221"/>
    </row>
    <row r="87" spans="1:89" ht="15.75" thickBot="1" x14ac:dyDescent="0.3">
      <c r="A87" s="76" t="s">
        <v>18</v>
      </c>
      <c r="B87" s="221"/>
      <c r="C87" s="81">
        <f>SUM(C85:AJ85)-SUM(CG3:CG36)</f>
        <v>0</v>
      </c>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c r="AH87" s="221"/>
      <c r="AI87" s="221"/>
      <c r="AJ87" s="96"/>
      <c r="AK87" s="81">
        <f>SUM(AK85:BR85)-SUM(CG37:CG70)</f>
        <v>0</v>
      </c>
      <c r="AL87" s="221"/>
      <c r="AM87" s="221"/>
      <c r="AN87" s="221"/>
      <c r="AO87" s="221"/>
      <c r="AP87" s="221"/>
      <c r="AQ87" s="221"/>
      <c r="AR87" s="221"/>
      <c r="AS87" s="221"/>
      <c r="AT87" s="221"/>
      <c r="AU87" s="221"/>
      <c r="AV87" s="221"/>
      <c r="AW87" s="221"/>
      <c r="AX87" s="221"/>
      <c r="AY87" s="221"/>
      <c r="AZ87" s="221"/>
      <c r="BA87" s="221"/>
      <c r="BB87" s="221"/>
      <c r="BC87" s="221"/>
      <c r="BD87" s="221"/>
      <c r="BE87" s="221"/>
      <c r="BF87" s="221"/>
      <c r="BG87" s="221"/>
      <c r="BH87" s="221"/>
      <c r="BI87" s="221"/>
      <c r="BJ87" s="221"/>
      <c r="BK87" s="221"/>
      <c r="BL87" s="221"/>
      <c r="BM87" s="221"/>
      <c r="BN87" s="221"/>
      <c r="BO87" s="221"/>
      <c r="BP87" s="221"/>
      <c r="BQ87" s="221"/>
      <c r="BR87" s="96"/>
      <c r="BS87" s="221"/>
      <c r="BT87" s="100"/>
      <c r="BU87" s="100"/>
      <c r="BV87" s="100"/>
      <c r="BW87" s="100"/>
      <c r="BX87" s="100"/>
      <c r="BY87" s="100"/>
      <c r="BZ87" s="100"/>
      <c r="CA87" s="176"/>
      <c r="CB87" s="176"/>
      <c r="CC87" s="176"/>
      <c r="CD87" s="100"/>
      <c r="CE87" s="100"/>
      <c r="CF87" s="100"/>
      <c r="CG87" s="221"/>
      <c r="CH87" s="221"/>
      <c r="CI87" s="221"/>
      <c r="CJ87" s="221"/>
      <c r="CK87" s="221"/>
    </row>
    <row r="88" spans="1:89" ht="15.75" thickBot="1" x14ac:dyDescent="0.3">
      <c r="A88" s="221"/>
      <c r="B88" s="221"/>
      <c r="C88" s="8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c r="AH88" s="192">
        <v>8.8475644588470492E-9</v>
      </c>
      <c r="AI88" s="221"/>
      <c r="AJ88" s="221"/>
      <c r="AK88" s="221"/>
      <c r="AL88" s="221"/>
      <c r="AM88" s="221"/>
      <c r="AN88" s="193">
        <v>1.229636836796999E-9</v>
      </c>
      <c r="AO88" s="193">
        <v>1.3969838619232178E-9</v>
      </c>
      <c r="AP88" s="221"/>
      <c r="AQ88" s="194">
        <v>1.3969838619232178E-9</v>
      </c>
      <c r="AR88" s="221"/>
      <c r="AS88" s="194">
        <v>1.5133991837501526E-9</v>
      </c>
      <c r="AT88" s="221"/>
      <c r="AU88" s="221"/>
      <c r="AV88" s="194">
        <v>1.862645149230957E-9</v>
      </c>
      <c r="AW88" s="194">
        <v>1.5133991837501526E-9</v>
      </c>
      <c r="AX88" s="221"/>
      <c r="AY88" s="194">
        <v>1.862645149230957E-9</v>
      </c>
      <c r="AZ88" s="194">
        <v>1.7462298274040222E-9</v>
      </c>
      <c r="BA88" s="221"/>
      <c r="BB88" s="194">
        <v>1.57160684466362E-9</v>
      </c>
      <c r="BC88" s="194">
        <v>1.862645149230957E-9</v>
      </c>
      <c r="BD88" s="194">
        <v>1.5133991837501526E-9</v>
      </c>
      <c r="BE88" s="194">
        <v>1.5133991837501526E-9</v>
      </c>
      <c r="BF88" s="194">
        <v>1.5133991837501526E-9</v>
      </c>
      <c r="BG88" s="221"/>
      <c r="BH88" s="194">
        <v>1.57160684466362E-9</v>
      </c>
      <c r="BI88" s="194">
        <v>2.0372681319713593E-9</v>
      </c>
      <c r="BJ88" s="221"/>
      <c r="BK88" s="221"/>
      <c r="BL88" s="221"/>
      <c r="BM88" s="221"/>
      <c r="BN88" s="221"/>
      <c r="BO88" s="221"/>
      <c r="BP88" s="221"/>
      <c r="BQ88" s="221"/>
      <c r="BR88" s="96"/>
      <c r="BS88" s="175" t="b">
        <f>SUM(BS73:BS76)='[43]SAM_2017_IO bal'!BS73</f>
        <v>1</v>
      </c>
      <c r="BT88" s="175" t="b">
        <f>SUM(BT73:BT76)='[43]SAM_2017_IO bal'!BT73</f>
        <v>1</v>
      </c>
      <c r="BU88" s="89" t="s">
        <v>51</v>
      </c>
      <c r="BV88" s="89" t="s">
        <v>52</v>
      </c>
      <c r="BW88" s="89" t="s">
        <v>53</v>
      </c>
      <c r="BX88" s="89" t="s">
        <v>54</v>
      </c>
      <c r="BY88" s="175" t="b">
        <f>SUM(BY73:BY76)='[43]SAM_2017_IO bal'!BV73</f>
        <v>1</v>
      </c>
      <c r="BZ88" s="221"/>
      <c r="CA88" s="221"/>
      <c r="CB88" s="221"/>
      <c r="CC88" s="100"/>
      <c r="CD88" s="100"/>
      <c r="CE88" s="221"/>
      <c r="CF88" s="221"/>
      <c r="CG88" s="221"/>
      <c r="CH88" s="221"/>
      <c r="CI88" s="221"/>
      <c r="CJ88" s="221"/>
      <c r="CK88" s="221"/>
    </row>
    <row r="89" spans="1:89" x14ac:dyDescent="0.25">
      <c r="A89" s="233" t="s">
        <v>19</v>
      </c>
      <c r="B89" s="228">
        <f>B94+B93</f>
        <v>54514793.730302259</v>
      </c>
      <c r="C89" s="81">
        <f>B89-B90</f>
        <v>8.9406967163085938E-8</v>
      </c>
      <c r="D89" s="221"/>
      <c r="E89" s="221"/>
      <c r="F89" s="221"/>
      <c r="G89" s="226">
        <f>B105-54378857.8</f>
        <v>138763.64228183776</v>
      </c>
      <c r="H89" s="221"/>
      <c r="I89" s="221"/>
      <c r="J89" s="221"/>
      <c r="K89" s="221"/>
      <c r="L89" s="221"/>
      <c r="M89" s="221"/>
      <c r="N89" s="221">
        <f>L89-54378857.8</f>
        <v>-54378857.799999997</v>
      </c>
      <c r="O89" s="221"/>
      <c r="P89" s="221"/>
      <c r="Q89" s="221"/>
      <c r="R89" s="221"/>
      <c r="S89" s="221"/>
      <c r="T89" s="221"/>
      <c r="U89" s="221"/>
      <c r="V89" s="221"/>
      <c r="W89" s="221"/>
      <c r="X89" s="221"/>
      <c r="Y89" s="221"/>
      <c r="Z89" s="221"/>
      <c r="AA89" s="221"/>
      <c r="AB89" s="221"/>
      <c r="AC89" s="221"/>
      <c r="AD89" s="221"/>
      <c r="AE89" s="221"/>
      <c r="AF89" s="221"/>
      <c r="AG89" s="221"/>
      <c r="AH89" s="221"/>
      <c r="AI89" s="221"/>
      <c r="AJ89" s="221"/>
      <c r="AK89" s="221"/>
      <c r="AL89" s="221"/>
      <c r="AM89" s="221"/>
      <c r="AN89" s="221"/>
      <c r="AO89" s="221"/>
      <c r="AP89" s="221"/>
      <c r="AQ89" s="221"/>
      <c r="AR89" s="221"/>
      <c r="AS89" s="221"/>
      <c r="AT89" s="221"/>
      <c r="AU89" s="221"/>
      <c r="AV89" s="221"/>
      <c r="AW89" s="221"/>
      <c r="AX89" s="221"/>
      <c r="AY89" s="221"/>
      <c r="AZ89" s="221"/>
      <c r="BA89" s="221"/>
      <c r="BB89" s="221"/>
      <c r="BC89" s="221"/>
      <c r="BD89" s="221"/>
      <c r="BE89" s="221"/>
      <c r="BF89" s="221"/>
      <c r="BG89" s="221"/>
      <c r="BH89" s="221"/>
      <c r="BI89" s="81"/>
      <c r="BJ89" s="221"/>
      <c r="BK89" s="221"/>
      <c r="BL89" s="221"/>
      <c r="BM89" s="221"/>
      <c r="BN89" s="221"/>
      <c r="BO89" s="221"/>
      <c r="BP89" s="221"/>
      <c r="BQ89" s="221"/>
      <c r="BR89" s="96"/>
      <c r="BS89" s="221"/>
      <c r="BT89" s="221"/>
      <c r="BU89" s="221"/>
      <c r="BV89" s="221"/>
      <c r="BW89" s="221"/>
      <c r="BX89" s="221"/>
      <c r="BY89" s="221"/>
      <c r="BZ89" s="221"/>
      <c r="CA89" s="221"/>
      <c r="CB89" s="221"/>
      <c r="CC89" s="100"/>
      <c r="CD89" s="100"/>
      <c r="CE89" s="221"/>
      <c r="CF89" s="221"/>
      <c r="CG89" s="221"/>
      <c r="CH89" s="221"/>
      <c r="CI89" s="221"/>
      <c r="CJ89" s="221"/>
      <c r="CK89" s="221"/>
    </row>
    <row r="90" spans="1:89" x14ac:dyDescent="0.25">
      <c r="A90" s="233" t="s">
        <v>22</v>
      </c>
      <c r="B90" s="222">
        <f>SUM(BU37:CE70,CF3:CF36,CF79)-SUM(AK84:BR84)</f>
        <v>54514793.73030217</v>
      </c>
      <c r="C90" s="81">
        <f>B90-B91</f>
        <v>-8.1956386566162109E-8</v>
      </c>
      <c r="D90" s="221"/>
      <c r="E90" s="221"/>
      <c r="F90" s="221"/>
      <c r="G90" s="221" t="s">
        <v>55</v>
      </c>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c r="AH90" s="221"/>
      <c r="AI90" s="221"/>
      <c r="AJ90" s="221"/>
      <c r="AK90" s="222"/>
      <c r="AL90" s="222"/>
      <c r="AM90" s="221"/>
      <c r="AN90" s="221"/>
      <c r="AO90" s="221"/>
      <c r="AP90" s="221"/>
      <c r="AQ90" s="221"/>
      <c r="AR90" s="221"/>
      <c r="AS90" s="221"/>
      <c r="AT90" s="221"/>
      <c r="AU90" s="221"/>
      <c r="AV90" s="221"/>
      <c r="AW90" s="221"/>
      <c r="AX90" s="221"/>
      <c r="AY90" s="221"/>
      <c r="AZ90" s="221"/>
      <c r="BA90" s="221"/>
      <c r="BB90" s="221"/>
      <c r="BC90" s="221"/>
      <c r="BD90" s="221"/>
      <c r="BE90" s="221"/>
      <c r="BF90" s="221"/>
      <c r="BG90" s="221"/>
      <c r="BH90" s="221"/>
      <c r="BI90" s="221"/>
      <c r="BJ90" s="221"/>
      <c r="BK90" s="221"/>
      <c r="BL90" s="221"/>
      <c r="BM90" s="221"/>
      <c r="BN90" s="221"/>
      <c r="BO90" s="221"/>
      <c r="BP90" s="221"/>
      <c r="BQ90" s="221"/>
      <c r="BR90" s="221"/>
      <c r="BS90" s="221"/>
      <c r="BT90" s="221"/>
      <c r="BU90" s="81" t="b">
        <f>BU86=0</f>
        <v>1</v>
      </c>
      <c r="BV90" s="81" t="b">
        <f>BV86=0</f>
        <v>1</v>
      </c>
      <c r="BW90" s="81" t="b">
        <f>BW86=0</f>
        <v>1</v>
      </c>
      <c r="BX90" s="81" t="b">
        <f>BX86=0</f>
        <v>1</v>
      </c>
      <c r="BY90" s="221"/>
      <c r="BZ90" s="221"/>
      <c r="CA90" s="221"/>
      <c r="CB90" s="221"/>
      <c r="CC90" s="221"/>
      <c r="CD90" s="221"/>
      <c r="CE90" s="221"/>
      <c r="CF90" s="221"/>
      <c r="CG90" s="221"/>
      <c r="CH90" s="221"/>
      <c r="CI90" s="221"/>
      <c r="CJ90" s="221"/>
      <c r="CK90" s="221"/>
    </row>
    <row r="91" spans="1:89" x14ac:dyDescent="0.25">
      <c r="A91" s="234" t="s">
        <v>24</v>
      </c>
      <c r="B91" s="114">
        <f>SUM(C71:AJ80,AK78:BR78,CF79)</f>
        <v>54514793.730302252</v>
      </c>
      <c r="C91" s="81">
        <f>B89-B91</f>
        <v>0</v>
      </c>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c r="AH91" s="221"/>
      <c r="AI91" s="221"/>
      <c r="AJ91" s="221"/>
      <c r="AK91" s="221"/>
      <c r="AL91" s="221"/>
      <c r="AM91" s="221"/>
      <c r="AN91" s="221"/>
      <c r="AO91" s="221"/>
      <c r="AP91" s="221"/>
      <c r="AQ91" s="221"/>
      <c r="AR91" s="221"/>
      <c r="AS91" s="221"/>
      <c r="AT91" s="221"/>
      <c r="AU91" s="221"/>
      <c r="AV91" s="221"/>
      <c r="AW91" s="221"/>
      <c r="AX91" s="221"/>
      <c r="AY91" s="221"/>
      <c r="AZ91" s="221"/>
      <c r="BA91" s="221"/>
      <c r="BB91" s="221"/>
      <c r="BC91" s="221"/>
      <c r="BD91" s="221"/>
      <c r="BE91" s="221"/>
      <c r="BF91" s="221"/>
      <c r="BG91" s="221"/>
      <c r="BH91" s="221"/>
      <c r="BI91" s="221"/>
      <c r="BJ91" s="221"/>
      <c r="BK91" s="221"/>
      <c r="BL91" s="221"/>
      <c r="BM91" s="221"/>
      <c r="BN91" s="221"/>
      <c r="BO91" s="221"/>
      <c r="BP91" s="221"/>
      <c r="BQ91" s="221"/>
      <c r="BR91" s="221"/>
      <c r="BS91" s="221"/>
      <c r="BT91" s="221"/>
      <c r="BU91" s="221"/>
      <c r="BV91" s="221"/>
      <c r="BW91" s="221"/>
      <c r="BX91" s="221"/>
      <c r="BY91" s="221"/>
      <c r="BZ91" s="221"/>
      <c r="CA91" s="221"/>
      <c r="CB91" s="221"/>
      <c r="CC91" s="221"/>
      <c r="CD91" s="221"/>
      <c r="CE91" s="221"/>
      <c r="CF91" s="221"/>
      <c r="CG91" s="221"/>
      <c r="CH91" s="221"/>
      <c r="CI91" s="221"/>
      <c r="CJ91" s="221"/>
      <c r="CK91" s="221"/>
    </row>
    <row r="92" spans="1:89" ht="45" x14ac:dyDescent="0.25">
      <c r="A92" s="234" t="s">
        <v>26</v>
      </c>
      <c r="B92" s="115">
        <f>SUM(C80:AJ80)</f>
        <v>601458.49999999988</v>
      </c>
      <c r="C92" s="221"/>
      <c r="D92" s="221"/>
      <c r="E92" s="221"/>
      <c r="F92" s="221"/>
      <c r="G92" s="70" t="s">
        <v>56</v>
      </c>
      <c r="H92" s="221"/>
      <c r="I92" s="221"/>
      <c r="J92" s="221"/>
      <c r="K92" s="221"/>
      <c r="L92" s="221"/>
      <c r="M92" s="221"/>
      <c r="N92" s="221"/>
      <c r="O92" s="76"/>
      <c r="P92" s="172"/>
      <c r="Q92" s="172"/>
      <c r="R92" s="172"/>
      <c r="S92" s="172"/>
      <c r="T92" s="172"/>
      <c r="U92" s="172"/>
      <c r="V92" s="76"/>
      <c r="W92" s="221"/>
      <c r="X92" s="221"/>
      <c r="Y92" s="221"/>
      <c r="Z92" s="221"/>
      <c r="AA92" s="221"/>
      <c r="AB92" s="221"/>
      <c r="AC92" s="221"/>
      <c r="AD92" s="221"/>
      <c r="AE92" s="221"/>
      <c r="AF92" s="221"/>
      <c r="AG92" s="221"/>
      <c r="AH92" s="221"/>
      <c r="AI92" s="221"/>
      <c r="AJ92" s="221"/>
      <c r="AK92" s="221"/>
      <c r="AL92" s="221"/>
      <c r="AM92" s="221"/>
      <c r="AN92" s="171"/>
      <c r="AO92" s="221"/>
      <c r="AP92" s="221"/>
      <c r="AQ92" s="221"/>
      <c r="AR92" s="221"/>
      <c r="AS92" s="221"/>
      <c r="AT92" s="221"/>
      <c r="AU92" s="221"/>
      <c r="AV92" s="221"/>
      <c r="AW92" s="221"/>
      <c r="AX92" s="221"/>
      <c r="AY92" s="221"/>
      <c r="AZ92" s="221"/>
      <c r="BA92" s="221"/>
      <c r="BB92" s="221"/>
      <c r="BC92" s="221"/>
      <c r="BD92" s="221"/>
      <c r="BE92" s="221"/>
      <c r="BF92" s="221"/>
      <c r="BG92" s="221"/>
      <c r="BH92" s="221"/>
      <c r="BI92" s="221"/>
      <c r="BJ92" s="221"/>
      <c r="BK92" s="221"/>
      <c r="BL92" s="221"/>
      <c r="BM92" s="221"/>
      <c r="BN92" s="221"/>
      <c r="BO92" s="221"/>
      <c r="BP92" s="221"/>
      <c r="BQ92" s="221"/>
      <c r="BR92" s="221"/>
      <c r="BS92" s="221"/>
      <c r="BT92" s="170" t="s">
        <v>57</v>
      </c>
      <c r="BU92" s="169">
        <v>-632733.20499466266</v>
      </c>
      <c r="BV92" s="169">
        <v>5041244.1636125129</v>
      </c>
      <c r="BW92" s="169">
        <v>-422226.34340704326</v>
      </c>
      <c r="BX92" s="169">
        <v>8655926.9733216539</v>
      </c>
      <c r="BY92" s="222"/>
      <c r="BZ92" s="222"/>
      <c r="CA92" s="221"/>
      <c r="CB92" s="221"/>
      <c r="CC92" s="221"/>
      <c r="CD92" s="221"/>
      <c r="CE92" s="221"/>
      <c r="CF92" s="221"/>
      <c r="CG92" s="221"/>
      <c r="CH92" s="221"/>
      <c r="CI92" s="221"/>
      <c r="CJ92" s="221"/>
      <c r="CK92" s="221"/>
    </row>
    <row r="93" spans="1:89" x14ac:dyDescent="0.25">
      <c r="A93" s="234" t="s">
        <v>28</v>
      </c>
      <c r="B93" s="115">
        <f>BZ77+CA77</f>
        <v>3318934.4303022521</v>
      </c>
      <c r="C93" s="221"/>
      <c r="D93" s="221"/>
      <c r="E93" s="221"/>
      <c r="F93" s="221"/>
      <c r="G93" s="221"/>
      <c r="H93" s="221"/>
      <c r="I93" s="221"/>
      <c r="J93" s="221"/>
      <c r="K93" s="221"/>
      <c r="L93" s="221"/>
      <c r="M93" s="221"/>
      <c r="N93" s="221"/>
      <c r="O93" s="76"/>
      <c r="P93" s="76"/>
      <c r="Q93" s="76"/>
      <c r="R93" s="76"/>
      <c r="S93" s="76"/>
      <c r="T93" s="76"/>
      <c r="U93" s="76"/>
      <c r="V93" s="76"/>
      <c r="W93" s="221"/>
      <c r="X93" s="221"/>
      <c r="Y93" s="221"/>
      <c r="Z93" s="221"/>
      <c r="AA93" s="221"/>
      <c r="AB93" s="221"/>
      <c r="AC93" s="221"/>
      <c r="AD93" s="221"/>
      <c r="AE93" s="221"/>
      <c r="AF93" s="221"/>
      <c r="AG93" s="221"/>
      <c r="AH93" s="221"/>
      <c r="AI93" s="221"/>
      <c r="AJ93" s="221"/>
      <c r="AK93" s="221"/>
      <c r="AL93" s="221"/>
      <c r="AM93" s="221"/>
      <c r="AN93" s="221"/>
      <c r="AO93" s="221"/>
      <c r="AP93" s="221"/>
      <c r="AQ93" s="221"/>
      <c r="AR93" s="221"/>
      <c r="AS93" s="221"/>
      <c r="AT93" s="221"/>
      <c r="AU93" s="221"/>
      <c r="AV93" s="221"/>
      <c r="AW93" s="221"/>
      <c r="AX93" s="221"/>
      <c r="AY93" s="221"/>
      <c r="AZ93" s="221"/>
      <c r="BA93" s="221"/>
      <c r="BB93" s="221"/>
      <c r="BC93" s="221"/>
      <c r="BD93" s="221"/>
      <c r="BE93" s="221"/>
      <c r="BF93" s="221"/>
      <c r="BG93" s="221"/>
      <c r="BH93" s="221"/>
      <c r="BI93" s="221"/>
      <c r="BJ93" s="221"/>
      <c r="BK93" s="221"/>
      <c r="BL93" s="221"/>
      <c r="BM93" s="221"/>
      <c r="BN93" s="221"/>
      <c r="BO93" s="221"/>
      <c r="BP93" s="221"/>
      <c r="BQ93" s="221"/>
      <c r="BR93" s="221"/>
      <c r="BS93" s="221"/>
      <c r="BT93" s="221" t="s">
        <v>58</v>
      </c>
      <c r="BU93" s="221"/>
      <c r="BV93" s="221"/>
      <c r="BW93" s="221"/>
      <c r="BX93" s="221"/>
      <c r="BY93" s="221"/>
      <c r="BZ93" s="221"/>
      <c r="CA93" s="221"/>
      <c r="CB93" s="221"/>
      <c r="CC93" s="221"/>
      <c r="CD93" s="221"/>
      <c r="CE93" s="221"/>
      <c r="CF93" s="221"/>
      <c r="CG93" s="221"/>
      <c r="CH93" s="221"/>
      <c r="CI93" s="221"/>
      <c r="CJ93" s="221"/>
      <c r="CK93" s="221"/>
    </row>
    <row r="94" spans="1:89" x14ac:dyDescent="0.25">
      <c r="A94" s="234" t="s">
        <v>30</v>
      </c>
      <c r="B94" s="115">
        <f>SUM(C71:AJ80)</f>
        <v>51195859.300000004</v>
      </c>
      <c r="C94" s="221"/>
      <c r="D94" s="221"/>
      <c r="E94" s="221"/>
      <c r="F94" s="221"/>
      <c r="G94" s="221"/>
      <c r="H94" s="221"/>
      <c r="I94" s="221"/>
      <c r="J94" s="221"/>
      <c r="K94" s="221"/>
      <c r="L94" s="221"/>
      <c r="M94" s="221"/>
      <c r="N94" s="221"/>
      <c r="O94" s="76"/>
      <c r="P94" s="76"/>
      <c r="Q94" s="76"/>
      <c r="R94" s="76"/>
      <c r="S94" s="76"/>
      <c r="T94" s="76"/>
      <c r="U94" s="76"/>
      <c r="V94" s="76"/>
      <c r="W94" s="221"/>
      <c r="X94" s="221"/>
      <c r="Y94" s="221"/>
      <c r="Z94" s="221"/>
      <c r="AA94" s="221"/>
      <c r="AB94" s="221"/>
      <c r="AC94" s="221"/>
      <c r="AD94" s="221"/>
      <c r="AE94" s="221"/>
      <c r="AF94" s="221"/>
      <c r="AG94" s="221"/>
      <c r="AH94" s="221"/>
      <c r="AI94" s="221"/>
      <c r="AJ94" s="221"/>
      <c r="AK94" s="221"/>
      <c r="AL94" s="221"/>
      <c r="AM94" s="221"/>
      <c r="AN94" s="221"/>
      <c r="AO94" s="221"/>
      <c r="AP94" s="221"/>
      <c r="AQ94" s="221"/>
      <c r="AR94" s="221"/>
      <c r="AS94" s="221"/>
      <c r="AT94" s="221"/>
      <c r="AU94" s="221"/>
      <c r="AV94" s="221"/>
      <c r="AW94" s="221"/>
      <c r="AX94" s="221"/>
      <c r="AY94" s="221"/>
      <c r="AZ94" s="221"/>
      <c r="BA94" s="221"/>
      <c r="BB94" s="221"/>
      <c r="BC94" s="221"/>
      <c r="BD94" s="221"/>
      <c r="BE94" s="221"/>
      <c r="BF94" s="221"/>
      <c r="BG94" s="221"/>
      <c r="BH94" s="221"/>
      <c r="BI94" s="221"/>
      <c r="BJ94" s="221"/>
      <c r="BK94" s="221"/>
      <c r="BL94" s="221"/>
      <c r="BM94" s="221"/>
      <c r="BN94" s="221"/>
      <c r="BO94" s="221"/>
      <c r="BP94" s="221"/>
      <c r="BQ94" s="221"/>
      <c r="BR94" s="221"/>
      <c r="BS94" s="221"/>
      <c r="BT94" s="221" t="s">
        <v>59</v>
      </c>
      <c r="BU94" s="221"/>
      <c r="BV94" s="221"/>
      <c r="BW94" s="221"/>
      <c r="BX94" s="221"/>
      <c r="BY94" s="221"/>
      <c r="BZ94" s="221"/>
      <c r="CA94" s="221"/>
      <c r="CB94" s="221"/>
      <c r="CC94" s="221"/>
      <c r="CD94" s="221"/>
      <c r="CE94" s="221"/>
      <c r="CF94" s="221"/>
      <c r="CG94" s="221"/>
      <c r="CH94" s="221"/>
      <c r="CI94" s="221"/>
      <c r="CJ94" s="221"/>
      <c r="CK94" s="221"/>
    </row>
    <row r="95" spans="1:89" x14ac:dyDescent="0.25">
      <c r="A95" s="234" t="s">
        <v>32</v>
      </c>
      <c r="B95" s="115">
        <f>SUM(C85:AJ85)</f>
        <v>95412560.910764202</v>
      </c>
      <c r="C95" s="221"/>
      <c r="D95" s="221"/>
      <c r="E95" s="221"/>
      <c r="F95" s="221"/>
      <c r="G95" s="221"/>
      <c r="H95" s="221"/>
      <c r="I95" s="221"/>
      <c r="J95" s="221"/>
      <c r="K95" s="221"/>
      <c r="L95" s="221"/>
      <c r="M95" s="221"/>
      <c r="N95" s="221"/>
      <c r="O95" s="76"/>
      <c r="P95" s="76"/>
      <c r="Q95" s="76"/>
      <c r="R95" s="76"/>
      <c r="S95" s="76"/>
      <c r="T95" s="76"/>
      <c r="U95" s="76"/>
      <c r="V95" s="76"/>
      <c r="W95" s="221"/>
      <c r="X95" s="221"/>
      <c r="Y95" s="221"/>
      <c r="Z95" s="221"/>
      <c r="AA95" s="221"/>
      <c r="AB95" s="221"/>
      <c r="AC95" s="221"/>
      <c r="AD95" s="221"/>
      <c r="AE95" s="221"/>
      <c r="AF95" s="221"/>
      <c r="AG95" s="221"/>
      <c r="AH95" s="221"/>
      <c r="AI95" s="221"/>
      <c r="AJ95" s="221"/>
      <c r="AK95" s="221"/>
      <c r="AL95" s="221"/>
      <c r="AM95" s="221"/>
      <c r="AN95" s="221"/>
      <c r="AO95" s="177">
        <f>AO94-$CG49</f>
        <v>-869516.48541806743</v>
      </c>
      <c r="AP95" s="221"/>
      <c r="AQ95" s="221"/>
      <c r="AR95" s="221"/>
      <c r="AS95" s="221"/>
      <c r="AT95" s="221"/>
      <c r="AU95" s="221"/>
      <c r="AV95" s="221"/>
      <c r="AW95" s="221"/>
      <c r="AX95" s="221"/>
      <c r="AY95" s="221"/>
      <c r="AZ95" s="221"/>
      <c r="BA95" s="221"/>
      <c r="BB95" s="221"/>
      <c r="BC95" s="221"/>
      <c r="BD95" s="221"/>
      <c r="BE95" s="221"/>
      <c r="BF95" s="221"/>
      <c r="BG95" s="221"/>
      <c r="BH95" s="221"/>
      <c r="BI95" s="221"/>
      <c r="BJ95" s="221"/>
      <c r="BK95" s="221"/>
      <c r="BL95" s="221"/>
      <c r="BM95" s="221"/>
      <c r="BN95" s="221"/>
      <c r="BO95" s="221"/>
      <c r="BP95" s="221"/>
      <c r="BQ95" s="221"/>
      <c r="BR95" s="221"/>
      <c r="BS95" s="221"/>
      <c r="BT95" s="221" t="s">
        <v>60</v>
      </c>
      <c r="BU95" s="221"/>
      <c r="BV95" s="221"/>
      <c r="BW95" s="221"/>
      <c r="BX95" s="221"/>
      <c r="BY95" s="221"/>
      <c r="BZ95" s="221"/>
      <c r="CA95" s="221"/>
      <c r="CB95" s="221"/>
      <c r="CC95" s="221"/>
      <c r="CD95" s="221"/>
      <c r="CE95" s="221"/>
      <c r="CF95" s="221"/>
      <c r="CG95" s="221"/>
      <c r="CH95" s="221"/>
      <c r="CI95" s="221"/>
      <c r="CJ95" s="221"/>
      <c r="CK95" s="221"/>
    </row>
    <row r="96" spans="1:89" x14ac:dyDescent="0.25">
      <c r="A96" s="234" t="s">
        <v>34</v>
      </c>
      <c r="B96" s="115">
        <f>SUM(C37:AJ70)</f>
        <v>44216701.61076422</v>
      </c>
      <c r="C96" s="221"/>
      <c r="D96" s="221"/>
      <c r="E96" s="221"/>
      <c r="F96" s="221"/>
      <c r="G96" s="221"/>
      <c r="H96" s="221"/>
      <c r="I96" s="221"/>
      <c r="J96" s="221"/>
      <c r="K96" s="221"/>
      <c r="L96" s="221"/>
      <c r="M96" s="221"/>
      <c r="N96" s="221"/>
      <c r="O96" s="76"/>
      <c r="P96" s="76"/>
      <c r="Q96" s="76"/>
      <c r="R96" s="76"/>
      <c r="S96" s="76"/>
      <c r="T96" s="76"/>
      <c r="U96" s="76"/>
      <c r="V96" s="76"/>
      <c r="W96" s="221"/>
      <c r="X96" s="221"/>
      <c r="Y96" s="221"/>
      <c r="Z96" s="221"/>
      <c r="AA96" s="221"/>
      <c r="AB96" s="221"/>
      <c r="AC96" s="221"/>
      <c r="AD96" s="221"/>
      <c r="AE96" s="221"/>
      <c r="AF96" s="221"/>
      <c r="AG96" s="221"/>
      <c r="AH96" s="221"/>
      <c r="AI96" s="221"/>
      <c r="AJ96" s="221"/>
      <c r="AK96" s="221"/>
      <c r="AL96" s="221"/>
      <c r="AM96" s="221"/>
      <c r="AN96" s="221"/>
      <c r="AO96" s="221"/>
      <c r="AP96" s="221"/>
      <c r="AQ96" s="221"/>
      <c r="AR96" s="221"/>
      <c r="AS96" s="221"/>
      <c r="AT96" s="221"/>
      <c r="AU96" s="221"/>
      <c r="AV96" s="221"/>
      <c r="AW96" s="221"/>
      <c r="AX96" s="221"/>
      <c r="AY96" s="221"/>
      <c r="AZ96" s="221"/>
      <c r="BA96" s="221"/>
      <c r="BB96" s="221"/>
      <c r="BC96" s="221"/>
      <c r="BD96" s="221"/>
      <c r="BE96" s="221"/>
      <c r="BF96" s="221"/>
      <c r="BG96" s="221"/>
      <c r="BH96" s="221"/>
      <c r="BI96" s="221"/>
      <c r="BJ96" s="221"/>
      <c r="BK96" s="221"/>
      <c r="BL96" s="221"/>
      <c r="BM96" s="221"/>
      <c r="BN96" s="221"/>
      <c r="BO96" s="221"/>
      <c r="BP96" s="221"/>
      <c r="BQ96" s="221"/>
      <c r="BR96" s="221"/>
      <c r="BS96" s="221"/>
      <c r="BT96" s="221" t="s">
        <v>61</v>
      </c>
      <c r="BU96" s="221"/>
      <c r="BV96" s="221"/>
      <c r="BW96" s="221"/>
      <c r="BX96" s="221"/>
      <c r="BY96" s="221"/>
      <c r="BZ96" s="221"/>
      <c r="CA96" s="221"/>
      <c r="CB96" s="221"/>
      <c r="CC96" s="221"/>
      <c r="CD96" s="221"/>
      <c r="CE96" s="221"/>
      <c r="CF96" s="221"/>
      <c r="CG96" s="221"/>
      <c r="CH96" s="221"/>
      <c r="CI96" s="221"/>
      <c r="CJ96" s="221"/>
      <c r="CK96" s="221"/>
    </row>
    <row r="97" spans="1:76" x14ac:dyDescent="0.25">
      <c r="A97" s="234" t="s">
        <v>36</v>
      </c>
      <c r="B97" s="113"/>
      <c r="C97" s="221"/>
      <c r="D97" s="221"/>
      <c r="E97" s="221"/>
      <c r="F97" s="221"/>
      <c r="G97" s="221"/>
      <c r="H97" s="221"/>
      <c r="I97" s="221"/>
      <c r="J97" s="221"/>
      <c r="K97" s="221"/>
      <c r="L97" s="221"/>
      <c r="M97" s="221"/>
      <c r="N97" s="221"/>
      <c r="O97" s="76"/>
      <c r="P97" s="76"/>
      <c r="Q97" s="76"/>
      <c r="R97" s="76"/>
      <c r="S97" s="76"/>
      <c r="T97" s="76"/>
      <c r="U97" s="76"/>
      <c r="V97" s="76"/>
      <c r="W97" s="221"/>
      <c r="X97" s="221"/>
      <c r="Y97" s="221"/>
      <c r="Z97" s="221"/>
      <c r="AA97" s="221"/>
      <c r="AB97" s="221"/>
      <c r="AC97" s="221"/>
      <c r="AD97" s="221"/>
      <c r="AE97" s="221"/>
      <c r="AF97" s="221"/>
      <c r="AG97" s="221"/>
      <c r="AH97" s="221"/>
      <c r="AI97" s="221"/>
      <c r="AJ97" s="221"/>
      <c r="AK97" s="221"/>
      <c r="AL97" s="221"/>
      <c r="AM97" s="221"/>
      <c r="AN97" s="221"/>
      <c r="AO97" s="221"/>
      <c r="AP97" s="221"/>
      <c r="AQ97" s="221"/>
      <c r="AR97" s="221"/>
      <c r="AS97" s="221"/>
      <c r="AT97" s="221"/>
      <c r="AU97" s="221"/>
      <c r="AV97" s="221"/>
      <c r="AW97" s="221"/>
      <c r="AX97" s="221"/>
      <c r="AY97" s="221"/>
      <c r="AZ97" s="221"/>
      <c r="BA97" s="221"/>
      <c r="BB97" s="221"/>
      <c r="BC97" s="221"/>
      <c r="BD97" s="221"/>
      <c r="BE97" s="221"/>
      <c r="BF97" s="221"/>
      <c r="BG97" s="221"/>
      <c r="BH97" s="221"/>
      <c r="BI97" s="221"/>
      <c r="BJ97" s="221"/>
      <c r="BK97" s="221"/>
      <c r="BL97" s="221"/>
      <c r="BM97" s="221"/>
      <c r="BN97" s="221"/>
      <c r="BO97" s="221"/>
      <c r="BP97" s="221"/>
      <c r="BQ97" s="221"/>
      <c r="BR97" s="221"/>
      <c r="BS97" s="221"/>
      <c r="BT97" s="221"/>
      <c r="BU97" s="221"/>
      <c r="BV97" s="221"/>
      <c r="BW97" s="221"/>
      <c r="BX97" s="221"/>
    </row>
    <row r="98" spans="1:76" x14ac:dyDescent="0.25">
      <c r="A98" s="234"/>
      <c r="B98" s="116"/>
      <c r="C98" s="221"/>
      <c r="D98" s="221"/>
      <c r="E98" s="221"/>
      <c r="F98" s="221"/>
      <c r="G98" s="221"/>
      <c r="H98" s="221"/>
      <c r="I98" s="221"/>
      <c r="J98" s="221"/>
      <c r="K98" s="221"/>
      <c r="L98" s="221"/>
      <c r="M98" s="221"/>
      <c r="N98" s="221"/>
      <c r="O98" s="76"/>
      <c r="P98" s="76"/>
      <c r="Q98" s="76"/>
      <c r="R98" s="76"/>
      <c r="S98" s="76"/>
      <c r="T98" s="76"/>
      <c r="U98" s="76"/>
      <c r="V98" s="76"/>
      <c r="W98" s="221"/>
      <c r="X98" s="221"/>
      <c r="Y98" s="221"/>
      <c r="Z98" s="221"/>
      <c r="AA98" s="221"/>
      <c r="AB98" s="221"/>
      <c r="AC98" s="221"/>
      <c r="AD98" s="221"/>
      <c r="AE98" s="221"/>
      <c r="AF98" s="221"/>
      <c r="AG98" s="221"/>
      <c r="AH98" s="221"/>
      <c r="AI98" s="221"/>
      <c r="AJ98" s="221"/>
      <c r="AK98" s="221"/>
      <c r="AL98" s="221"/>
      <c r="AM98" s="221"/>
      <c r="AN98" s="221"/>
      <c r="AO98" s="221"/>
      <c r="AP98" s="221"/>
      <c r="AQ98" s="221"/>
      <c r="AR98" s="221"/>
      <c r="AS98" s="221"/>
      <c r="AT98" s="221"/>
      <c r="AU98" s="221"/>
      <c r="AV98" s="221"/>
      <c r="AW98" s="221"/>
      <c r="AX98" s="221"/>
      <c r="AY98" s="221"/>
      <c r="AZ98" s="221"/>
      <c r="BA98" s="221"/>
      <c r="BB98" s="221"/>
      <c r="BC98" s="221"/>
      <c r="BD98" s="221"/>
      <c r="BE98" s="221"/>
      <c r="BF98" s="221"/>
      <c r="BG98" s="221"/>
      <c r="BH98" s="221"/>
      <c r="BI98" s="221"/>
      <c r="BJ98" s="221"/>
      <c r="BK98" s="221"/>
      <c r="BL98" s="221"/>
      <c r="BM98" s="221"/>
      <c r="BN98" s="221"/>
      <c r="BO98" s="221"/>
      <c r="BP98" s="221"/>
      <c r="BQ98" s="221"/>
      <c r="BR98" s="221"/>
      <c r="BS98" s="221"/>
      <c r="BT98" s="221"/>
      <c r="BU98" s="168"/>
      <c r="BV98" s="168"/>
      <c r="BW98" s="168"/>
      <c r="BX98" s="168"/>
    </row>
    <row r="99" spans="1:76" x14ac:dyDescent="0.25">
      <c r="A99" s="230" t="s">
        <v>38</v>
      </c>
      <c r="B99" s="73">
        <f>CE85/B89</f>
        <v>0.28468099182495954</v>
      </c>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c r="BQ99" s="221"/>
      <c r="BR99" s="221"/>
      <c r="BS99" s="221"/>
      <c r="BT99" s="221"/>
      <c r="BU99" s="168"/>
      <c r="BV99" s="168"/>
      <c r="BW99" s="168"/>
      <c r="BX99" s="168"/>
    </row>
    <row r="100" spans="1:76" x14ac:dyDescent="0.25">
      <c r="A100" s="230" t="s">
        <v>39</v>
      </c>
      <c r="B100" s="72">
        <f>(BV83+BX83+BY83)/CE85</f>
        <v>0.8884516699686964</v>
      </c>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c r="AH100" s="221"/>
      <c r="AI100" s="221"/>
      <c r="AJ100" s="221"/>
      <c r="AK100" s="221"/>
      <c r="AL100" s="221"/>
      <c r="AM100" s="221"/>
      <c r="AN100" s="221"/>
      <c r="AO100" s="221"/>
      <c r="AP100" s="221"/>
      <c r="AQ100" s="221"/>
      <c r="AR100" s="221"/>
      <c r="AS100" s="221"/>
      <c r="AT100" s="221"/>
      <c r="AU100" s="221"/>
      <c r="AV100" s="221"/>
      <c r="AW100" s="221"/>
      <c r="AX100" s="221"/>
      <c r="AY100" s="221"/>
      <c r="AZ100" s="221"/>
      <c r="BA100" s="221"/>
      <c r="BB100" s="221"/>
      <c r="BC100" s="221"/>
      <c r="BD100" s="221"/>
      <c r="BE100" s="221"/>
      <c r="BF100" s="221"/>
      <c r="BG100" s="221"/>
      <c r="BH100" s="221"/>
      <c r="BI100" s="221"/>
      <c r="BJ100" s="221"/>
      <c r="BK100" s="221"/>
      <c r="BL100" s="221"/>
      <c r="BM100" s="221"/>
      <c r="BN100" s="221"/>
      <c r="BO100" s="221"/>
      <c r="BP100" s="221"/>
      <c r="BQ100" s="221"/>
      <c r="BR100" s="221"/>
      <c r="BS100" s="221"/>
      <c r="BT100" s="221"/>
      <c r="BU100" s="168"/>
      <c r="BV100" s="168"/>
      <c r="BW100" s="168"/>
      <c r="BX100" s="168"/>
    </row>
    <row r="101" spans="1:76" x14ac:dyDescent="0.25">
      <c r="A101" s="230" t="s">
        <v>40</v>
      </c>
      <c r="B101" s="72">
        <f>CF83/CE85</f>
        <v>0.11154833003130719</v>
      </c>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c r="AH101" s="221"/>
      <c r="AI101" s="221"/>
      <c r="AJ101" s="221"/>
      <c r="AK101" s="221"/>
      <c r="AL101" s="221"/>
      <c r="AM101" s="221"/>
      <c r="AN101" s="221"/>
      <c r="AO101" s="221"/>
      <c r="AP101" s="221"/>
      <c r="AQ101" s="221"/>
      <c r="AR101" s="221"/>
      <c r="AS101" s="221"/>
      <c r="AT101" s="221"/>
      <c r="AU101" s="221"/>
      <c r="AV101" s="221"/>
      <c r="AW101" s="221"/>
      <c r="AX101" s="221"/>
      <c r="AY101" s="221"/>
      <c r="AZ101" s="221"/>
      <c r="BA101" s="221"/>
      <c r="BB101" s="221"/>
      <c r="BC101" s="221"/>
      <c r="BD101" s="221"/>
      <c r="BE101" s="221"/>
      <c r="BF101" s="221"/>
      <c r="BG101" s="221"/>
      <c r="BH101" s="221"/>
      <c r="BI101" s="221"/>
      <c r="BJ101" s="221"/>
      <c r="BK101" s="221"/>
      <c r="BL101" s="221"/>
      <c r="BM101" s="221"/>
      <c r="BN101" s="221"/>
      <c r="BO101" s="221"/>
      <c r="BP101" s="221"/>
      <c r="BQ101" s="221"/>
      <c r="BR101" s="221"/>
      <c r="BS101" s="221"/>
      <c r="BT101" s="221"/>
      <c r="BU101" s="168"/>
      <c r="BV101" s="168"/>
      <c r="BW101" s="168"/>
      <c r="BX101" s="168"/>
    </row>
    <row r="102" spans="1:76" x14ac:dyDescent="0.25">
      <c r="A102" s="221"/>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c r="AH102" s="221"/>
      <c r="AI102" s="221"/>
      <c r="AJ102" s="221"/>
      <c r="AK102" s="221"/>
      <c r="AL102" s="221"/>
      <c r="AM102" s="221"/>
      <c r="AN102" s="221"/>
      <c r="AO102" s="221"/>
      <c r="AP102" s="221"/>
      <c r="AQ102" s="221"/>
      <c r="AR102" s="221"/>
      <c r="AS102" s="221"/>
      <c r="AT102" s="221"/>
      <c r="AU102" s="221"/>
      <c r="AV102" s="221"/>
      <c r="AW102" s="221"/>
      <c r="AX102" s="221"/>
      <c r="AY102" s="221"/>
      <c r="AZ102" s="221"/>
      <c r="BA102" s="221"/>
      <c r="BB102" s="221"/>
      <c r="BC102" s="221"/>
      <c r="BD102" s="221"/>
      <c r="BE102" s="221"/>
      <c r="BF102" s="221"/>
      <c r="BG102" s="221"/>
      <c r="BH102" s="221"/>
      <c r="BI102" s="221"/>
      <c r="BJ102" s="221"/>
      <c r="BK102" s="221"/>
      <c r="BL102" s="221"/>
      <c r="BM102" s="221"/>
      <c r="BN102" s="221"/>
      <c r="BO102" s="221"/>
      <c r="BP102" s="221"/>
      <c r="BQ102" s="221"/>
      <c r="BR102" s="221"/>
      <c r="BS102" s="221"/>
      <c r="BT102" s="221"/>
      <c r="BU102" s="168"/>
      <c r="BV102" s="168"/>
      <c r="BW102" s="168"/>
      <c r="BX102" s="168"/>
    </row>
    <row r="103" spans="1:76" x14ac:dyDescent="0.25">
      <c r="A103" s="221"/>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c r="AH103" s="221"/>
      <c r="AI103" s="221"/>
      <c r="AJ103" s="221"/>
      <c r="AK103" s="221"/>
      <c r="AL103" s="221"/>
      <c r="AM103" s="221"/>
      <c r="AN103" s="221"/>
      <c r="AO103" s="221"/>
      <c r="AP103" s="221"/>
      <c r="AQ103" s="221"/>
      <c r="AR103" s="221"/>
      <c r="AS103" s="221"/>
      <c r="AT103" s="221"/>
      <c r="AU103" s="221"/>
      <c r="AV103" s="221"/>
      <c r="AW103" s="221"/>
      <c r="AX103" s="221"/>
      <c r="AY103" s="221"/>
      <c r="AZ103" s="221"/>
      <c r="BA103" s="221"/>
      <c r="BB103" s="221"/>
      <c r="BC103" s="221"/>
      <c r="BD103" s="221"/>
      <c r="BE103" s="221"/>
      <c r="BF103" s="221"/>
      <c r="BG103" s="221"/>
      <c r="BH103" s="221"/>
      <c r="BI103" s="221"/>
      <c r="BJ103" s="221"/>
      <c r="BK103" s="221"/>
      <c r="BL103" s="221"/>
      <c r="BM103" s="221"/>
      <c r="BN103" s="221"/>
      <c r="BO103" s="221"/>
      <c r="BP103" s="221"/>
      <c r="BQ103" s="221"/>
      <c r="BR103" s="221"/>
      <c r="BS103" s="221"/>
      <c r="BT103" s="221"/>
      <c r="BU103" s="168"/>
      <c r="BV103" s="168"/>
      <c r="BW103" s="168"/>
      <c r="BX103" s="168"/>
    </row>
    <row r="104" spans="1:76" x14ac:dyDescent="0.25">
      <c r="A104" s="234" t="s">
        <v>42</v>
      </c>
      <c r="B104" s="222">
        <f>CE40+CE58</f>
        <v>-2827.7119795773847</v>
      </c>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c r="AH104" s="221"/>
      <c r="AI104" s="221"/>
      <c r="AJ104" s="221"/>
      <c r="AK104" s="221"/>
      <c r="AL104" s="221"/>
      <c r="AM104" s="221"/>
      <c r="AN104" s="221"/>
      <c r="AO104" s="221"/>
      <c r="AP104" s="221"/>
      <c r="AQ104" s="221"/>
      <c r="AR104" s="221"/>
      <c r="AS104" s="221"/>
      <c r="AT104" s="221"/>
      <c r="AU104" s="221"/>
      <c r="AV104" s="221"/>
      <c r="AW104" s="221"/>
      <c r="AX104" s="221"/>
      <c r="AY104" s="221"/>
      <c r="AZ104" s="221"/>
      <c r="BA104" s="221"/>
      <c r="BB104" s="221"/>
      <c r="BC104" s="221"/>
      <c r="BD104" s="221"/>
      <c r="BE104" s="221"/>
      <c r="BF104" s="221"/>
      <c r="BG104" s="221"/>
      <c r="BH104" s="221"/>
      <c r="BI104" s="221"/>
      <c r="BJ104" s="221"/>
      <c r="BK104" s="221"/>
      <c r="BL104" s="221"/>
      <c r="BM104" s="221"/>
      <c r="BN104" s="221"/>
      <c r="BO104" s="221"/>
      <c r="BP104" s="221"/>
      <c r="BQ104" s="221"/>
      <c r="BR104" s="221"/>
      <c r="BS104" s="221"/>
      <c r="BT104" s="221"/>
      <c r="BU104" s="168"/>
      <c r="BV104" s="168"/>
      <c r="BW104" s="168"/>
      <c r="BX104" s="168"/>
    </row>
    <row r="105" spans="1:76" x14ac:dyDescent="0.25">
      <c r="A105" s="234" t="s">
        <v>43</v>
      </c>
      <c r="B105" s="222">
        <f>B89-B104</f>
        <v>54517621.442281835</v>
      </c>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c r="AH105" s="221"/>
      <c r="AI105" s="221"/>
      <c r="AJ105" s="221"/>
      <c r="AK105" s="221"/>
      <c r="AL105" s="221"/>
      <c r="AM105" s="221"/>
      <c r="AN105" s="221"/>
      <c r="AO105" s="221"/>
      <c r="AP105" s="221"/>
      <c r="AQ105" s="221"/>
      <c r="AR105" s="221"/>
      <c r="AS105" s="221"/>
      <c r="AT105" s="221"/>
      <c r="AU105" s="221"/>
      <c r="AV105" s="221"/>
      <c r="AW105" s="221"/>
      <c r="AX105" s="221"/>
      <c r="AY105" s="221"/>
      <c r="AZ105" s="221"/>
      <c r="BA105" s="221"/>
      <c r="BB105" s="221"/>
      <c r="BC105" s="221"/>
      <c r="BD105" s="221"/>
      <c r="BE105" s="221"/>
      <c r="BF105" s="221"/>
      <c r="BG105" s="221"/>
      <c r="BH105" s="221"/>
      <c r="BI105" s="221"/>
      <c r="BJ105" s="221"/>
      <c r="BK105" s="221"/>
      <c r="BL105" s="221"/>
      <c r="BM105" s="221"/>
      <c r="BN105" s="221"/>
      <c r="BO105" s="221"/>
      <c r="BP105" s="221"/>
      <c r="BQ105" s="221"/>
      <c r="BR105" s="221"/>
      <c r="BS105" s="221"/>
      <c r="BT105" s="221"/>
      <c r="BU105" s="168"/>
      <c r="BV105" s="168"/>
      <c r="BW105" s="168"/>
      <c r="BX105" s="168"/>
    </row>
    <row r="106" spans="1:76" x14ac:dyDescent="0.25">
      <c r="A106" s="234" t="s">
        <v>44</v>
      </c>
      <c r="B106" s="222">
        <f>B94-B104</f>
        <v>51198687.01197958</v>
      </c>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c r="AH106" s="221"/>
      <c r="AI106" s="221"/>
      <c r="AJ106" s="221"/>
      <c r="AK106" s="221"/>
      <c r="AL106" s="221"/>
      <c r="AM106" s="221"/>
      <c r="AN106" s="221"/>
      <c r="AO106" s="221"/>
      <c r="AP106" s="221"/>
      <c r="AQ106" s="221"/>
      <c r="AR106" s="221"/>
      <c r="AS106" s="221"/>
      <c r="AT106" s="221"/>
      <c r="AU106" s="221"/>
      <c r="AV106" s="221"/>
      <c r="AW106" s="221"/>
      <c r="AX106" s="221"/>
      <c r="AY106" s="221"/>
      <c r="AZ106" s="221"/>
      <c r="BA106" s="221"/>
      <c r="BB106" s="221"/>
      <c r="BC106" s="221"/>
      <c r="BD106" s="221"/>
      <c r="BE106" s="221"/>
      <c r="BF106" s="221"/>
      <c r="BG106" s="221"/>
      <c r="BH106" s="221"/>
      <c r="BI106" s="221"/>
      <c r="BJ106" s="221"/>
      <c r="BK106" s="221"/>
      <c r="BL106" s="221"/>
      <c r="BM106" s="221"/>
      <c r="BN106" s="221"/>
      <c r="BO106" s="221"/>
      <c r="BP106" s="221"/>
      <c r="BQ106" s="221"/>
      <c r="BR106" s="221"/>
      <c r="BS106" s="221"/>
      <c r="BT106" s="221"/>
      <c r="BU106" s="168"/>
      <c r="BV106" s="168"/>
      <c r="BW106" s="168"/>
      <c r="BX106" s="168"/>
    </row>
    <row r="107" spans="1:76" x14ac:dyDescent="0.25">
      <c r="A107" s="234" t="s">
        <v>45</v>
      </c>
      <c r="B107" s="222">
        <f>B95-B104</f>
        <v>95415388.622743785</v>
      </c>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c r="AH107" s="221"/>
      <c r="AI107" s="221"/>
      <c r="AJ107" s="221"/>
      <c r="AK107" s="221"/>
      <c r="AL107" s="221"/>
      <c r="AM107" s="221"/>
      <c r="AN107" s="221"/>
      <c r="AO107" s="221"/>
      <c r="AP107" s="221"/>
      <c r="AQ107" s="221"/>
      <c r="AR107" s="221"/>
      <c r="AS107" s="221"/>
      <c r="AT107" s="221"/>
      <c r="AU107" s="221"/>
      <c r="AV107" s="221"/>
      <c r="AW107" s="221"/>
      <c r="AX107" s="221"/>
      <c r="AY107" s="221"/>
      <c r="AZ107" s="221"/>
      <c r="BA107" s="221"/>
      <c r="BB107" s="221"/>
      <c r="BC107" s="221"/>
      <c r="BD107" s="221"/>
      <c r="BE107" s="221"/>
      <c r="BF107" s="221"/>
      <c r="BG107" s="221"/>
      <c r="BH107" s="221"/>
      <c r="BI107" s="221"/>
      <c r="BJ107" s="221"/>
      <c r="BK107" s="221"/>
      <c r="BL107" s="221"/>
      <c r="BM107" s="221"/>
      <c r="BN107" s="221"/>
      <c r="BO107" s="221"/>
      <c r="BP107" s="221"/>
      <c r="BQ107" s="221"/>
      <c r="BR107" s="221"/>
      <c r="BS107" s="221"/>
      <c r="BT107" s="221"/>
      <c r="BU107" s="221"/>
      <c r="BV107" s="221"/>
      <c r="BW107" s="221"/>
      <c r="BX107" s="221"/>
    </row>
    <row r="109" spans="1:76" x14ac:dyDescent="0.25">
      <c r="A109" s="230" t="s">
        <v>46</v>
      </c>
      <c r="B109" s="235">
        <f>SUM(C71:X80)</f>
        <v>17057256.699999992</v>
      </c>
      <c r="C109" s="236">
        <f>B109/(B110+B109)</f>
        <v>0.3331764899197619</v>
      </c>
      <c r="D109" s="221" t="s">
        <v>62</v>
      </c>
      <c r="E109" s="222"/>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c r="AG109" s="221"/>
      <c r="AH109" s="221"/>
      <c r="AI109" s="221"/>
      <c r="AJ109" s="221"/>
      <c r="AK109" s="221"/>
      <c r="AL109" s="221"/>
      <c r="AM109" s="221"/>
      <c r="AN109" s="221"/>
      <c r="AO109" s="221"/>
      <c r="AP109" s="221"/>
      <c r="AQ109" s="221"/>
      <c r="AR109" s="221"/>
      <c r="AS109" s="221"/>
      <c r="AT109" s="221"/>
      <c r="AU109" s="221"/>
      <c r="AV109" s="221"/>
      <c r="AW109" s="221"/>
      <c r="AX109" s="221"/>
      <c r="AY109" s="221"/>
      <c r="AZ109" s="221"/>
      <c r="BA109" s="221"/>
      <c r="BB109" s="221"/>
      <c r="BC109" s="221"/>
      <c r="BD109" s="221"/>
      <c r="BE109" s="221"/>
      <c r="BF109" s="221"/>
      <c r="BG109" s="221"/>
      <c r="BH109" s="221"/>
      <c r="BI109" s="221"/>
      <c r="BJ109" s="221"/>
      <c r="BK109" s="221"/>
      <c r="BL109" s="221"/>
      <c r="BM109" s="221"/>
      <c r="BN109" s="221"/>
      <c r="BO109" s="221"/>
      <c r="BP109" s="221"/>
      <c r="BQ109" s="221"/>
      <c r="BR109" s="221"/>
      <c r="BS109" s="221"/>
      <c r="BT109" s="221"/>
      <c r="BU109" s="221"/>
      <c r="BV109" s="221"/>
      <c r="BW109" s="221"/>
      <c r="BX109" s="221"/>
    </row>
    <row r="110" spans="1:76" x14ac:dyDescent="0.25">
      <c r="A110" s="230" t="s">
        <v>47</v>
      </c>
      <c r="B110" s="235">
        <f>SUM(Y71:AJ80)</f>
        <v>34138602.599999994</v>
      </c>
      <c r="C110" s="221"/>
      <c r="D110" s="221"/>
      <c r="E110" s="222"/>
      <c r="F110" s="221"/>
      <c r="G110" s="221"/>
      <c r="H110" s="221"/>
      <c r="I110" s="221"/>
      <c r="J110" s="221"/>
      <c r="K110" s="221"/>
      <c r="L110" s="221"/>
      <c r="M110" s="221"/>
      <c r="N110" s="221"/>
      <c r="O110" s="221"/>
      <c r="P110" s="221"/>
      <c r="Q110" s="221"/>
      <c r="R110" s="221"/>
      <c r="S110" s="221"/>
      <c r="T110" s="221"/>
      <c r="U110" s="221"/>
      <c r="V110" s="221"/>
      <c r="W110" s="221"/>
      <c r="X110" s="221"/>
      <c r="Y110" s="221"/>
      <c r="Z110" s="221"/>
      <c r="AA110" s="221"/>
      <c r="AB110" s="221"/>
      <c r="AC110" s="221"/>
      <c r="AD110" s="221"/>
      <c r="AE110" s="221"/>
      <c r="AF110" s="221"/>
      <c r="AG110" s="221"/>
      <c r="AH110" s="221"/>
      <c r="AI110" s="221"/>
      <c r="AJ110" s="221"/>
      <c r="AK110" s="221"/>
      <c r="AL110" s="221"/>
      <c r="AM110" s="221"/>
      <c r="AN110" s="221"/>
      <c r="AO110" s="221"/>
      <c r="AP110" s="221"/>
      <c r="AQ110" s="221"/>
      <c r="AR110" s="221"/>
      <c r="AS110" s="221"/>
      <c r="AT110" s="221"/>
      <c r="AU110" s="221"/>
      <c r="AV110" s="221"/>
      <c r="AW110" s="221"/>
      <c r="AX110" s="221"/>
      <c r="AY110" s="221"/>
      <c r="AZ110" s="221"/>
      <c r="BA110" s="221"/>
      <c r="BB110" s="221"/>
      <c r="BC110" s="221"/>
      <c r="BD110" s="221"/>
      <c r="BE110" s="221"/>
      <c r="BF110" s="221"/>
      <c r="BG110" s="221"/>
      <c r="BH110" s="221"/>
      <c r="BI110" s="221"/>
      <c r="BJ110" s="221"/>
      <c r="BK110" s="221"/>
      <c r="BL110" s="221"/>
      <c r="BM110" s="221"/>
      <c r="BN110" s="221"/>
      <c r="BO110" s="221"/>
      <c r="BP110" s="221"/>
      <c r="BQ110" s="221"/>
      <c r="BR110" s="221"/>
      <c r="BS110" s="221"/>
      <c r="BT110" s="221"/>
      <c r="BU110" s="221"/>
      <c r="BV110" s="221"/>
      <c r="BW110" s="221"/>
      <c r="BX110" s="221"/>
    </row>
  </sheetData>
  <pageMargins left="0" right="0" top="0.19685039370078741" bottom="0.19685039370078741" header="0" footer="0"/>
  <pageSetup paperSize="8" scale="45" orientation="landscape"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H44"/>
  <sheetViews>
    <sheetView zoomScale="70" zoomScaleNormal="70" workbookViewId="0">
      <selection activeCell="T22" sqref="T22"/>
    </sheetView>
  </sheetViews>
  <sheetFormatPr defaultColWidth="11.42578125" defaultRowHeight="15" x14ac:dyDescent="0.25"/>
  <cols>
    <col min="1" max="1" width="5.42578125" style="21" customWidth="1"/>
    <col min="2" max="35" width="7.5703125" customWidth="1"/>
    <col min="36" max="36" width="7.5703125" style="21" customWidth="1"/>
  </cols>
  <sheetData>
    <row r="1" spans="1:60" ht="120" x14ac:dyDescent="0.25">
      <c r="A1" s="21" t="s">
        <v>63</v>
      </c>
      <c r="B1" s="36" t="s">
        <v>64</v>
      </c>
      <c r="C1" s="37" t="s">
        <v>65</v>
      </c>
      <c r="D1" s="37" t="s">
        <v>66</v>
      </c>
      <c r="E1" s="37" t="s">
        <v>67</v>
      </c>
      <c r="F1" s="37" t="s">
        <v>68</v>
      </c>
      <c r="G1" s="37" t="s">
        <v>69</v>
      </c>
      <c r="H1" s="37" t="s">
        <v>70</v>
      </c>
      <c r="I1" s="37" t="s">
        <v>71</v>
      </c>
      <c r="J1" s="37" t="s">
        <v>72</v>
      </c>
      <c r="K1" s="37" t="s">
        <v>73</v>
      </c>
      <c r="L1" s="37" t="s">
        <v>74</v>
      </c>
      <c r="M1" s="37" t="s">
        <v>75</v>
      </c>
      <c r="N1" s="37" t="s">
        <v>76</v>
      </c>
      <c r="O1" s="37" t="s">
        <v>77</v>
      </c>
      <c r="P1" s="37" t="s">
        <v>78</v>
      </c>
      <c r="Q1" s="37" t="s">
        <v>79</v>
      </c>
      <c r="R1" s="37" t="s">
        <v>80</v>
      </c>
      <c r="S1" s="37" t="s">
        <v>81</v>
      </c>
      <c r="T1" s="37" t="s">
        <v>82</v>
      </c>
      <c r="U1" s="37" t="s">
        <v>83</v>
      </c>
      <c r="V1" s="37" t="s">
        <v>84</v>
      </c>
      <c r="W1" s="37" t="s">
        <v>85</v>
      </c>
      <c r="X1" s="37" t="s">
        <v>86</v>
      </c>
      <c r="Y1" s="37" t="s">
        <v>87</v>
      </c>
      <c r="Z1" s="37" t="s">
        <v>88</v>
      </c>
      <c r="AA1" s="37" t="s">
        <v>89</v>
      </c>
      <c r="AB1" s="37" t="s">
        <v>90</v>
      </c>
      <c r="AC1" s="37" t="s">
        <v>91</v>
      </c>
      <c r="AD1" s="37" t="s">
        <v>92</v>
      </c>
      <c r="AE1" s="37" t="s">
        <v>93</v>
      </c>
      <c r="AF1" s="37" t="s">
        <v>94</v>
      </c>
      <c r="AG1" s="37" t="s">
        <v>95</v>
      </c>
      <c r="AH1" s="37" t="s">
        <v>96</v>
      </c>
      <c r="AI1" s="37" t="s">
        <v>97</v>
      </c>
      <c r="AJ1" s="38" t="s">
        <v>98</v>
      </c>
      <c r="AK1" s="221"/>
      <c r="AL1" s="221"/>
      <c r="AM1" s="21"/>
      <c r="AN1" s="38" t="s">
        <v>99</v>
      </c>
      <c r="AO1" s="39" t="s">
        <v>100</v>
      </c>
      <c r="AP1" s="39"/>
      <c r="AQ1" s="39"/>
      <c r="AR1" s="39"/>
      <c r="AS1" s="40" t="s">
        <v>101</v>
      </c>
      <c r="AT1" s="40"/>
      <c r="AU1" s="41" t="s">
        <v>102</v>
      </c>
      <c r="AV1" s="42" t="s">
        <v>103</v>
      </c>
      <c r="AW1" s="43" t="s">
        <v>104</v>
      </c>
      <c r="AX1" s="41" t="s">
        <v>105</v>
      </c>
      <c r="AY1" s="41" t="s">
        <v>106</v>
      </c>
      <c r="AZ1" s="41" t="s">
        <v>107</v>
      </c>
      <c r="BA1" s="42" t="s">
        <v>108</v>
      </c>
      <c r="BB1" s="44" t="s">
        <v>109</v>
      </c>
      <c r="BC1" s="44" t="s">
        <v>110</v>
      </c>
      <c r="BD1" s="44" t="s">
        <v>111</v>
      </c>
      <c r="BE1" s="44" t="s">
        <v>112</v>
      </c>
      <c r="BF1" s="38" t="s">
        <v>113</v>
      </c>
      <c r="BG1" s="38" t="s">
        <v>114</v>
      </c>
      <c r="BH1" s="38" t="s">
        <v>98</v>
      </c>
    </row>
    <row r="2" spans="1:60" x14ac:dyDescent="0.25">
      <c r="A2" s="45"/>
      <c r="B2" s="45">
        <v>1</v>
      </c>
      <c r="C2" s="45">
        <v>2</v>
      </c>
      <c r="D2" s="45">
        <v>3</v>
      </c>
      <c r="E2" s="45">
        <v>4</v>
      </c>
      <c r="F2" s="45">
        <v>5</v>
      </c>
      <c r="G2" s="45">
        <v>6</v>
      </c>
      <c r="H2" s="45">
        <v>7</v>
      </c>
      <c r="I2" s="45">
        <v>8</v>
      </c>
      <c r="J2" s="45">
        <v>9</v>
      </c>
      <c r="K2" s="45">
        <v>10</v>
      </c>
      <c r="L2" s="45">
        <v>11</v>
      </c>
      <c r="M2" s="45">
        <v>12</v>
      </c>
      <c r="N2" s="45">
        <v>13</v>
      </c>
      <c r="O2" s="45">
        <v>14</v>
      </c>
      <c r="P2" s="45">
        <v>15</v>
      </c>
      <c r="Q2" s="45">
        <v>16</v>
      </c>
      <c r="R2" s="45">
        <v>17</v>
      </c>
      <c r="S2" s="45">
        <v>18</v>
      </c>
      <c r="T2" s="45">
        <v>19</v>
      </c>
      <c r="U2" s="45">
        <v>20</v>
      </c>
      <c r="V2" s="45">
        <v>21</v>
      </c>
      <c r="W2" s="45">
        <v>22</v>
      </c>
      <c r="X2" s="45">
        <v>23</v>
      </c>
      <c r="Y2" s="45">
        <v>24</v>
      </c>
      <c r="Z2" s="45">
        <v>25</v>
      </c>
      <c r="AA2" s="45">
        <v>26</v>
      </c>
      <c r="AB2" s="45">
        <v>27</v>
      </c>
      <c r="AC2" s="45">
        <v>28</v>
      </c>
      <c r="AD2" s="45">
        <v>29</v>
      </c>
      <c r="AE2" s="45">
        <v>30</v>
      </c>
      <c r="AF2" s="45">
        <v>31</v>
      </c>
      <c r="AG2" s="45">
        <v>32</v>
      </c>
      <c r="AH2" s="45">
        <v>33</v>
      </c>
      <c r="AI2" s="45">
        <v>34</v>
      </c>
      <c r="AK2" s="221"/>
      <c r="AL2" s="221"/>
      <c r="AM2" s="21"/>
      <c r="AN2" s="21">
        <v>1</v>
      </c>
      <c r="AO2" s="21">
        <v>2</v>
      </c>
      <c r="AP2" s="21">
        <v>3</v>
      </c>
      <c r="AQ2" s="21">
        <v>4</v>
      </c>
      <c r="AR2" s="21">
        <v>5</v>
      </c>
      <c r="AS2" s="21">
        <v>6</v>
      </c>
      <c r="AT2" s="21">
        <v>7</v>
      </c>
      <c r="AU2" s="21">
        <v>8</v>
      </c>
      <c r="AV2" s="21">
        <v>9</v>
      </c>
      <c r="AW2" s="21">
        <v>10</v>
      </c>
      <c r="AX2" s="21">
        <v>11</v>
      </c>
      <c r="AY2" s="21">
        <v>12</v>
      </c>
      <c r="AZ2" s="21">
        <v>13</v>
      </c>
      <c r="BA2" s="21">
        <v>14</v>
      </c>
      <c r="BB2" s="21">
        <v>15</v>
      </c>
      <c r="BC2" s="21">
        <v>16</v>
      </c>
      <c r="BD2" s="21">
        <v>17</v>
      </c>
      <c r="BE2" s="21">
        <v>18</v>
      </c>
      <c r="BF2" s="21">
        <v>19</v>
      </c>
      <c r="BG2" s="21">
        <v>22</v>
      </c>
      <c r="BH2" s="21"/>
    </row>
    <row r="3" spans="1:60" x14ac:dyDescent="0.25">
      <c r="A3" s="45">
        <v>1</v>
      </c>
      <c r="B3" s="272">
        <v>1E-3</v>
      </c>
      <c r="C3" s="47">
        <v>0</v>
      </c>
      <c r="D3" s="67">
        <v>0.06</v>
      </c>
      <c r="E3" s="67">
        <v>0.06</v>
      </c>
      <c r="F3" s="48">
        <v>2.5000000000000001E-2</v>
      </c>
      <c r="G3" s="46">
        <f t="shared" ref="G3:G14" si="0">F3</f>
        <v>2.5000000000000001E-2</v>
      </c>
      <c r="H3" s="46">
        <f t="shared" ref="H3:H14" si="1">F3</f>
        <v>2.5000000000000001E-2</v>
      </c>
      <c r="I3" s="67">
        <v>0.06</v>
      </c>
      <c r="J3" s="67">
        <v>0.06</v>
      </c>
      <c r="K3" s="67">
        <v>0.06</v>
      </c>
      <c r="L3" s="48">
        <v>0.01</v>
      </c>
      <c r="M3" s="48">
        <v>0.01</v>
      </c>
      <c r="N3" s="48">
        <v>0.01</v>
      </c>
      <c r="O3" s="67">
        <v>0.06</v>
      </c>
      <c r="P3" s="67">
        <v>0.06</v>
      </c>
      <c r="Q3" s="67">
        <v>0.06</v>
      </c>
      <c r="R3" s="67">
        <v>0.06</v>
      </c>
      <c r="S3" s="46">
        <v>0.02</v>
      </c>
      <c r="T3" s="67">
        <v>0.06</v>
      </c>
      <c r="U3" s="67">
        <v>0.06</v>
      </c>
      <c r="V3" s="66">
        <v>1E-4</v>
      </c>
      <c r="W3" s="66">
        <v>1E-4</v>
      </c>
      <c r="X3" s="46">
        <v>0.03</v>
      </c>
      <c r="Y3" s="46">
        <v>0.03</v>
      </c>
      <c r="Z3" s="46">
        <v>0.03</v>
      </c>
      <c r="AA3" s="46">
        <v>4.4999999999999998E-2</v>
      </c>
      <c r="AB3" s="67">
        <v>0.06</v>
      </c>
      <c r="AC3" s="46">
        <v>4.4999999999999998E-2</v>
      </c>
      <c r="AD3" s="46">
        <v>4.4999999999999998E-2</v>
      </c>
      <c r="AE3" s="46">
        <v>4.4999999999999998E-2</v>
      </c>
      <c r="AF3" s="46">
        <v>4.4999999999999998E-2</v>
      </c>
      <c r="AG3" s="46">
        <v>4.4999999999999998E-2</v>
      </c>
      <c r="AH3" s="46">
        <v>4.4999999999999998E-2</v>
      </c>
      <c r="AI3" s="46">
        <v>4.4999999999999998E-2</v>
      </c>
      <c r="AJ3" s="64">
        <v>2017</v>
      </c>
      <c r="AK3" s="45">
        <v>1</v>
      </c>
      <c r="AL3" s="221"/>
      <c r="AM3" s="50">
        <v>1</v>
      </c>
      <c r="AN3" s="51">
        <v>-0.15</v>
      </c>
      <c r="AO3" s="52">
        <v>0.05</v>
      </c>
      <c r="AP3" s="51">
        <v>0</v>
      </c>
      <c r="AQ3" s="52">
        <v>0.05</v>
      </c>
      <c r="AR3" s="52">
        <v>0.05</v>
      </c>
      <c r="AS3" s="51">
        <v>0.02</v>
      </c>
      <c r="AT3" s="51">
        <v>0.02</v>
      </c>
      <c r="AU3" s="51">
        <v>0.02</v>
      </c>
      <c r="AV3" s="51">
        <v>-0.105</v>
      </c>
      <c r="AW3" s="51">
        <v>0.02</v>
      </c>
      <c r="AX3" s="51">
        <v>0.02</v>
      </c>
      <c r="AY3" s="51">
        <v>0.06</v>
      </c>
      <c r="AZ3" s="51">
        <v>0.02</v>
      </c>
      <c r="BA3" s="51">
        <v>0.02</v>
      </c>
      <c r="BB3" s="51">
        <v>0</v>
      </c>
      <c r="BC3" s="51">
        <v>-0.05</v>
      </c>
      <c r="BD3" s="51">
        <v>2.5000000000000001E-2</v>
      </c>
      <c r="BE3" s="51">
        <v>-0.05</v>
      </c>
      <c r="BF3" s="51">
        <v>0</v>
      </c>
      <c r="BG3" s="51">
        <v>0.11</v>
      </c>
      <c r="BH3" s="49">
        <v>2012</v>
      </c>
    </row>
    <row r="4" spans="1:60" x14ac:dyDescent="0.25">
      <c r="A4" s="45">
        <v>2</v>
      </c>
      <c r="B4" s="272">
        <v>1E-3</v>
      </c>
      <c r="C4" s="47">
        <v>0</v>
      </c>
      <c r="D4" s="67">
        <v>5.8000000000000003E-2</v>
      </c>
      <c r="E4" s="67">
        <v>5.8000000000000003E-2</v>
      </c>
      <c r="F4" s="46">
        <v>0.01</v>
      </c>
      <c r="G4" s="46">
        <f t="shared" si="0"/>
        <v>0.01</v>
      </c>
      <c r="H4" s="46">
        <f t="shared" si="1"/>
        <v>0.01</v>
      </c>
      <c r="I4" s="67">
        <v>5.8000000000000003E-2</v>
      </c>
      <c r="J4" s="67">
        <v>5.8000000000000003E-2</v>
      </c>
      <c r="K4" s="67">
        <v>5.8000000000000003E-2</v>
      </c>
      <c r="L4" s="48">
        <v>5.0000000000000001E-3</v>
      </c>
      <c r="M4" s="48">
        <v>5.0000000000000001E-3</v>
      </c>
      <c r="N4" s="48">
        <v>5.0000000000000001E-3</v>
      </c>
      <c r="O4" s="67">
        <v>5.8000000000000003E-2</v>
      </c>
      <c r="P4" s="67">
        <v>5.8000000000000003E-2</v>
      </c>
      <c r="Q4" s="67">
        <v>5.8000000000000003E-2</v>
      </c>
      <c r="R4" s="67">
        <v>5.8000000000000003E-2</v>
      </c>
      <c r="S4" s="46">
        <v>0.02</v>
      </c>
      <c r="T4" s="67">
        <v>5.8000000000000003E-2</v>
      </c>
      <c r="U4" s="67">
        <v>5.8000000000000003E-2</v>
      </c>
      <c r="V4" s="66">
        <v>1E-4</v>
      </c>
      <c r="W4" s="66">
        <v>1E-4</v>
      </c>
      <c r="X4" s="46">
        <v>0.03</v>
      </c>
      <c r="Y4" s="46">
        <v>0.03</v>
      </c>
      <c r="Z4" s="46">
        <v>0.03</v>
      </c>
      <c r="AA4" s="46">
        <v>0.04</v>
      </c>
      <c r="AB4" s="67">
        <v>5.8000000000000003E-2</v>
      </c>
      <c r="AC4" s="46">
        <v>0.04</v>
      </c>
      <c r="AD4" s="46">
        <v>0.04</v>
      </c>
      <c r="AE4" s="46">
        <v>0.04</v>
      </c>
      <c r="AF4" s="46">
        <v>0.04</v>
      </c>
      <c r="AG4" s="46">
        <v>0.04</v>
      </c>
      <c r="AH4" s="46">
        <v>0.04</v>
      </c>
      <c r="AI4" s="46">
        <v>0.04</v>
      </c>
      <c r="AJ4" s="226">
        <v>2018</v>
      </c>
      <c r="AK4" s="45">
        <v>2</v>
      </c>
      <c r="AL4" s="221"/>
      <c r="AM4" s="21">
        <v>2</v>
      </c>
      <c r="AN4" s="53">
        <v>0.11</v>
      </c>
      <c r="AO4" s="53">
        <v>0</v>
      </c>
      <c r="AP4" s="53">
        <v>0</v>
      </c>
      <c r="AQ4" s="53">
        <v>0</v>
      </c>
      <c r="AR4" s="53">
        <v>0</v>
      </c>
      <c r="AS4" s="53">
        <v>0.02</v>
      </c>
      <c r="AT4" s="53">
        <v>0.02</v>
      </c>
      <c r="AU4" s="53">
        <v>0.02</v>
      </c>
      <c r="AV4" s="53">
        <v>-0.10199999999999999</v>
      </c>
      <c r="AW4" s="53">
        <v>0.02</v>
      </c>
      <c r="AX4" s="53">
        <v>0.02</v>
      </c>
      <c r="AY4" s="53">
        <v>0.15</v>
      </c>
      <c r="AZ4" s="53">
        <v>0.02</v>
      </c>
      <c r="BA4" s="53">
        <v>0.02</v>
      </c>
      <c r="BB4" s="53">
        <v>0</v>
      </c>
      <c r="BC4" s="53">
        <v>0.05</v>
      </c>
      <c r="BD4" s="53">
        <v>-0.05</v>
      </c>
      <c r="BE4" s="53">
        <v>-2.5000000000000001E-2</v>
      </c>
      <c r="BF4" s="53">
        <v>7.4999999999999997E-2</v>
      </c>
      <c r="BG4" s="53">
        <v>0.09</v>
      </c>
      <c r="BH4" s="226">
        <v>2013</v>
      </c>
    </row>
    <row r="5" spans="1:60" s="55" customFormat="1" x14ac:dyDescent="0.25">
      <c r="A5" s="45">
        <v>3</v>
      </c>
      <c r="B5" s="272">
        <v>1E-3</v>
      </c>
      <c r="C5" s="47">
        <v>0</v>
      </c>
      <c r="D5" s="68">
        <v>5.6000000000000001E-2</v>
      </c>
      <c r="E5" s="68">
        <v>5.6000000000000001E-2</v>
      </c>
      <c r="F5" s="46">
        <v>0</v>
      </c>
      <c r="G5" s="46">
        <f t="shared" si="0"/>
        <v>0</v>
      </c>
      <c r="H5" s="46">
        <f t="shared" si="1"/>
        <v>0</v>
      </c>
      <c r="I5" s="68">
        <v>5.6000000000000001E-2</v>
      </c>
      <c r="J5" s="68">
        <v>5.6000000000000001E-2</v>
      </c>
      <c r="K5" s="68">
        <v>5.6000000000000001E-2</v>
      </c>
      <c r="L5" s="48">
        <v>5.0000000000000001E-3</v>
      </c>
      <c r="M5" s="48">
        <v>5.0000000000000001E-3</v>
      </c>
      <c r="N5" s="48">
        <v>5.0000000000000001E-3</v>
      </c>
      <c r="O5" s="68">
        <v>5.6000000000000001E-2</v>
      </c>
      <c r="P5" s="68">
        <v>5.6000000000000001E-2</v>
      </c>
      <c r="Q5" s="68">
        <v>5.6000000000000001E-2</v>
      </c>
      <c r="R5" s="68">
        <v>5.6000000000000001E-2</v>
      </c>
      <c r="S5" s="46">
        <v>0.02</v>
      </c>
      <c r="T5" s="68">
        <v>5.6000000000000001E-2</v>
      </c>
      <c r="U5" s="68">
        <v>5.6000000000000001E-2</v>
      </c>
      <c r="V5" s="66">
        <v>1E-4</v>
      </c>
      <c r="W5" s="66">
        <v>1E-4</v>
      </c>
      <c r="X5" s="46">
        <v>0.03</v>
      </c>
      <c r="Y5" s="46">
        <v>0.03</v>
      </c>
      <c r="Z5" s="46">
        <v>0.03</v>
      </c>
      <c r="AA5" s="46">
        <v>0.03</v>
      </c>
      <c r="AB5" s="68">
        <v>5.6000000000000001E-2</v>
      </c>
      <c r="AC5" s="46">
        <v>0.03</v>
      </c>
      <c r="AD5" s="46">
        <v>0.03</v>
      </c>
      <c r="AE5" s="46">
        <v>0.03</v>
      </c>
      <c r="AF5" s="46">
        <v>0.03</v>
      </c>
      <c r="AG5" s="46">
        <v>0.03</v>
      </c>
      <c r="AH5" s="46">
        <v>0.03</v>
      </c>
      <c r="AI5" s="46">
        <v>0.03</v>
      </c>
      <c r="AJ5" s="54">
        <v>2019</v>
      </c>
      <c r="AK5" s="45">
        <v>3</v>
      </c>
      <c r="AM5" s="87">
        <v>3</v>
      </c>
      <c r="AN5" s="56">
        <v>0.02</v>
      </c>
      <c r="AO5" s="56">
        <v>0.02</v>
      </c>
      <c r="AP5" s="56">
        <v>0</v>
      </c>
      <c r="AQ5" s="56">
        <v>0.02</v>
      </c>
      <c r="AR5" s="56">
        <v>0.02</v>
      </c>
      <c r="AS5" s="56">
        <v>0</v>
      </c>
      <c r="AT5" s="56">
        <v>0.01</v>
      </c>
      <c r="AU5" s="56">
        <v>0.01</v>
      </c>
      <c r="AV5" s="56">
        <v>-7.0000000000000007E-2</v>
      </c>
      <c r="AW5" s="56">
        <v>0.01</v>
      </c>
      <c r="AX5" s="56">
        <v>0.01</v>
      </c>
      <c r="AY5" s="56">
        <v>0.01</v>
      </c>
      <c r="AZ5" s="56">
        <v>0.01</v>
      </c>
      <c r="BA5" s="56">
        <v>0.05</v>
      </c>
      <c r="BB5" s="56">
        <v>0</v>
      </c>
      <c r="BC5" s="56">
        <v>0.04</v>
      </c>
      <c r="BD5" s="56">
        <v>0.04</v>
      </c>
      <c r="BE5" s="56">
        <v>0.04</v>
      </c>
      <c r="BF5" s="56">
        <v>4.6080000000000003E-2</v>
      </c>
      <c r="BG5" s="56">
        <v>7.0000000000000007E-2</v>
      </c>
      <c r="BH5" s="54">
        <v>2014</v>
      </c>
    </row>
    <row r="6" spans="1:60" s="55" customFormat="1" x14ac:dyDescent="0.25">
      <c r="A6" s="45">
        <v>4</v>
      </c>
      <c r="B6" s="272">
        <v>1E-3</v>
      </c>
      <c r="C6" s="47">
        <v>0</v>
      </c>
      <c r="D6" s="68">
        <v>5.5E-2</v>
      </c>
      <c r="E6" s="68">
        <v>5.5E-2</v>
      </c>
      <c r="F6" s="46">
        <v>0</v>
      </c>
      <c r="G6" s="46">
        <f t="shared" si="0"/>
        <v>0</v>
      </c>
      <c r="H6" s="46">
        <f t="shared" si="1"/>
        <v>0</v>
      </c>
      <c r="I6" s="68">
        <v>5.5E-2</v>
      </c>
      <c r="J6" s="68">
        <v>5.5E-2</v>
      </c>
      <c r="K6" s="68">
        <v>5.5E-2</v>
      </c>
      <c r="L6" s="48">
        <v>5.0000000000000001E-3</v>
      </c>
      <c r="M6" s="48">
        <v>5.0000000000000001E-3</v>
      </c>
      <c r="N6" s="48">
        <v>5.0000000000000001E-3</v>
      </c>
      <c r="O6" s="68">
        <v>5.5E-2</v>
      </c>
      <c r="P6" s="68">
        <v>5.5E-2</v>
      </c>
      <c r="Q6" s="68">
        <v>5.5E-2</v>
      </c>
      <c r="R6" s="68">
        <v>5.5E-2</v>
      </c>
      <c r="S6" s="46">
        <v>0.02</v>
      </c>
      <c r="T6" s="68">
        <v>5.5E-2</v>
      </c>
      <c r="U6" s="68">
        <v>5.5E-2</v>
      </c>
      <c r="V6" s="66">
        <v>1E-4</v>
      </c>
      <c r="W6" s="66">
        <v>1E-4</v>
      </c>
      <c r="X6" s="46">
        <v>0.03</v>
      </c>
      <c r="Y6" s="46">
        <v>0.03</v>
      </c>
      <c r="Z6" s="46">
        <v>0.03</v>
      </c>
      <c r="AA6" s="46">
        <v>2.5000000000000001E-2</v>
      </c>
      <c r="AB6" s="68">
        <v>5.5E-2</v>
      </c>
      <c r="AC6" s="46">
        <v>2.5000000000000001E-2</v>
      </c>
      <c r="AD6" s="46">
        <v>2.5000000000000001E-2</v>
      </c>
      <c r="AE6" s="46">
        <v>2.5000000000000001E-2</v>
      </c>
      <c r="AF6" s="46">
        <v>2.5000000000000001E-2</v>
      </c>
      <c r="AG6" s="46">
        <v>2.5000000000000001E-2</v>
      </c>
      <c r="AH6" s="46">
        <v>2.5000000000000001E-2</v>
      </c>
      <c r="AI6" s="46">
        <v>2.5000000000000001E-2</v>
      </c>
      <c r="AJ6" s="54">
        <v>2020</v>
      </c>
      <c r="AK6" s="45">
        <v>4</v>
      </c>
      <c r="AM6" s="87">
        <v>4</v>
      </c>
      <c r="AN6" s="56">
        <v>0</v>
      </c>
      <c r="AO6" s="56">
        <v>0</v>
      </c>
      <c r="AP6" s="56"/>
      <c r="AQ6" s="56">
        <v>0</v>
      </c>
      <c r="AR6" s="56">
        <v>0</v>
      </c>
      <c r="AS6" s="56">
        <f t="shared" ref="AS6:AU9" si="2">$I$4*(0.97)^(AM6-2)</f>
        <v>5.4572200000000001E-2</v>
      </c>
      <c r="AT6" s="56">
        <f t="shared" si="2"/>
        <v>6.1643107662875979E-2</v>
      </c>
      <c r="AU6" s="56">
        <f t="shared" si="2"/>
        <v>6.1643107662875979E-2</v>
      </c>
      <c r="AV6" s="56">
        <v>5.0000000000000001E-3</v>
      </c>
      <c r="AW6" s="56">
        <f t="shared" ref="AW6:BA9" si="3">$I$4*(0.97)^(AQ6-2)</f>
        <v>6.1643107662875979E-2</v>
      </c>
      <c r="AX6" s="56">
        <f t="shared" si="3"/>
        <v>6.1643107662875979E-2</v>
      </c>
      <c r="AY6" s="56">
        <f t="shared" si="3"/>
        <v>6.1540728001535858E-2</v>
      </c>
      <c r="AZ6" s="56">
        <f t="shared" si="3"/>
        <v>6.1527475141005018E-2</v>
      </c>
      <c r="BA6" s="56">
        <f t="shared" si="3"/>
        <v>6.1527475141005018E-2</v>
      </c>
      <c r="BB6" s="56">
        <v>0</v>
      </c>
      <c r="BC6" s="56">
        <v>0.05</v>
      </c>
      <c r="BD6" s="56">
        <v>0.05</v>
      </c>
      <c r="BE6" s="56">
        <v>0.05</v>
      </c>
      <c r="BF6" s="56">
        <v>4.42368E-2</v>
      </c>
      <c r="BG6" s="56">
        <v>0.06</v>
      </c>
      <c r="BH6" s="54">
        <v>2015</v>
      </c>
    </row>
    <row r="7" spans="1:60" s="55" customFormat="1" x14ac:dyDescent="0.25">
      <c r="A7" s="45">
        <v>5</v>
      </c>
      <c r="B7" s="272">
        <v>1E-3</v>
      </c>
      <c r="C7" s="47">
        <v>0</v>
      </c>
      <c r="D7" s="68">
        <v>5.2999999999999999E-2</v>
      </c>
      <c r="E7" s="68">
        <v>5.2999999999999999E-2</v>
      </c>
      <c r="F7" s="46">
        <v>0</v>
      </c>
      <c r="G7" s="46">
        <f t="shared" si="0"/>
        <v>0</v>
      </c>
      <c r="H7" s="46">
        <f t="shared" si="1"/>
        <v>0</v>
      </c>
      <c r="I7" s="68">
        <v>5.2999999999999999E-2</v>
      </c>
      <c r="J7" s="68">
        <v>5.2999999999999999E-2</v>
      </c>
      <c r="K7" s="68">
        <v>5.2999999999999999E-2</v>
      </c>
      <c r="L7" s="48">
        <v>5.0000000000000001E-3</v>
      </c>
      <c r="M7" s="48">
        <v>5.0000000000000001E-3</v>
      </c>
      <c r="N7" s="48">
        <v>5.0000000000000001E-3</v>
      </c>
      <c r="O7" s="68">
        <v>5.2999999999999999E-2</v>
      </c>
      <c r="P7" s="68">
        <v>5.2999999999999999E-2</v>
      </c>
      <c r="Q7" s="68">
        <v>5.2999999999999999E-2</v>
      </c>
      <c r="R7" s="68">
        <v>5.2999999999999999E-2</v>
      </c>
      <c r="S7" s="46">
        <v>0.02</v>
      </c>
      <c r="T7" s="68">
        <v>5.2999999999999999E-2</v>
      </c>
      <c r="U7" s="68">
        <v>5.2999999999999999E-2</v>
      </c>
      <c r="V7" s="66">
        <v>1E-4</v>
      </c>
      <c r="W7" s="66">
        <v>1E-4</v>
      </c>
      <c r="X7" s="46">
        <v>0.03</v>
      </c>
      <c r="Y7" s="46">
        <v>0.03</v>
      </c>
      <c r="Z7" s="46">
        <v>0.03</v>
      </c>
      <c r="AA7" s="46">
        <v>0.02</v>
      </c>
      <c r="AB7" s="68">
        <v>5.2999999999999999E-2</v>
      </c>
      <c r="AC7" s="46">
        <v>0.02</v>
      </c>
      <c r="AD7" s="46">
        <v>0.02</v>
      </c>
      <c r="AE7" s="46">
        <v>0.02</v>
      </c>
      <c r="AF7" s="46">
        <v>0.02</v>
      </c>
      <c r="AG7" s="46">
        <v>0.02</v>
      </c>
      <c r="AH7" s="46">
        <v>0.02</v>
      </c>
      <c r="AI7" s="46">
        <v>0.02</v>
      </c>
      <c r="AJ7" s="54">
        <v>2021</v>
      </c>
      <c r="AK7" s="45">
        <v>5</v>
      </c>
      <c r="AM7" s="87">
        <v>5</v>
      </c>
      <c r="AN7" s="56">
        <v>0</v>
      </c>
      <c r="AO7" s="56">
        <v>0</v>
      </c>
      <c r="AP7" s="56"/>
      <c r="AQ7" s="56">
        <v>0</v>
      </c>
      <c r="AR7" s="56">
        <v>0</v>
      </c>
      <c r="AS7" s="56">
        <f t="shared" si="2"/>
        <v>5.2935033999999999E-2</v>
      </c>
      <c r="AT7" s="56">
        <f t="shared" si="2"/>
        <v>6.1643107662875979E-2</v>
      </c>
      <c r="AU7" s="56">
        <f t="shared" si="2"/>
        <v>6.1643107662875979E-2</v>
      </c>
      <c r="AV7" s="56">
        <v>5.0000000000000001E-3</v>
      </c>
      <c r="AW7" s="56">
        <f t="shared" si="3"/>
        <v>6.1643107662875979E-2</v>
      </c>
      <c r="AX7" s="56">
        <f t="shared" si="3"/>
        <v>6.1643107662875979E-2</v>
      </c>
      <c r="AY7" s="56">
        <f t="shared" si="3"/>
        <v>6.1543796915929073E-2</v>
      </c>
      <c r="AZ7" s="56">
        <f t="shared" si="3"/>
        <v>6.1527475141005018E-2</v>
      </c>
      <c r="BA7" s="56">
        <f t="shared" si="3"/>
        <v>6.1527475141005018E-2</v>
      </c>
      <c r="BB7" s="56">
        <v>0</v>
      </c>
      <c r="BC7" s="56">
        <v>0.04</v>
      </c>
      <c r="BD7" s="56">
        <v>0.04</v>
      </c>
      <c r="BE7" s="56">
        <v>0.04</v>
      </c>
      <c r="BF7" s="56">
        <v>4.2467327999999999E-2</v>
      </c>
      <c r="BG7" s="56">
        <v>0.06</v>
      </c>
      <c r="BH7" s="54">
        <v>2016</v>
      </c>
    </row>
    <row r="8" spans="1:60" s="55" customFormat="1" x14ac:dyDescent="0.25">
      <c r="A8" s="45">
        <v>6</v>
      </c>
      <c r="B8" s="272">
        <v>1E-3</v>
      </c>
      <c r="C8" s="47">
        <v>0</v>
      </c>
      <c r="D8" s="68">
        <v>5.1999999999999998E-2</v>
      </c>
      <c r="E8" s="68">
        <v>5.1999999999999998E-2</v>
      </c>
      <c r="F8" s="46">
        <v>0</v>
      </c>
      <c r="G8" s="46">
        <f t="shared" si="0"/>
        <v>0</v>
      </c>
      <c r="H8" s="46">
        <f t="shared" si="1"/>
        <v>0</v>
      </c>
      <c r="I8" s="68">
        <v>5.1999999999999998E-2</v>
      </c>
      <c r="J8" s="68">
        <v>5.1999999999999998E-2</v>
      </c>
      <c r="K8" s="68">
        <v>5.1999999999999998E-2</v>
      </c>
      <c r="L8" s="48">
        <v>5.0000000000000001E-3</v>
      </c>
      <c r="M8" s="48">
        <v>5.0000000000000001E-3</v>
      </c>
      <c r="N8" s="48">
        <v>5.0000000000000001E-3</v>
      </c>
      <c r="O8" s="68">
        <v>5.1999999999999998E-2</v>
      </c>
      <c r="P8" s="68">
        <v>5.1999999999999998E-2</v>
      </c>
      <c r="Q8" s="68">
        <v>5.1999999999999998E-2</v>
      </c>
      <c r="R8" s="68">
        <v>5.1999999999999998E-2</v>
      </c>
      <c r="S8" s="46">
        <v>0.02</v>
      </c>
      <c r="T8" s="68">
        <v>5.1999999999999998E-2</v>
      </c>
      <c r="U8" s="68">
        <v>5.1999999999999998E-2</v>
      </c>
      <c r="V8" s="66">
        <v>1E-4</v>
      </c>
      <c r="W8" s="66">
        <v>1E-4</v>
      </c>
      <c r="X8" s="46">
        <v>0.03</v>
      </c>
      <c r="Y8" s="46">
        <v>0.03</v>
      </c>
      <c r="Z8" s="46">
        <v>0.03</v>
      </c>
      <c r="AA8" s="46">
        <v>0.02</v>
      </c>
      <c r="AB8" s="68">
        <v>5.1999999999999998E-2</v>
      </c>
      <c r="AC8" s="46">
        <v>0.02</v>
      </c>
      <c r="AD8" s="46">
        <v>0.02</v>
      </c>
      <c r="AE8" s="46">
        <v>0.02</v>
      </c>
      <c r="AF8" s="46">
        <v>0.02</v>
      </c>
      <c r="AG8" s="46">
        <v>0.02</v>
      </c>
      <c r="AH8" s="46">
        <v>0.02</v>
      </c>
      <c r="AI8" s="46">
        <v>0.02</v>
      </c>
      <c r="AJ8" s="54">
        <v>2022</v>
      </c>
      <c r="AK8" s="45">
        <v>6</v>
      </c>
      <c r="AM8" s="87">
        <v>6</v>
      </c>
      <c r="AN8" s="56">
        <v>0</v>
      </c>
      <c r="AO8" s="56">
        <v>0</v>
      </c>
      <c r="AP8" s="56"/>
      <c r="AQ8" s="56">
        <v>0</v>
      </c>
      <c r="AR8" s="56">
        <v>0</v>
      </c>
      <c r="AS8" s="56">
        <f t="shared" si="2"/>
        <v>5.1346982979999997E-2</v>
      </c>
      <c r="AT8" s="56">
        <f t="shared" si="2"/>
        <v>6.1643107662875979E-2</v>
      </c>
      <c r="AU8" s="56">
        <f t="shared" si="2"/>
        <v>6.1643107662875979E-2</v>
      </c>
      <c r="AV8" s="56">
        <v>5.0000000000000001E-3</v>
      </c>
      <c r="AW8" s="56">
        <f t="shared" si="3"/>
        <v>6.1643107662875979E-2</v>
      </c>
      <c r="AX8" s="56">
        <f t="shared" si="3"/>
        <v>6.1643107662875979E-2</v>
      </c>
      <c r="AY8" s="56">
        <f t="shared" si="3"/>
        <v>6.1546773909113173E-2</v>
      </c>
      <c r="AZ8" s="56">
        <f t="shared" si="3"/>
        <v>6.1527475141005018E-2</v>
      </c>
      <c r="BA8" s="56">
        <f t="shared" si="3"/>
        <v>6.1527475141005018E-2</v>
      </c>
      <c r="BB8" s="56">
        <v>0</v>
      </c>
      <c r="BC8" s="56">
        <v>0.04</v>
      </c>
      <c r="BD8" s="56">
        <v>0.04</v>
      </c>
      <c r="BE8" s="56">
        <v>0.04</v>
      </c>
      <c r="BF8" s="56">
        <v>4.0768634880000001E-2</v>
      </c>
      <c r="BG8" s="56">
        <v>0.06</v>
      </c>
      <c r="BH8" s="54">
        <v>2017</v>
      </c>
    </row>
    <row r="9" spans="1:60" s="55" customFormat="1" x14ac:dyDescent="0.25">
      <c r="A9" s="45">
        <v>7</v>
      </c>
      <c r="B9" s="272">
        <v>1E-3</v>
      </c>
      <c r="C9" s="47">
        <v>0</v>
      </c>
      <c r="D9" s="68">
        <v>0.05</v>
      </c>
      <c r="E9" s="68">
        <v>0.05</v>
      </c>
      <c r="F9" s="46">
        <v>0</v>
      </c>
      <c r="G9" s="46">
        <f t="shared" si="0"/>
        <v>0</v>
      </c>
      <c r="H9" s="46">
        <f t="shared" si="1"/>
        <v>0</v>
      </c>
      <c r="I9" s="68">
        <v>0.05</v>
      </c>
      <c r="J9" s="68">
        <v>0.05</v>
      </c>
      <c r="K9" s="68">
        <v>0.05</v>
      </c>
      <c r="L9" s="48">
        <v>5.0000000000000001E-3</v>
      </c>
      <c r="M9" s="48">
        <v>5.0000000000000001E-3</v>
      </c>
      <c r="N9" s="48">
        <v>5.0000000000000001E-3</v>
      </c>
      <c r="O9" s="68">
        <v>0.05</v>
      </c>
      <c r="P9" s="68">
        <v>0.05</v>
      </c>
      <c r="Q9" s="68">
        <v>0.05</v>
      </c>
      <c r="R9" s="68">
        <v>0.05</v>
      </c>
      <c r="S9" s="46">
        <v>0.02</v>
      </c>
      <c r="T9" s="68">
        <v>0.05</v>
      </c>
      <c r="U9" s="68">
        <v>0.05</v>
      </c>
      <c r="V9" s="66">
        <v>1E-4</v>
      </c>
      <c r="W9" s="66">
        <v>1E-4</v>
      </c>
      <c r="X9" s="46">
        <v>0.03</v>
      </c>
      <c r="Y9" s="46">
        <v>0.03</v>
      </c>
      <c r="Z9" s="46">
        <v>0.03</v>
      </c>
      <c r="AA9" s="46">
        <v>0.02</v>
      </c>
      <c r="AB9" s="68">
        <v>0.05</v>
      </c>
      <c r="AC9" s="46">
        <v>0.02</v>
      </c>
      <c r="AD9" s="46">
        <v>0.02</v>
      </c>
      <c r="AE9" s="46">
        <v>0.02</v>
      </c>
      <c r="AF9" s="46">
        <v>0.02</v>
      </c>
      <c r="AG9" s="46">
        <v>0.02</v>
      </c>
      <c r="AH9" s="46">
        <v>0.02</v>
      </c>
      <c r="AI9" s="46">
        <v>0.02</v>
      </c>
      <c r="AJ9" s="54">
        <v>2023</v>
      </c>
      <c r="AK9" s="45">
        <v>7</v>
      </c>
      <c r="AM9" s="87">
        <v>7</v>
      </c>
      <c r="AN9" s="56">
        <v>0</v>
      </c>
      <c r="AO9" s="56">
        <v>0</v>
      </c>
      <c r="AP9" s="56"/>
      <c r="AQ9" s="56">
        <v>0</v>
      </c>
      <c r="AR9" s="56">
        <v>0</v>
      </c>
      <c r="AS9" s="56">
        <f t="shared" si="2"/>
        <v>4.9806573490599998E-2</v>
      </c>
      <c r="AT9" s="56">
        <f t="shared" si="2"/>
        <v>6.1643107662875979E-2</v>
      </c>
      <c r="AU9" s="56">
        <f t="shared" si="2"/>
        <v>6.1643107662875979E-2</v>
      </c>
      <c r="AV9" s="56">
        <v>5.0000000000000001E-3</v>
      </c>
      <c r="AW9" s="56">
        <f t="shared" si="3"/>
        <v>6.1643107662875979E-2</v>
      </c>
      <c r="AX9" s="56">
        <f t="shared" si="3"/>
        <v>6.1643107662875979E-2</v>
      </c>
      <c r="AY9" s="56">
        <f t="shared" si="3"/>
        <v>6.1549661730089279E-2</v>
      </c>
      <c r="AZ9" s="56">
        <f t="shared" si="3"/>
        <v>6.1527475141005018E-2</v>
      </c>
      <c r="BA9" s="56">
        <f t="shared" si="3"/>
        <v>6.1527475141005018E-2</v>
      </c>
      <c r="BB9" s="56">
        <v>0</v>
      </c>
      <c r="BC9" s="56">
        <v>0.04</v>
      </c>
      <c r="BD9" s="56">
        <v>0.04</v>
      </c>
      <c r="BE9" s="56">
        <v>0.04</v>
      </c>
      <c r="BF9" s="56">
        <v>3.9137889484800001E-2</v>
      </c>
      <c r="BG9" s="56">
        <v>0.06</v>
      </c>
      <c r="BH9" s="54">
        <v>2018</v>
      </c>
    </row>
    <row r="10" spans="1:60" s="55" customFormat="1" x14ac:dyDescent="0.25">
      <c r="A10" s="45">
        <v>8</v>
      </c>
      <c r="B10" s="272">
        <v>1E-3</v>
      </c>
      <c r="C10" s="47">
        <v>0</v>
      </c>
      <c r="D10" s="68">
        <v>4.4999999999999998E-2</v>
      </c>
      <c r="E10" s="68">
        <v>4.4999999999999998E-2</v>
      </c>
      <c r="F10" s="46">
        <v>0</v>
      </c>
      <c r="G10" s="46">
        <f t="shared" si="0"/>
        <v>0</v>
      </c>
      <c r="H10" s="46">
        <f t="shared" si="1"/>
        <v>0</v>
      </c>
      <c r="I10" s="68">
        <v>4.4999999999999998E-2</v>
      </c>
      <c r="J10" s="68">
        <v>4.4999999999999998E-2</v>
      </c>
      <c r="K10" s="68">
        <v>4.4999999999999998E-2</v>
      </c>
      <c r="L10" s="46">
        <v>0.02</v>
      </c>
      <c r="M10" s="48">
        <f t="shared" ref="M10:M36" si="4">L10</f>
        <v>0.02</v>
      </c>
      <c r="N10" s="48">
        <f t="shared" ref="N10:N36" si="5">L10</f>
        <v>0.02</v>
      </c>
      <c r="O10" s="68">
        <v>4.4999999999999998E-2</v>
      </c>
      <c r="P10" s="68">
        <v>4.4999999999999998E-2</v>
      </c>
      <c r="Q10" s="68">
        <v>4.4999999999999998E-2</v>
      </c>
      <c r="R10" s="68">
        <v>4.4999999999999998E-2</v>
      </c>
      <c r="S10" s="46">
        <v>0.02</v>
      </c>
      <c r="T10" s="68">
        <v>4.4999999999999998E-2</v>
      </c>
      <c r="U10" s="68">
        <v>4.4999999999999998E-2</v>
      </c>
      <c r="V10" s="66">
        <v>1E-4</v>
      </c>
      <c r="W10" s="66">
        <v>1E-4</v>
      </c>
      <c r="X10" s="46">
        <v>0.03</v>
      </c>
      <c r="Y10" s="46">
        <v>0.03</v>
      </c>
      <c r="Z10" s="46">
        <v>0.03</v>
      </c>
      <c r="AA10" s="46">
        <v>0.02</v>
      </c>
      <c r="AB10" s="68">
        <v>4.4999999999999998E-2</v>
      </c>
      <c r="AC10" s="46">
        <v>0.02</v>
      </c>
      <c r="AD10" s="46">
        <v>0.02</v>
      </c>
      <c r="AE10" s="46">
        <v>0.02</v>
      </c>
      <c r="AF10" s="46">
        <v>0.02</v>
      </c>
      <c r="AG10" s="46">
        <v>0.02</v>
      </c>
      <c r="AH10" s="46">
        <v>0.02</v>
      </c>
      <c r="AI10" s="46">
        <v>0.02</v>
      </c>
      <c r="AJ10" s="54">
        <v>2024</v>
      </c>
      <c r="AK10" s="45">
        <v>8</v>
      </c>
      <c r="AM10" s="87">
        <v>8</v>
      </c>
      <c r="AN10" s="56">
        <v>0</v>
      </c>
      <c r="AO10" s="56">
        <v>0</v>
      </c>
      <c r="AP10" s="56"/>
      <c r="AQ10" s="56">
        <v>0</v>
      </c>
      <c r="AR10" s="56">
        <v>0</v>
      </c>
      <c r="AS10" s="56">
        <v>0.02</v>
      </c>
      <c r="AT10" s="56">
        <v>0.02</v>
      </c>
      <c r="AU10" s="56">
        <v>0.02</v>
      </c>
      <c r="AV10" s="56">
        <f>AS10</f>
        <v>0.02</v>
      </c>
      <c r="AW10" s="56">
        <v>0.02</v>
      </c>
      <c r="AX10" s="56">
        <v>0.02</v>
      </c>
      <c r="AY10" s="56">
        <v>0.02</v>
      </c>
      <c r="AZ10" s="56">
        <v>0.02</v>
      </c>
      <c r="BA10" s="56">
        <v>0.02</v>
      </c>
      <c r="BB10" s="56">
        <v>0</v>
      </c>
      <c r="BC10" s="56">
        <v>0.02</v>
      </c>
      <c r="BD10" s="56">
        <v>0.02</v>
      </c>
      <c r="BE10" s="56">
        <v>0.02</v>
      </c>
      <c r="BF10" s="56">
        <v>0.03</v>
      </c>
      <c r="BG10" s="56">
        <v>0.06</v>
      </c>
      <c r="BH10" s="54">
        <v>2019</v>
      </c>
    </row>
    <row r="11" spans="1:60" s="55" customFormat="1" x14ac:dyDescent="0.25">
      <c r="A11" s="45">
        <v>9</v>
      </c>
      <c r="B11" s="272">
        <v>1E-3</v>
      </c>
      <c r="C11" s="47">
        <v>0</v>
      </c>
      <c r="D11" s="68">
        <v>0.04</v>
      </c>
      <c r="E11" s="68">
        <v>0.04</v>
      </c>
      <c r="F11" s="46">
        <v>0</v>
      </c>
      <c r="G11" s="46">
        <f t="shared" si="0"/>
        <v>0</v>
      </c>
      <c r="H11" s="46">
        <f t="shared" si="1"/>
        <v>0</v>
      </c>
      <c r="I11" s="68">
        <v>0.04</v>
      </c>
      <c r="J11" s="68">
        <v>0.04</v>
      </c>
      <c r="K11" s="68">
        <v>0.04</v>
      </c>
      <c r="L11" s="46">
        <v>0.02</v>
      </c>
      <c r="M11" s="48">
        <f t="shared" si="4"/>
        <v>0.02</v>
      </c>
      <c r="N11" s="48">
        <f t="shared" si="5"/>
        <v>0.02</v>
      </c>
      <c r="O11" s="68">
        <v>0.04</v>
      </c>
      <c r="P11" s="68">
        <v>0.04</v>
      </c>
      <c r="Q11" s="68">
        <v>0.04</v>
      </c>
      <c r="R11" s="68">
        <v>0.04</v>
      </c>
      <c r="S11" s="46">
        <v>0.02</v>
      </c>
      <c r="T11" s="68">
        <v>0.04</v>
      </c>
      <c r="U11" s="68">
        <v>0.04</v>
      </c>
      <c r="V11" s="66">
        <v>1E-4</v>
      </c>
      <c r="W11" s="66">
        <v>1E-4</v>
      </c>
      <c r="X11" s="46">
        <v>0.03</v>
      </c>
      <c r="Y11" s="46">
        <v>0.03</v>
      </c>
      <c r="Z11" s="46">
        <v>0.03</v>
      </c>
      <c r="AA11" s="46">
        <v>0.02</v>
      </c>
      <c r="AB11" s="68">
        <v>0.04</v>
      </c>
      <c r="AC11" s="46">
        <v>0.02</v>
      </c>
      <c r="AD11" s="46">
        <v>0.02</v>
      </c>
      <c r="AE11" s="46">
        <v>0.02</v>
      </c>
      <c r="AF11" s="46">
        <v>0.02</v>
      </c>
      <c r="AG11" s="46">
        <v>0.02</v>
      </c>
      <c r="AH11" s="46">
        <v>0.02</v>
      </c>
      <c r="AI11" s="46">
        <v>0.02</v>
      </c>
      <c r="AJ11" s="54">
        <v>2025</v>
      </c>
      <c r="AK11" s="45">
        <v>9</v>
      </c>
      <c r="AM11" s="87">
        <v>9</v>
      </c>
      <c r="AN11" s="56">
        <v>0</v>
      </c>
      <c r="AO11" s="56">
        <v>0</v>
      </c>
      <c r="AP11" s="56"/>
      <c r="AQ11" s="56">
        <v>0</v>
      </c>
      <c r="AR11" s="56">
        <v>0</v>
      </c>
      <c r="AS11" s="56">
        <v>0.02</v>
      </c>
      <c r="AT11" s="56">
        <v>0.02</v>
      </c>
      <c r="AU11" s="56">
        <v>0.02</v>
      </c>
      <c r="AV11" s="56">
        <f>AS11</f>
        <v>0.02</v>
      </c>
      <c r="AW11" s="56">
        <v>0.02</v>
      </c>
      <c r="AX11" s="56">
        <v>0.02</v>
      </c>
      <c r="AY11" s="56">
        <v>0.02</v>
      </c>
      <c r="AZ11" s="56">
        <v>0.02</v>
      </c>
      <c r="BA11" s="56">
        <v>0.02</v>
      </c>
      <c r="BB11" s="56">
        <v>0</v>
      </c>
      <c r="BC11" s="56">
        <v>0.02</v>
      </c>
      <c r="BD11" s="56">
        <v>0.02</v>
      </c>
      <c r="BE11" s="56">
        <v>0.02</v>
      </c>
      <c r="BF11" s="56">
        <v>0.03</v>
      </c>
      <c r="BG11" s="56">
        <v>0.06</v>
      </c>
      <c r="BH11" s="54">
        <v>2020</v>
      </c>
    </row>
    <row r="12" spans="1:60" x14ac:dyDescent="0.25">
      <c r="A12" s="45">
        <v>10</v>
      </c>
      <c r="B12" s="272">
        <v>1E-3</v>
      </c>
      <c r="C12" s="47">
        <v>0</v>
      </c>
      <c r="D12" s="68">
        <v>3.5000000000000003E-2</v>
      </c>
      <c r="E12" s="68">
        <v>3.5000000000000003E-2</v>
      </c>
      <c r="F12" s="46">
        <v>0</v>
      </c>
      <c r="G12" s="46">
        <f t="shared" si="0"/>
        <v>0</v>
      </c>
      <c r="H12" s="46">
        <f t="shared" si="1"/>
        <v>0</v>
      </c>
      <c r="I12" s="68">
        <v>3.5000000000000003E-2</v>
      </c>
      <c r="J12" s="68">
        <v>3.5000000000000003E-2</v>
      </c>
      <c r="K12" s="68">
        <v>3.5000000000000003E-2</v>
      </c>
      <c r="L12" s="46">
        <v>0.02</v>
      </c>
      <c r="M12" s="48">
        <f t="shared" si="4"/>
        <v>0.02</v>
      </c>
      <c r="N12" s="48">
        <f t="shared" si="5"/>
        <v>0.02</v>
      </c>
      <c r="O12" s="68">
        <v>3.5000000000000003E-2</v>
      </c>
      <c r="P12" s="68">
        <v>3.5000000000000003E-2</v>
      </c>
      <c r="Q12" s="68">
        <v>3.5000000000000003E-2</v>
      </c>
      <c r="R12" s="68">
        <v>3.5000000000000003E-2</v>
      </c>
      <c r="S12" s="46">
        <v>0.02</v>
      </c>
      <c r="T12" s="68">
        <v>3.5000000000000003E-2</v>
      </c>
      <c r="U12" s="68">
        <v>3.5000000000000003E-2</v>
      </c>
      <c r="V12" s="66">
        <v>1E-4</v>
      </c>
      <c r="W12" s="66">
        <v>1E-4</v>
      </c>
      <c r="X12" s="46">
        <v>0.03</v>
      </c>
      <c r="Y12" s="46">
        <v>0.03</v>
      </c>
      <c r="Z12" s="46">
        <v>0.03</v>
      </c>
      <c r="AA12" s="46">
        <v>0.02</v>
      </c>
      <c r="AB12" s="68">
        <v>3.5000000000000003E-2</v>
      </c>
      <c r="AC12" s="46">
        <v>0.02</v>
      </c>
      <c r="AD12" s="46">
        <v>0.02</v>
      </c>
      <c r="AE12" s="46">
        <v>0.02</v>
      </c>
      <c r="AF12" s="46">
        <v>0.02</v>
      </c>
      <c r="AG12" s="46">
        <v>0.02</v>
      </c>
      <c r="AH12" s="46">
        <v>0.02</v>
      </c>
      <c r="AI12" s="46">
        <v>0.02</v>
      </c>
      <c r="AJ12" s="54">
        <v>2026</v>
      </c>
      <c r="AK12" s="45">
        <v>10</v>
      </c>
      <c r="AL12" s="221"/>
      <c r="AM12" s="57">
        <v>10</v>
      </c>
      <c r="AN12" s="58">
        <v>0</v>
      </c>
      <c r="AO12" s="58">
        <v>0</v>
      </c>
      <c r="AP12" s="58"/>
      <c r="AQ12" s="58">
        <v>0</v>
      </c>
      <c r="AR12" s="58">
        <v>0</v>
      </c>
      <c r="AS12" s="58">
        <v>0.02</v>
      </c>
      <c r="AT12" s="58">
        <v>0.02</v>
      </c>
      <c r="AU12" s="58">
        <v>0.02</v>
      </c>
      <c r="AV12" s="58">
        <f>AS12</f>
        <v>0.02</v>
      </c>
      <c r="AW12" s="58">
        <v>0.02</v>
      </c>
      <c r="AX12" s="58">
        <v>0.02</v>
      </c>
      <c r="AY12" s="58">
        <v>0.02</v>
      </c>
      <c r="AZ12" s="58">
        <v>0.02</v>
      </c>
      <c r="BA12" s="58">
        <v>0.02</v>
      </c>
      <c r="BB12" s="53">
        <v>0</v>
      </c>
      <c r="BC12" s="53">
        <v>0.01</v>
      </c>
      <c r="BD12" s="53">
        <v>0.01</v>
      </c>
      <c r="BE12" s="53">
        <v>0.01</v>
      </c>
      <c r="BF12" s="58">
        <v>0.03</v>
      </c>
      <c r="BG12" s="58">
        <v>3.5000000000000003E-2</v>
      </c>
      <c r="BH12" s="59">
        <v>2021</v>
      </c>
    </row>
    <row r="13" spans="1:60" x14ac:dyDescent="0.25">
      <c r="A13" s="45">
        <v>11</v>
      </c>
      <c r="B13" s="272">
        <v>1E-3</v>
      </c>
      <c r="C13" s="47">
        <v>0</v>
      </c>
      <c r="D13" s="68">
        <v>0.03</v>
      </c>
      <c r="E13" s="68">
        <v>0.03</v>
      </c>
      <c r="F13" s="46">
        <v>0</v>
      </c>
      <c r="G13" s="46">
        <f t="shared" si="0"/>
        <v>0</v>
      </c>
      <c r="H13" s="46">
        <f t="shared" si="1"/>
        <v>0</v>
      </c>
      <c r="I13" s="68">
        <v>0.03</v>
      </c>
      <c r="J13" s="68">
        <v>0.03</v>
      </c>
      <c r="K13" s="68">
        <v>0.03</v>
      </c>
      <c r="L13" s="46">
        <v>0.02</v>
      </c>
      <c r="M13" s="48">
        <f t="shared" si="4"/>
        <v>0.02</v>
      </c>
      <c r="N13" s="48">
        <f t="shared" si="5"/>
        <v>0.02</v>
      </c>
      <c r="O13" s="68">
        <v>0.03</v>
      </c>
      <c r="P13" s="68">
        <v>0.03</v>
      </c>
      <c r="Q13" s="68">
        <v>0.03</v>
      </c>
      <c r="R13" s="68">
        <v>0.03</v>
      </c>
      <c r="S13" s="46">
        <v>0.02</v>
      </c>
      <c r="T13" s="68">
        <v>0.03</v>
      </c>
      <c r="U13" s="68">
        <v>0.03</v>
      </c>
      <c r="V13" s="46">
        <v>0</v>
      </c>
      <c r="W13" s="46">
        <v>0</v>
      </c>
      <c r="X13" s="46">
        <v>0.03</v>
      </c>
      <c r="Y13" s="46">
        <v>0.03</v>
      </c>
      <c r="Z13" s="46">
        <v>0.03</v>
      </c>
      <c r="AA13" s="46">
        <v>0.02</v>
      </c>
      <c r="AB13" s="68">
        <v>0.03</v>
      </c>
      <c r="AC13" s="46">
        <v>0.02</v>
      </c>
      <c r="AD13" s="46">
        <v>0.02</v>
      </c>
      <c r="AE13" s="46">
        <v>0.02</v>
      </c>
      <c r="AF13" s="46">
        <v>0.02</v>
      </c>
      <c r="AG13" s="46">
        <v>0.02</v>
      </c>
      <c r="AH13" s="46">
        <v>0.02</v>
      </c>
      <c r="AI13" s="46">
        <v>0.02</v>
      </c>
      <c r="AJ13" s="54">
        <v>2027</v>
      </c>
      <c r="AK13" s="45">
        <v>11</v>
      </c>
      <c r="AL13" s="221"/>
      <c r="AM13" s="221"/>
      <c r="AN13" s="221"/>
      <c r="AO13" s="221"/>
      <c r="AP13" s="60"/>
      <c r="AQ13" s="60"/>
      <c r="AR13" s="60"/>
      <c r="AS13" s="60"/>
      <c r="AT13" s="60">
        <v>3.5000000000000003E-2</v>
      </c>
      <c r="AU13" s="221"/>
      <c r="AV13" s="221"/>
      <c r="AW13" s="221"/>
      <c r="AX13" s="221"/>
      <c r="AY13" s="221"/>
      <c r="AZ13" s="221"/>
      <c r="BA13" s="221"/>
      <c r="BB13" s="221"/>
      <c r="BC13" s="221"/>
      <c r="BD13" s="221"/>
      <c r="BE13" s="221"/>
      <c r="BF13" s="221"/>
      <c r="BG13" s="221"/>
      <c r="BH13" s="221"/>
    </row>
    <row r="14" spans="1:60" x14ac:dyDescent="0.25">
      <c r="A14" s="45">
        <v>12</v>
      </c>
      <c r="B14" s="272">
        <v>1E-3</v>
      </c>
      <c r="C14" s="47">
        <v>0</v>
      </c>
      <c r="D14" s="68">
        <v>0.03</v>
      </c>
      <c r="E14" s="68">
        <v>0.03</v>
      </c>
      <c r="F14" s="46">
        <v>0</v>
      </c>
      <c r="G14" s="46">
        <f t="shared" si="0"/>
        <v>0</v>
      </c>
      <c r="H14" s="46">
        <f t="shared" si="1"/>
        <v>0</v>
      </c>
      <c r="I14" s="68">
        <v>0.03</v>
      </c>
      <c r="J14" s="68">
        <v>0.03</v>
      </c>
      <c r="K14" s="68">
        <v>0.03</v>
      </c>
      <c r="L14" s="46">
        <v>0.02</v>
      </c>
      <c r="M14" s="48">
        <f t="shared" si="4"/>
        <v>0.02</v>
      </c>
      <c r="N14" s="48">
        <f t="shared" si="5"/>
        <v>0.02</v>
      </c>
      <c r="O14" s="68">
        <v>0.03</v>
      </c>
      <c r="P14" s="68">
        <v>0.03</v>
      </c>
      <c r="Q14" s="68">
        <v>0.03</v>
      </c>
      <c r="R14" s="68">
        <v>0.03</v>
      </c>
      <c r="S14" s="46">
        <v>0.02</v>
      </c>
      <c r="T14" s="68">
        <v>0.03</v>
      </c>
      <c r="U14" s="68">
        <v>0.03</v>
      </c>
      <c r="V14" s="46">
        <v>0</v>
      </c>
      <c r="W14" s="46">
        <v>0</v>
      </c>
      <c r="X14" s="46">
        <v>0.03</v>
      </c>
      <c r="Y14" s="46">
        <v>0.03</v>
      </c>
      <c r="Z14" s="46">
        <v>0.03</v>
      </c>
      <c r="AA14" s="46">
        <v>0.02</v>
      </c>
      <c r="AB14" s="68">
        <v>0.03</v>
      </c>
      <c r="AC14" s="46">
        <v>0.02</v>
      </c>
      <c r="AD14" s="46">
        <v>0.02</v>
      </c>
      <c r="AE14" s="46">
        <v>0.02</v>
      </c>
      <c r="AF14" s="46">
        <v>0.02</v>
      </c>
      <c r="AG14" s="46">
        <v>0.02</v>
      </c>
      <c r="AH14" s="46">
        <v>0.02</v>
      </c>
      <c r="AI14" s="46">
        <v>0.02</v>
      </c>
      <c r="AJ14" s="54">
        <v>2028</v>
      </c>
      <c r="AK14" s="45">
        <v>12</v>
      </c>
      <c r="AL14" s="221"/>
      <c r="AM14" s="221"/>
      <c r="AN14" s="221"/>
      <c r="AO14" s="221"/>
      <c r="AP14" s="221"/>
      <c r="AQ14" s="221"/>
      <c r="AR14" s="221"/>
      <c r="AS14" s="221"/>
      <c r="AT14" s="221"/>
      <c r="AU14" s="221"/>
      <c r="AV14" s="221"/>
      <c r="AW14" s="221"/>
      <c r="AX14" s="221"/>
      <c r="AY14" s="221"/>
      <c r="AZ14" s="221"/>
      <c r="BA14" s="221"/>
      <c r="BB14" s="221"/>
      <c r="BC14" s="221"/>
      <c r="BD14" s="221"/>
      <c r="BE14" s="221"/>
      <c r="BF14" s="221"/>
      <c r="BG14" s="221"/>
      <c r="BH14" s="221"/>
    </row>
    <row r="15" spans="1:60" x14ac:dyDescent="0.25">
      <c r="A15" s="45">
        <v>13</v>
      </c>
      <c r="B15" s="272">
        <v>1E-3</v>
      </c>
      <c r="C15" s="47">
        <v>0</v>
      </c>
      <c r="D15" s="68">
        <v>0.03</v>
      </c>
      <c r="E15" s="68">
        <v>0.03</v>
      </c>
      <c r="F15" s="46">
        <v>0</v>
      </c>
      <c r="G15" s="46">
        <f>F15</f>
        <v>0</v>
      </c>
      <c r="H15" s="46">
        <f>F15</f>
        <v>0</v>
      </c>
      <c r="I15" s="68">
        <v>0.03</v>
      </c>
      <c r="J15" s="68">
        <v>0.03</v>
      </c>
      <c r="K15" s="68">
        <v>0.03</v>
      </c>
      <c r="L15" s="46">
        <v>0.03</v>
      </c>
      <c r="M15" s="48">
        <f t="shared" si="4"/>
        <v>0.03</v>
      </c>
      <c r="N15" s="48">
        <f t="shared" si="5"/>
        <v>0.03</v>
      </c>
      <c r="O15" s="68">
        <v>0.03</v>
      </c>
      <c r="P15" s="68">
        <v>0.03</v>
      </c>
      <c r="Q15" s="68">
        <v>0.03</v>
      </c>
      <c r="R15" s="68">
        <v>0.03</v>
      </c>
      <c r="S15" s="46">
        <v>0.03</v>
      </c>
      <c r="T15" s="68">
        <v>0.03</v>
      </c>
      <c r="U15" s="68">
        <v>0.03</v>
      </c>
      <c r="V15" s="46">
        <v>0</v>
      </c>
      <c r="W15" s="46">
        <v>0</v>
      </c>
      <c r="X15" s="46">
        <v>0.03</v>
      </c>
      <c r="Y15" s="46">
        <v>0.03</v>
      </c>
      <c r="Z15" s="46">
        <v>0.03</v>
      </c>
      <c r="AA15" s="46">
        <v>0.02</v>
      </c>
      <c r="AB15" s="68">
        <v>0.03</v>
      </c>
      <c r="AC15" s="46">
        <v>0.02</v>
      </c>
      <c r="AD15" s="46">
        <v>0.02</v>
      </c>
      <c r="AE15" s="46">
        <v>0.02</v>
      </c>
      <c r="AF15" s="46">
        <v>0.02</v>
      </c>
      <c r="AG15" s="46">
        <v>0.02</v>
      </c>
      <c r="AH15" s="46">
        <v>0.02</v>
      </c>
      <c r="AI15" s="46">
        <v>0.02</v>
      </c>
      <c r="AJ15" s="54">
        <v>2029</v>
      </c>
      <c r="AK15" s="45">
        <v>13</v>
      </c>
      <c r="AL15" s="221"/>
      <c r="AM15" s="21"/>
      <c r="AN15" s="38" t="s">
        <v>99</v>
      </c>
      <c r="AO15" s="39" t="s">
        <v>100</v>
      </c>
      <c r="AP15" s="39"/>
      <c r="AQ15" s="39"/>
      <c r="AR15" s="39"/>
      <c r="AS15" s="40" t="s">
        <v>101</v>
      </c>
      <c r="AT15" s="40"/>
      <c r="AU15" s="41" t="s">
        <v>102</v>
      </c>
      <c r="AV15" s="42" t="s">
        <v>103</v>
      </c>
      <c r="AW15" s="43" t="s">
        <v>104</v>
      </c>
      <c r="AX15" s="41" t="s">
        <v>105</v>
      </c>
      <c r="AY15" s="41" t="s">
        <v>106</v>
      </c>
      <c r="AZ15" s="41" t="s">
        <v>107</v>
      </c>
      <c r="BA15" s="42" t="s">
        <v>108</v>
      </c>
      <c r="BB15" s="44" t="s">
        <v>109</v>
      </c>
      <c r="BC15" s="44" t="s">
        <v>110</v>
      </c>
      <c r="BD15" s="44" t="s">
        <v>111</v>
      </c>
      <c r="BE15" s="44" t="s">
        <v>112</v>
      </c>
      <c r="BF15" s="38" t="s">
        <v>113</v>
      </c>
      <c r="BG15" s="38" t="s">
        <v>114</v>
      </c>
      <c r="BH15" s="38" t="s">
        <v>98</v>
      </c>
    </row>
    <row r="16" spans="1:60" x14ac:dyDescent="0.25">
      <c r="A16" s="45">
        <v>14</v>
      </c>
      <c r="B16" s="272">
        <v>1E-3</v>
      </c>
      <c r="C16" s="47">
        <v>0</v>
      </c>
      <c r="D16" s="68">
        <v>0.03</v>
      </c>
      <c r="E16" s="68">
        <v>0.03</v>
      </c>
      <c r="F16" s="46">
        <v>0</v>
      </c>
      <c r="G16" s="46">
        <f t="shared" ref="G16:G36" si="6">F16</f>
        <v>0</v>
      </c>
      <c r="H16" s="46">
        <f t="shared" ref="H16:H36" si="7">F16</f>
        <v>0</v>
      </c>
      <c r="I16" s="68">
        <v>0.03</v>
      </c>
      <c r="J16" s="68">
        <v>0.03</v>
      </c>
      <c r="K16" s="68">
        <v>0.03</v>
      </c>
      <c r="L16" s="46">
        <v>0.03</v>
      </c>
      <c r="M16" s="48">
        <f t="shared" si="4"/>
        <v>0.03</v>
      </c>
      <c r="N16" s="48">
        <f t="shared" si="5"/>
        <v>0.03</v>
      </c>
      <c r="O16" s="68">
        <v>0.03</v>
      </c>
      <c r="P16" s="68">
        <v>0.03</v>
      </c>
      <c r="Q16" s="68">
        <v>0.03</v>
      </c>
      <c r="R16" s="68">
        <v>0.03</v>
      </c>
      <c r="S16" s="46">
        <v>0.03</v>
      </c>
      <c r="T16" s="68">
        <v>0.03</v>
      </c>
      <c r="U16" s="68">
        <v>0.03</v>
      </c>
      <c r="V16" s="46">
        <v>0</v>
      </c>
      <c r="W16" s="46">
        <v>0</v>
      </c>
      <c r="X16" s="46">
        <v>0.03</v>
      </c>
      <c r="Y16" s="46">
        <v>0.03</v>
      </c>
      <c r="Z16" s="46">
        <v>0.03</v>
      </c>
      <c r="AA16" s="46">
        <v>0.02</v>
      </c>
      <c r="AB16" s="68">
        <v>0.03</v>
      </c>
      <c r="AC16" s="46">
        <v>0.02</v>
      </c>
      <c r="AD16" s="46">
        <v>0.02</v>
      </c>
      <c r="AE16" s="46">
        <v>0.02</v>
      </c>
      <c r="AF16" s="46">
        <v>0.02</v>
      </c>
      <c r="AG16" s="46">
        <v>0.02</v>
      </c>
      <c r="AH16" s="46">
        <v>0.02</v>
      </c>
      <c r="AI16" s="46">
        <v>0.02</v>
      </c>
      <c r="AJ16" s="54">
        <v>2030</v>
      </c>
      <c r="AK16" s="45">
        <v>14</v>
      </c>
      <c r="AL16" s="221"/>
      <c r="AM16" s="21"/>
      <c r="AN16" s="21">
        <v>1</v>
      </c>
      <c r="AO16" s="21">
        <v>2</v>
      </c>
      <c r="AP16" s="21">
        <v>3</v>
      </c>
      <c r="AQ16" s="21">
        <v>4</v>
      </c>
      <c r="AR16" s="21">
        <v>5</v>
      </c>
      <c r="AS16" s="21">
        <v>6</v>
      </c>
      <c r="AT16" s="21">
        <v>7</v>
      </c>
      <c r="AU16" s="21">
        <v>8</v>
      </c>
      <c r="AV16" s="21">
        <v>9</v>
      </c>
      <c r="AW16" s="21">
        <v>10</v>
      </c>
      <c r="AX16" s="21">
        <v>11</v>
      </c>
      <c r="AY16" s="21">
        <v>12</v>
      </c>
      <c r="AZ16" s="21">
        <v>13</v>
      </c>
      <c r="BA16" s="21">
        <v>14</v>
      </c>
      <c r="BB16" s="21">
        <v>15</v>
      </c>
      <c r="BC16" s="21">
        <v>16</v>
      </c>
      <c r="BD16" s="21">
        <v>17</v>
      </c>
      <c r="BE16" s="21">
        <v>18</v>
      </c>
      <c r="BF16" s="21">
        <v>19</v>
      </c>
      <c r="BG16" s="21">
        <v>22</v>
      </c>
      <c r="BH16" s="21"/>
    </row>
    <row r="17" spans="1:60" x14ac:dyDescent="0.25">
      <c r="A17" s="45">
        <v>15</v>
      </c>
      <c r="B17" s="272">
        <v>1E-3</v>
      </c>
      <c r="C17" s="47">
        <v>0</v>
      </c>
      <c r="D17" s="68">
        <v>0.03</v>
      </c>
      <c r="E17" s="68">
        <v>0.03</v>
      </c>
      <c r="F17" s="46">
        <v>0</v>
      </c>
      <c r="G17" s="46">
        <f t="shared" si="6"/>
        <v>0</v>
      </c>
      <c r="H17" s="46">
        <f t="shared" si="7"/>
        <v>0</v>
      </c>
      <c r="I17" s="68">
        <v>0.03</v>
      </c>
      <c r="J17" s="68">
        <v>0.03</v>
      </c>
      <c r="K17" s="68">
        <v>0.03</v>
      </c>
      <c r="L17" s="46">
        <v>0.03</v>
      </c>
      <c r="M17" s="48">
        <f t="shared" si="4"/>
        <v>0.03</v>
      </c>
      <c r="N17" s="48">
        <f t="shared" si="5"/>
        <v>0.03</v>
      </c>
      <c r="O17" s="68">
        <v>0.03</v>
      </c>
      <c r="P17" s="68">
        <v>0.03</v>
      </c>
      <c r="Q17" s="68">
        <v>0.03</v>
      </c>
      <c r="R17" s="68">
        <v>0.03</v>
      </c>
      <c r="S17" s="46">
        <v>0.03</v>
      </c>
      <c r="T17" s="68">
        <v>0.03</v>
      </c>
      <c r="U17" s="68">
        <v>0.03</v>
      </c>
      <c r="V17" s="46">
        <v>0</v>
      </c>
      <c r="W17" s="46">
        <v>0</v>
      </c>
      <c r="X17" s="46">
        <v>0.03</v>
      </c>
      <c r="Y17" s="46">
        <v>0.03</v>
      </c>
      <c r="Z17" s="46">
        <v>0.03</v>
      </c>
      <c r="AA17" s="46">
        <v>0.02</v>
      </c>
      <c r="AB17" s="68">
        <v>0.03</v>
      </c>
      <c r="AC17" s="46">
        <v>0.02</v>
      </c>
      <c r="AD17" s="46">
        <v>0.02</v>
      </c>
      <c r="AE17" s="46">
        <v>0.02</v>
      </c>
      <c r="AF17" s="46">
        <v>0.02</v>
      </c>
      <c r="AG17" s="46">
        <v>0.02</v>
      </c>
      <c r="AH17" s="46">
        <v>0.02</v>
      </c>
      <c r="AI17" s="46">
        <v>0.02</v>
      </c>
      <c r="AJ17" s="54">
        <v>2031</v>
      </c>
      <c r="AK17" s="45">
        <v>15</v>
      </c>
      <c r="AL17" s="221"/>
      <c r="AM17" s="50">
        <v>1</v>
      </c>
      <c r="AN17" s="51">
        <v>-0.15</v>
      </c>
      <c r="AO17" s="52">
        <v>0.05</v>
      </c>
      <c r="AP17" s="51">
        <v>0</v>
      </c>
      <c r="AQ17" s="52">
        <v>0.05</v>
      </c>
      <c r="AR17" s="52">
        <v>0.05</v>
      </c>
      <c r="AS17" s="51">
        <v>0.02</v>
      </c>
      <c r="AT17" s="51">
        <v>0.02</v>
      </c>
      <c r="AU17" s="51">
        <v>0.02</v>
      </c>
      <c r="AV17" s="51">
        <v>-0.105</v>
      </c>
      <c r="AW17" s="51">
        <v>0.02</v>
      </c>
      <c r="AX17" s="51">
        <v>0.02</v>
      </c>
      <c r="AY17" s="51">
        <v>0.06</v>
      </c>
      <c r="AZ17" s="51">
        <v>0.02</v>
      </c>
      <c r="BA17" s="51">
        <v>0.02</v>
      </c>
      <c r="BB17" s="51">
        <v>0</v>
      </c>
      <c r="BC17" s="51">
        <v>-0.05</v>
      </c>
      <c r="BD17" s="51">
        <v>2.5000000000000001E-2</v>
      </c>
      <c r="BE17" s="51">
        <v>-0.05</v>
      </c>
      <c r="BF17" s="51">
        <v>0</v>
      </c>
      <c r="BG17" s="51">
        <v>0.11</v>
      </c>
      <c r="BH17" s="49">
        <v>2012</v>
      </c>
    </row>
    <row r="18" spans="1:60" x14ac:dyDescent="0.25">
      <c r="A18" s="45">
        <v>16</v>
      </c>
      <c r="B18" s="272">
        <v>1E-3</v>
      </c>
      <c r="C18" s="47">
        <v>0</v>
      </c>
      <c r="D18" s="68">
        <v>0.03</v>
      </c>
      <c r="E18" s="68">
        <v>0.03</v>
      </c>
      <c r="F18" s="46">
        <v>0</v>
      </c>
      <c r="G18" s="46">
        <f t="shared" si="6"/>
        <v>0</v>
      </c>
      <c r="H18" s="46">
        <f t="shared" si="7"/>
        <v>0</v>
      </c>
      <c r="I18" s="68">
        <v>0.03</v>
      </c>
      <c r="J18" s="68">
        <v>0.03</v>
      </c>
      <c r="K18" s="68">
        <v>0.03</v>
      </c>
      <c r="L18" s="46">
        <v>0.03</v>
      </c>
      <c r="M18" s="48">
        <f t="shared" si="4"/>
        <v>0.03</v>
      </c>
      <c r="N18" s="48">
        <f t="shared" si="5"/>
        <v>0.03</v>
      </c>
      <c r="O18" s="68">
        <v>0.03</v>
      </c>
      <c r="P18" s="68">
        <v>0.03</v>
      </c>
      <c r="Q18" s="68">
        <v>0.03</v>
      </c>
      <c r="R18" s="68">
        <v>0.03</v>
      </c>
      <c r="S18" s="46">
        <v>0.03</v>
      </c>
      <c r="T18" s="68">
        <v>0.03</v>
      </c>
      <c r="U18" s="68">
        <v>0.03</v>
      </c>
      <c r="V18" s="46">
        <v>0</v>
      </c>
      <c r="W18" s="46">
        <v>0</v>
      </c>
      <c r="X18" s="46">
        <v>0.03</v>
      </c>
      <c r="Y18" s="46">
        <v>0.03</v>
      </c>
      <c r="Z18" s="46">
        <v>0.03</v>
      </c>
      <c r="AA18" s="46">
        <v>0.02</v>
      </c>
      <c r="AB18" s="68">
        <v>0.03</v>
      </c>
      <c r="AC18" s="46">
        <v>0.02</v>
      </c>
      <c r="AD18" s="46">
        <v>0.02</v>
      </c>
      <c r="AE18" s="46">
        <v>0.02</v>
      </c>
      <c r="AF18" s="46">
        <v>0.02</v>
      </c>
      <c r="AG18" s="46">
        <v>0.02</v>
      </c>
      <c r="AH18" s="46">
        <v>0.02</v>
      </c>
      <c r="AI18" s="46">
        <v>0.02</v>
      </c>
      <c r="AJ18" s="54">
        <v>2032</v>
      </c>
      <c r="AK18" s="45">
        <v>16</v>
      </c>
      <c r="AL18" s="221"/>
      <c r="AM18" s="21">
        <v>2</v>
      </c>
      <c r="AN18" s="53">
        <v>0.11</v>
      </c>
      <c r="AO18" s="53">
        <v>0</v>
      </c>
      <c r="AP18" s="53">
        <v>0</v>
      </c>
      <c r="AQ18" s="53">
        <v>0</v>
      </c>
      <c r="AR18" s="53">
        <v>0</v>
      </c>
      <c r="AS18" s="53">
        <v>0.02</v>
      </c>
      <c r="AT18" s="53">
        <v>0.02</v>
      </c>
      <c r="AU18" s="53">
        <v>0.02</v>
      </c>
      <c r="AV18" s="53">
        <v>-0.10199999999999999</v>
      </c>
      <c r="AW18" s="53">
        <v>0.02</v>
      </c>
      <c r="AX18" s="53">
        <v>0.02</v>
      </c>
      <c r="AY18" s="53">
        <v>0.15</v>
      </c>
      <c r="AZ18" s="53">
        <v>0.02</v>
      </c>
      <c r="BA18" s="53">
        <v>0.02</v>
      </c>
      <c r="BB18" s="53">
        <v>0</v>
      </c>
      <c r="BC18" s="53">
        <v>0.05</v>
      </c>
      <c r="BD18" s="53">
        <v>-0.05</v>
      </c>
      <c r="BE18" s="53">
        <v>-2.5000000000000001E-2</v>
      </c>
      <c r="BF18" s="53">
        <v>7.4999999999999997E-2</v>
      </c>
      <c r="BG18" s="53">
        <v>0.09</v>
      </c>
      <c r="BH18" s="226">
        <v>2013</v>
      </c>
    </row>
    <row r="19" spans="1:60" x14ac:dyDescent="0.25">
      <c r="A19" s="45">
        <v>17</v>
      </c>
      <c r="B19" s="272">
        <v>1E-3</v>
      </c>
      <c r="C19" s="47">
        <v>0</v>
      </c>
      <c r="D19" s="68">
        <v>0.03</v>
      </c>
      <c r="E19" s="68">
        <v>0.03</v>
      </c>
      <c r="F19" s="46">
        <v>0</v>
      </c>
      <c r="G19" s="46">
        <f t="shared" si="6"/>
        <v>0</v>
      </c>
      <c r="H19" s="46">
        <f t="shared" si="7"/>
        <v>0</v>
      </c>
      <c r="I19" s="68">
        <v>0.03</v>
      </c>
      <c r="J19" s="68">
        <v>0.03</v>
      </c>
      <c r="K19" s="68">
        <v>0.03</v>
      </c>
      <c r="L19" s="46">
        <v>0.03</v>
      </c>
      <c r="M19" s="48">
        <f t="shared" si="4"/>
        <v>0.03</v>
      </c>
      <c r="N19" s="48">
        <f t="shared" si="5"/>
        <v>0.03</v>
      </c>
      <c r="O19" s="68">
        <v>0.03</v>
      </c>
      <c r="P19" s="68">
        <v>0.03</v>
      </c>
      <c r="Q19" s="68">
        <v>0.03</v>
      </c>
      <c r="R19" s="68">
        <v>0.03</v>
      </c>
      <c r="S19" s="46">
        <v>0.03</v>
      </c>
      <c r="T19" s="68">
        <v>0.03</v>
      </c>
      <c r="U19" s="68">
        <v>0.03</v>
      </c>
      <c r="V19" s="46">
        <v>0</v>
      </c>
      <c r="W19" s="46">
        <v>0</v>
      </c>
      <c r="X19" s="46">
        <v>0.03</v>
      </c>
      <c r="Y19" s="46">
        <v>0.03</v>
      </c>
      <c r="Z19" s="46">
        <v>0.03</v>
      </c>
      <c r="AA19" s="46">
        <v>0.02</v>
      </c>
      <c r="AB19" s="68">
        <v>0.03</v>
      </c>
      <c r="AC19" s="46">
        <v>0.02</v>
      </c>
      <c r="AD19" s="46">
        <v>0.02</v>
      </c>
      <c r="AE19" s="46">
        <v>0.02</v>
      </c>
      <c r="AF19" s="46">
        <v>0.02</v>
      </c>
      <c r="AG19" s="46">
        <v>0.02</v>
      </c>
      <c r="AH19" s="46">
        <v>0.02</v>
      </c>
      <c r="AI19" s="46">
        <v>0.02</v>
      </c>
      <c r="AJ19" s="54">
        <v>2033</v>
      </c>
      <c r="AK19" s="45">
        <v>17</v>
      </c>
      <c r="AL19" s="221"/>
      <c r="AM19" s="61">
        <v>3</v>
      </c>
      <c r="AN19" s="62">
        <v>0.02</v>
      </c>
      <c r="AO19" s="62">
        <v>0.02</v>
      </c>
      <c r="AP19" s="62">
        <v>0</v>
      </c>
      <c r="AQ19" s="62">
        <v>0.03</v>
      </c>
      <c r="AR19" s="62">
        <v>0.03</v>
      </c>
      <c r="AS19" s="62">
        <v>0</v>
      </c>
      <c r="AT19" s="62">
        <v>0.03</v>
      </c>
      <c r="AU19" s="62">
        <v>0.03</v>
      </c>
      <c r="AV19" s="62">
        <v>-0.04</v>
      </c>
      <c r="AW19" s="62">
        <v>0.03</v>
      </c>
      <c r="AX19" s="62">
        <v>0.03</v>
      </c>
      <c r="AY19" s="62">
        <v>0.03</v>
      </c>
      <c r="AZ19" s="62">
        <v>0.03</v>
      </c>
      <c r="BA19" s="62">
        <v>7.0000000000000007E-2</v>
      </c>
      <c r="BB19" s="62">
        <v>0</v>
      </c>
      <c r="BC19" s="62">
        <v>0.05</v>
      </c>
      <c r="BD19" s="62">
        <v>0.05</v>
      </c>
      <c r="BE19" s="62">
        <v>0.05</v>
      </c>
      <c r="BF19" s="62">
        <v>0.1</v>
      </c>
      <c r="BG19" s="62">
        <v>0.12</v>
      </c>
      <c r="BH19" s="63">
        <v>2014</v>
      </c>
    </row>
    <row r="20" spans="1:60" x14ac:dyDescent="0.25">
      <c r="A20" s="45">
        <v>18</v>
      </c>
      <c r="B20" s="272">
        <v>1E-3</v>
      </c>
      <c r="C20" s="47">
        <v>0</v>
      </c>
      <c r="D20" s="68">
        <v>0.03</v>
      </c>
      <c r="E20" s="68">
        <v>0.03</v>
      </c>
      <c r="F20" s="46">
        <v>0</v>
      </c>
      <c r="G20" s="46">
        <f t="shared" si="6"/>
        <v>0</v>
      </c>
      <c r="H20" s="46">
        <f t="shared" si="7"/>
        <v>0</v>
      </c>
      <c r="I20" s="68">
        <v>0.03</v>
      </c>
      <c r="J20" s="68">
        <v>0.03</v>
      </c>
      <c r="K20" s="68">
        <v>0.03</v>
      </c>
      <c r="L20" s="46">
        <v>0.03</v>
      </c>
      <c r="M20" s="48">
        <f t="shared" si="4"/>
        <v>0.03</v>
      </c>
      <c r="N20" s="48">
        <f t="shared" si="5"/>
        <v>0.03</v>
      </c>
      <c r="O20" s="68">
        <v>0.03</v>
      </c>
      <c r="P20" s="68">
        <v>0.03</v>
      </c>
      <c r="Q20" s="68">
        <v>0.03</v>
      </c>
      <c r="R20" s="68">
        <v>0.03</v>
      </c>
      <c r="S20" s="46">
        <v>0.03</v>
      </c>
      <c r="T20" s="68">
        <v>0.03</v>
      </c>
      <c r="U20" s="68">
        <v>0.03</v>
      </c>
      <c r="V20" s="46">
        <v>0</v>
      </c>
      <c r="W20" s="46">
        <v>0</v>
      </c>
      <c r="X20" s="46">
        <v>0.03</v>
      </c>
      <c r="Y20" s="46">
        <v>0.03</v>
      </c>
      <c r="Z20" s="46">
        <v>0.03</v>
      </c>
      <c r="AA20" s="46">
        <v>0.02</v>
      </c>
      <c r="AB20" s="68">
        <v>0.03</v>
      </c>
      <c r="AC20" s="46">
        <v>0.02</v>
      </c>
      <c r="AD20" s="46">
        <v>0.02</v>
      </c>
      <c r="AE20" s="46">
        <v>0.02</v>
      </c>
      <c r="AF20" s="46">
        <v>0.02</v>
      </c>
      <c r="AG20" s="46">
        <v>0.02</v>
      </c>
      <c r="AH20" s="46">
        <v>0.02</v>
      </c>
      <c r="AI20" s="46">
        <v>0.02</v>
      </c>
      <c r="AJ20" s="54">
        <v>2034</v>
      </c>
      <c r="AK20" s="45">
        <v>18</v>
      </c>
      <c r="AL20" s="221"/>
      <c r="AM20" s="27">
        <v>4</v>
      </c>
      <c r="AN20" s="62">
        <v>0.06</v>
      </c>
      <c r="AO20" s="62">
        <v>0.06</v>
      </c>
      <c r="AP20" s="62">
        <v>0.06</v>
      </c>
      <c r="AQ20" s="62">
        <v>0.06</v>
      </c>
      <c r="AR20" s="62">
        <v>0.06</v>
      </c>
      <c r="AS20" s="62">
        <v>0.06</v>
      </c>
      <c r="AT20" s="62">
        <v>0.06</v>
      </c>
      <c r="AU20" s="62">
        <v>0.06</v>
      </c>
      <c r="AV20" s="62">
        <v>0.06</v>
      </c>
      <c r="AW20" s="62">
        <v>0.06</v>
      </c>
      <c r="AX20" s="62">
        <v>0.06</v>
      </c>
      <c r="AY20" s="62">
        <v>0.06</v>
      </c>
      <c r="AZ20" s="62">
        <v>0.06</v>
      </c>
      <c r="BA20" s="62">
        <v>0.13</v>
      </c>
      <c r="BB20" s="62">
        <v>0</v>
      </c>
      <c r="BC20" s="62">
        <v>0.06</v>
      </c>
      <c r="BD20" s="62">
        <v>0.06</v>
      </c>
      <c r="BE20" s="62">
        <v>0.06</v>
      </c>
      <c r="BF20" s="62">
        <v>0.2</v>
      </c>
      <c r="BG20" s="62">
        <v>0.2</v>
      </c>
      <c r="BH20" s="64">
        <v>2015</v>
      </c>
    </row>
    <row r="21" spans="1:60" x14ac:dyDescent="0.25">
      <c r="A21" s="45">
        <v>19</v>
      </c>
      <c r="B21" s="272">
        <v>1E-3</v>
      </c>
      <c r="C21" s="47">
        <v>0</v>
      </c>
      <c r="D21" s="68">
        <v>0.03</v>
      </c>
      <c r="E21" s="68">
        <v>0.03</v>
      </c>
      <c r="F21" s="46">
        <v>0</v>
      </c>
      <c r="G21" s="46">
        <f t="shared" si="6"/>
        <v>0</v>
      </c>
      <c r="H21" s="46">
        <f t="shared" si="7"/>
        <v>0</v>
      </c>
      <c r="I21" s="68">
        <v>0.03</v>
      </c>
      <c r="J21" s="68">
        <v>0.03</v>
      </c>
      <c r="K21" s="68">
        <v>0.03</v>
      </c>
      <c r="L21" s="46">
        <v>0.03</v>
      </c>
      <c r="M21" s="48">
        <f t="shared" si="4"/>
        <v>0.03</v>
      </c>
      <c r="N21" s="48">
        <f t="shared" si="5"/>
        <v>0.03</v>
      </c>
      <c r="O21" s="68">
        <v>0.03</v>
      </c>
      <c r="P21" s="68">
        <v>0.03</v>
      </c>
      <c r="Q21" s="68">
        <v>0.03</v>
      </c>
      <c r="R21" s="68">
        <v>0.03</v>
      </c>
      <c r="S21" s="46">
        <v>0.03</v>
      </c>
      <c r="T21" s="68">
        <v>0.03</v>
      </c>
      <c r="U21" s="68">
        <v>0.03</v>
      </c>
      <c r="V21" s="46">
        <v>0</v>
      </c>
      <c r="W21" s="46">
        <v>0</v>
      </c>
      <c r="X21" s="46">
        <v>0.03</v>
      </c>
      <c r="Y21" s="46">
        <v>0.03</v>
      </c>
      <c r="Z21" s="46">
        <v>0.03</v>
      </c>
      <c r="AA21" s="46">
        <v>0.02</v>
      </c>
      <c r="AB21" s="68">
        <v>0.03</v>
      </c>
      <c r="AC21" s="46">
        <v>0.02</v>
      </c>
      <c r="AD21" s="46">
        <v>0.02</v>
      </c>
      <c r="AE21" s="46">
        <v>0.02</v>
      </c>
      <c r="AF21" s="46">
        <v>0.02</v>
      </c>
      <c r="AG21" s="46">
        <v>0.02</v>
      </c>
      <c r="AH21" s="46">
        <v>0.02</v>
      </c>
      <c r="AI21" s="46">
        <v>0.02</v>
      </c>
      <c r="AJ21" s="54">
        <v>2035</v>
      </c>
      <c r="AK21" s="45">
        <v>19</v>
      </c>
      <c r="AL21" s="221"/>
      <c r="AM21" s="27">
        <v>5</v>
      </c>
      <c r="AN21" s="65">
        <v>0</v>
      </c>
      <c r="AO21" s="65">
        <v>0</v>
      </c>
      <c r="AP21" s="65"/>
      <c r="AQ21" s="65">
        <v>0</v>
      </c>
      <c r="AR21" s="65">
        <v>0</v>
      </c>
      <c r="AS21" s="65">
        <f t="shared" ref="AS21:AU23" si="8">$I$4*(0.97)^(AM21-2)</f>
        <v>5.2935033999999999E-2</v>
      </c>
      <c r="AT21" s="65">
        <f t="shared" si="8"/>
        <v>6.1643107662875979E-2</v>
      </c>
      <c r="AU21" s="65">
        <f t="shared" si="8"/>
        <v>6.1643107662875979E-2</v>
      </c>
      <c r="AV21" s="65">
        <v>5.0000000000000001E-3</v>
      </c>
      <c r="AW21" s="65">
        <f t="shared" ref="AW21:BA23" si="9">$I$4*(0.97)^(AQ21-2)</f>
        <v>6.1643107662875979E-2</v>
      </c>
      <c r="AX21" s="65">
        <f t="shared" si="9"/>
        <v>6.1643107662875979E-2</v>
      </c>
      <c r="AY21" s="65">
        <f t="shared" si="9"/>
        <v>6.1543796915929073E-2</v>
      </c>
      <c r="AZ21" s="65">
        <f t="shared" si="9"/>
        <v>6.1527475141005018E-2</v>
      </c>
      <c r="BA21" s="65">
        <f t="shared" si="9"/>
        <v>6.1527475141005018E-2</v>
      </c>
      <c r="BB21" s="65">
        <v>0</v>
      </c>
      <c r="BC21" s="65">
        <v>0.04</v>
      </c>
      <c r="BD21" s="65">
        <v>0.04</v>
      </c>
      <c r="BE21" s="65">
        <v>0.04</v>
      </c>
      <c r="BF21" s="65">
        <v>4.2467327999999999E-2</v>
      </c>
      <c r="BG21" s="65">
        <v>0.06</v>
      </c>
      <c r="BH21" s="64">
        <v>2016</v>
      </c>
    </row>
    <row r="22" spans="1:60" x14ac:dyDescent="0.25">
      <c r="A22" s="45">
        <v>20</v>
      </c>
      <c r="B22" s="272">
        <v>1E-3</v>
      </c>
      <c r="C22" s="47">
        <v>0</v>
      </c>
      <c r="D22" s="68">
        <v>0.03</v>
      </c>
      <c r="E22" s="68">
        <v>0.03</v>
      </c>
      <c r="F22" s="46">
        <v>0</v>
      </c>
      <c r="G22" s="46">
        <f t="shared" si="6"/>
        <v>0</v>
      </c>
      <c r="H22" s="46">
        <f t="shared" si="7"/>
        <v>0</v>
      </c>
      <c r="I22" s="68">
        <v>0.03</v>
      </c>
      <c r="J22" s="68">
        <v>0.03</v>
      </c>
      <c r="K22" s="68">
        <v>0.03</v>
      </c>
      <c r="L22" s="46">
        <f t="shared" ref="L22:L36" si="10">I22</f>
        <v>0.03</v>
      </c>
      <c r="M22" s="48">
        <f t="shared" si="4"/>
        <v>0.03</v>
      </c>
      <c r="N22" s="48">
        <f t="shared" si="5"/>
        <v>0.03</v>
      </c>
      <c r="O22" s="68">
        <v>0.03</v>
      </c>
      <c r="P22" s="68">
        <v>0.03</v>
      </c>
      <c r="Q22" s="68">
        <v>0.03</v>
      </c>
      <c r="R22" s="68">
        <v>0.03</v>
      </c>
      <c r="S22" s="46">
        <v>2.5000000000000001E-2</v>
      </c>
      <c r="T22" s="68">
        <v>0.03</v>
      </c>
      <c r="U22" s="68">
        <v>0.03</v>
      </c>
      <c r="V22" s="46">
        <v>0</v>
      </c>
      <c r="W22" s="46">
        <v>0</v>
      </c>
      <c r="X22" s="46">
        <v>0.03</v>
      </c>
      <c r="Y22" s="46">
        <v>0.03</v>
      </c>
      <c r="Z22" s="46">
        <v>0.03</v>
      </c>
      <c r="AA22" s="46">
        <v>0.02</v>
      </c>
      <c r="AB22" s="68">
        <v>0.03</v>
      </c>
      <c r="AC22" s="46">
        <v>0.02</v>
      </c>
      <c r="AD22" s="46">
        <v>0.02</v>
      </c>
      <c r="AE22" s="46">
        <v>0.02</v>
      </c>
      <c r="AF22" s="46">
        <v>0.02</v>
      </c>
      <c r="AG22" s="46">
        <v>0.02</v>
      </c>
      <c r="AH22" s="46">
        <v>0.02</v>
      </c>
      <c r="AI22" s="46">
        <v>0.02</v>
      </c>
      <c r="AJ22" s="54">
        <v>2036</v>
      </c>
      <c r="AK22" s="45">
        <v>20</v>
      </c>
      <c r="AL22" s="221"/>
      <c r="AM22" s="27">
        <v>6</v>
      </c>
      <c r="AN22" s="65">
        <v>0</v>
      </c>
      <c r="AO22" s="65">
        <v>0</v>
      </c>
      <c r="AP22" s="65"/>
      <c r="AQ22" s="65">
        <v>0</v>
      </c>
      <c r="AR22" s="65">
        <v>0</v>
      </c>
      <c r="AS22" s="65">
        <f t="shared" si="8"/>
        <v>5.1346982979999997E-2</v>
      </c>
      <c r="AT22" s="65">
        <f t="shared" si="8"/>
        <v>6.1643107662875979E-2</v>
      </c>
      <c r="AU22" s="65">
        <f t="shared" si="8"/>
        <v>6.1643107662875979E-2</v>
      </c>
      <c r="AV22" s="65">
        <v>5.0000000000000001E-3</v>
      </c>
      <c r="AW22" s="65">
        <f t="shared" si="9"/>
        <v>6.1643107662875979E-2</v>
      </c>
      <c r="AX22" s="65">
        <f t="shared" si="9"/>
        <v>6.1643107662875979E-2</v>
      </c>
      <c r="AY22" s="65">
        <f t="shared" si="9"/>
        <v>6.1546773909113173E-2</v>
      </c>
      <c r="AZ22" s="65">
        <f t="shared" si="9"/>
        <v>6.1527475141005018E-2</v>
      </c>
      <c r="BA22" s="65">
        <f t="shared" si="9"/>
        <v>6.1527475141005018E-2</v>
      </c>
      <c r="BB22" s="65">
        <v>0</v>
      </c>
      <c r="BC22" s="65">
        <v>0.04</v>
      </c>
      <c r="BD22" s="65">
        <v>0.04</v>
      </c>
      <c r="BE22" s="65">
        <v>0.04</v>
      </c>
      <c r="BF22" s="65">
        <v>4.0768634880000001E-2</v>
      </c>
      <c r="BG22" s="65">
        <v>0.06</v>
      </c>
      <c r="BH22" s="64">
        <v>2017</v>
      </c>
    </row>
    <row r="23" spans="1:60" x14ac:dyDescent="0.25">
      <c r="A23" s="45">
        <v>21</v>
      </c>
      <c r="B23" s="272">
        <v>1E-3</v>
      </c>
      <c r="C23" s="47">
        <v>0</v>
      </c>
      <c r="D23" s="68">
        <v>0.03</v>
      </c>
      <c r="E23" s="68">
        <v>0.03</v>
      </c>
      <c r="F23" s="46">
        <v>0</v>
      </c>
      <c r="G23" s="46">
        <f t="shared" si="6"/>
        <v>0</v>
      </c>
      <c r="H23" s="46">
        <f t="shared" si="7"/>
        <v>0</v>
      </c>
      <c r="I23" s="68">
        <v>0.03</v>
      </c>
      <c r="J23" s="68">
        <v>0.03</v>
      </c>
      <c r="K23" s="68">
        <v>0.03</v>
      </c>
      <c r="L23" s="46">
        <f t="shared" si="10"/>
        <v>0.03</v>
      </c>
      <c r="M23" s="48">
        <f t="shared" si="4"/>
        <v>0.03</v>
      </c>
      <c r="N23" s="48">
        <f t="shared" si="5"/>
        <v>0.03</v>
      </c>
      <c r="O23" s="68">
        <v>0.03</v>
      </c>
      <c r="P23" s="68">
        <v>0.03</v>
      </c>
      <c r="Q23" s="68">
        <v>0.03</v>
      </c>
      <c r="R23" s="68">
        <v>0.03</v>
      </c>
      <c r="S23" s="46">
        <v>0.03</v>
      </c>
      <c r="T23" s="68">
        <v>0.03</v>
      </c>
      <c r="U23" s="68">
        <v>0.03</v>
      </c>
      <c r="V23" s="46">
        <v>0</v>
      </c>
      <c r="W23" s="46">
        <v>0</v>
      </c>
      <c r="X23" s="46">
        <v>0.03</v>
      </c>
      <c r="Y23" s="46">
        <v>0.03</v>
      </c>
      <c r="Z23" s="46">
        <v>0.03</v>
      </c>
      <c r="AA23" s="46">
        <v>0.02</v>
      </c>
      <c r="AB23" s="68">
        <v>0.03</v>
      </c>
      <c r="AC23" s="46">
        <v>0.02</v>
      </c>
      <c r="AD23" s="46">
        <v>0.02</v>
      </c>
      <c r="AE23" s="46">
        <v>0.02</v>
      </c>
      <c r="AF23" s="46">
        <v>0.02</v>
      </c>
      <c r="AG23" s="46">
        <v>0.02</v>
      </c>
      <c r="AH23" s="46">
        <v>0.02</v>
      </c>
      <c r="AI23" s="46">
        <v>0.02</v>
      </c>
      <c r="AJ23" s="54">
        <v>2037</v>
      </c>
      <c r="AK23" s="45">
        <v>21</v>
      </c>
      <c r="AL23" s="221"/>
      <c r="AM23" s="27">
        <v>7</v>
      </c>
      <c r="AN23" s="65">
        <v>0</v>
      </c>
      <c r="AO23" s="65">
        <v>0</v>
      </c>
      <c r="AP23" s="65"/>
      <c r="AQ23" s="65">
        <v>0</v>
      </c>
      <c r="AR23" s="65">
        <v>0</v>
      </c>
      <c r="AS23" s="65">
        <f t="shared" si="8"/>
        <v>4.9806573490599998E-2</v>
      </c>
      <c r="AT23" s="65">
        <f t="shared" si="8"/>
        <v>6.1643107662875979E-2</v>
      </c>
      <c r="AU23" s="65">
        <f t="shared" si="8"/>
        <v>6.1643107662875979E-2</v>
      </c>
      <c r="AV23" s="65">
        <v>5.0000000000000001E-3</v>
      </c>
      <c r="AW23" s="65">
        <f t="shared" si="9"/>
        <v>6.1643107662875979E-2</v>
      </c>
      <c r="AX23" s="65">
        <f t="shared" si="9"/>
        <v>6.1643107662875979E-2</v>
      </c>
      <c r="AY23" s="65">
        <f t="shared" si="9"/>
        <v>6.1549661730089279E-2</v>
      </c>
      <c r="AZ23" s="65">
        <f t="shared" si="9"/>
        <v>6.1527475141005018E-2</v>
      </c>
      <c r="BA23" s="65">
        <f t="shared" si="9"/>
        <v>6.1527475141005018E-2</v>
      </c>
      <c r="BB23" s="65">
        <v>0</v>
      </c>
      <c r="BC23" s="65">
        <v>0.04</v>
      </c>
      <c r="BD23" s="65">
        <v>0.04</v>
      </c>
      <c r="BE23" s="65">
        <v>0.04</v>
      </c>
      <c r="BF23" s="65">
        <v>3.9137889484800001E-2</v>
      </c>
      <c r="BG23" s="65">
        <v>0.06</v>
      </c>
      <c r="BH23" s="64">
        <v>2018</v>
      </c>
    </row>
    <row r="24" spans="1:60" x14ac:dyDescent="0.25">
      <c r="A24" s="45">
        <v>22</v>
      </c>
      <c r="B24" s="272">
        <v>1E-3</v>
      </c>
      <c r="C24" s="47">
        <v>0</v>
      </c>
      <c r="D24" s="68">
        <v>0.03</v>
      </c>
      <c r="E24" s="68">
        <v>0.03</v>
      </c>
      <c r="F24" s="46">
        <v>0</v>
      </c>
      <c r="G24" s="46">
        <f t="shared" si="6"/>
        <v>0</v>
      </c>
      <c r="H24" s="46">
        <f t="shared" si="7"/>
        <v>0</v>
      </c>
      <c r="I24" s="68">
        <v>0.03</v>
      </c>
      <c r="J24" s="68">
        <v>0.03</v>
      </c>
      <c r="K24" s="68">
        <v>0.03</v>
      </c>
      <c r="L24" s="46">
        <f t="shared" si="10"/>
        <v>0.03</v>
      </c>
      <c r="M24" s="48">
        <f t="shared" si="4"/>
        <v>0.03</v>
      </c>
      <c r="N24" s="48">
        <f t="shared" si="5"/>
        <v>0.03</v>
      </c>
      <c r="O24" s="68">
        <v>0.03</v>
      </c>
      <c r="P24" s="68">
        <v>0.03</v>
      </c>
      <c r="Q24" s="68">
        <v>0.03</v>
      </c>
      <c r="R24" s="68">
        <v>0.03</v>
      </c>
      <c r="S24" s="46">
        <v>0.03</v>
      </c>
      <c r="T24" s="68">
        <v>0.03</v>
      </c>
      <c r="U24" s="68">
        <v>0.03</v>
      </c>
      <c r="V24" s="46">
        <v>0</v>
      </c>
      <c r="W24" s="46">
        <v>0</v>
      </c>
      <c r="X24" s="46">
        <v>0.03</v>
      </c>
      <c r="Y24" s="46">
        <v>0.03</v>
      </c>
      <c r="Z24" s="46">
        <v>0.03</v>
      </c>
      <c r="AA24" s="46">
        <v>0.02</v>
      </c>
      <c r="AB24" s="68">
        <v>0.03</v>
      </c>
      <c r="AC24" s="46">
        <v>0.02</v>
      </c>
      <c r="AD24" s="46">
        <v>0.02</v>
      </c>
      <c r="AE24" s="46">
        <v>0.02</v>
      </c>
      <c r="AF24" s="46">
        <v>0.02</v>
      </c>
      <c r="AG24" s="46">
        <v>0.02</v>
      </c>
      <c r="AH24" s="46">
        <v>0.02</v>
      </c>
      <c r="AI24" s="46">
        <v>0.02</v>
      </c>
      <c r="AJ24" s="54">
        <v>2038</v>
      </c>
      <c r="AK24" s="45">
        <v>22</v>
      </c>
      <c r="AL24" s="221"/>
      <c r="AM24" s="27">
        <v>8</v>
      </c>
      <c r="AN24" s="65">
        <v>0</v>
      </c>
      <c r="AO24" s="65">
        <v>0</v>
      </c>
      <c r="AP24" s="65"/>
      <c r="AQ24" s="65">
        <v>0</v>
      </c>
      <c r="AR24" s="65">
        <v>0</v>
      </c>
      <c r="AS24" s="65">
        <v>0.02</v>
      </c>
      <c r="AT24" s="65">
        <v>0.02</v>
      </c>
      <c r="AU24" s="65">
        <v>0.02</v>
      </c>
      <c r="AV24" s="65">
        <f>AS24</f>
        <v>0.02</v>
      </c>
      <c r="AW24" s="65">
        <v>0.02</v>
      </c>
      <c r="AX24" s="65">
        <v>0.02</v>
      </c>
      <c r="AY24" s="65">
        <v>0.02</v>
      </c>
      <c r="AZ24" s="65">
        <v>0.02</v>
      </c>
      <c r="BA24" s="65">
        <v>0.02</v>
      </c>
      <c r="BB24" s="65">
        <v>0</v>
      </c>
      <c r="BC24" s="65">
        <v>0.02</v>
      </c>
      <c r="BD24" s="65">
        <v>0.02</v>
      </c>
      <c r="BE24" s="65">
        <v>0.02</v>
      </c>
      <c r="BF24" s="65">
        <v>0.03</v>
      </c>
      <c r="BG24" s="65">
        <v>0.06</v>
      </c>
      <c r="BH24" s="64">
        <v>2019</v>
      </c>
    </row>
    <row r="25" spans="1:60" x14ac:dyDescent="0.25">
      <c r="A25" s="45">
        <v>23</v>
      </c>
      <c r="B25" s="272">
        <v>1E-3</v>
      </c>
      <c r="C25" s="47">
        <v>0</v>
      </c>
      <c r="D25" s="68">
        <v>0.03</v>
      </c>
      <c r="E25" s="68">
        <v>0.03</v>
      </c>
      <c r="F25" s="46">
        <v>0</v>
      </c>
      <c r="G25" s="46">
        <f t="shared" si="6"/>
        <v>0</v>
      </c>
      <c r="H25" s="46">
        <f t="shared" si="7"/>
        <v>0</v>
      </c>
      <c r="I25" s="68">
        <v>0.03</v>
      </c>
      <c r="J25" s="68">
        <v>0.03</v>
      </c>
      <c r="K25" s="68">
        <v>0.03</v>
      </c>
      <c r="L25" s="46">
        <f t="shared" si="10"/>
        <v>0.03</v>
      </c>
      <c r="M25" s="48">
        <f t="shared" si="4"/>
        <v>0.03</v>
      </c>
      <c r="N25" s="48">
        <f t="shared" si="5"/>
        <v>0.03</v>
      </c>
      <c r="O25" s="68">
        <v>0.03</v>
      </c>
      <c r="P25" s="68">
        <v>0.03</v>
      </c>
      <c r="Q25" s="68">
        <v>0.03</v>
      </c>
      <c r="R25" s="68">
        <v>0.03</v>
      </c>
      <c r="S25" s="46">
        <v>0.03</v>
      </c>
      <c r="T25" s="68">
        <v>0.03</v>
      </c>
      <c r="U25" s="68">
        <v>0.03</v>
      </c>
      <c r="V25" s="46">
        <v>0</v>
      </c>
      <c r="W25" s="46">
        <v>0</v>
      </c>
      <c r="X25" s="46">
        <v>0.03</v>
      </c>
      <c r="Y25" s="46">
        <v>0.03</v>
      </c>
      <c r="Z25" s="46">
        <v>0.03</v>
      </c>
      <c r="AA25" s="46">
        <v>0.02</v>
      </c>
      <c r="AB25" s="68">
        <v>0.03</v>
      </c>
      <c r="AC25" s="46">
        <v>0.02</v>
      </c>
      <c r="AD25" s="46">
        <v>0.02</v>
      </c>
      <c r="AE25" s="46">
        <v>0.02</v>
      </c>
      <c r="AF25" s="46">
        <v>0.02</v>
      </c>
      <c r="AG25" s="46">
        <v>0.02</v>
      </c>
      <c r="AH25" s="46">
        <v>0.02</v>
      </c>
      <c r="AI25" s="46">
        <v>0.02</v>
      </c>
      <c r="AJ25" s="54">
        <v>2039</v>
      </c>
      <c r="AK25" s="45">
        <v>23</v>
      </c>
      <c r="AL25" s="221"/>
      <c r="AM25" s="27">
        <v>9</v>
      </c>
      <c r="AN25" s="65">
        <v>0</v>
      </c>
      <c r="AO25" s="65">
        <v>0</v>
      </c>
      <c r="AP25" s="65"/>
      <c r="AQ25" s="65">
        <v>0</v>
      </c>
      <c r="AR25" s="65">
        <v>0</v>
      </c>
      <c r="AS25" s="65">
        <v>0.02</v>
      </c>
      <c r="AT25" s="65">
        <v>0.02</v>
      </c>
      <c r="AU25" s="65">
        <v>0.02</v>
      </c>
      <c r="AV25" s="65">
        <f>AS25</f>
        <v>0.02</v>
      </c>
      <c r="AW25" s="65">
        <v>0.02</v>
      </c>
      <c r="AX25" s="65">
        <v>0.02</v>
      </c>
      <c r="AY25" s="65">
        <v>0.02</v>
      </c>
      <c r="AZ25" s="65">
        <v>0.02</v>
      </c>
      <c r="BA25" s="65">
        <v>0.02</v>
      </c>
      <c r="BB25" s="65">
        <v>0</v>
      </c>
      <c r="BC25" s="65">
        <v>0.02</v>
      </c>
      <c r="BD25" s="65">
        <v>0.02</v>
      </c>
      <c r="BE25" s="65">
        <v>0.02</v>
      </c>
      <c r="BF25" s="65">
        <v>0.03</v>
      </c>
      <c r="BG25" s="65">
        <v>0.06</v>
      </c>
      <c r="BH25" s="64">
        <v>2020</v>
      </c>
    </row>
    <row r="26" spans="1:60" x14ac:dyDescent="0.25">
      <c r="A26" s="45">
        <v>24</v>
      </c>
      <c r="B26" s="272">
        <v>1E-3</v>
      </c>
      <c r="C26" s="47">
        <v>0</v>
      </c>
      <c r="D26" s="68">
        <v>0.03</v>
      </c>
      <c r="E26" s="68">
        <v>0.03</v>
      </c>
      <c r="F26" s="46">
        <v>0</v>
      </c>
      <c r="G26" s="46">
        <f t="shared" si="6"/>
        <v>0</v>
      </c>
      <c r="H26" s="46">
        <f t="shared" si="7"/>
        <v>0</v>
      </c>
      <c r="I26" s="68">
        <v>0.03</v>
      </c>
      <c r="J26" s="68">
        <v>0.03</v>
      </c>
      <c r="K26" s="68">
        <v>0.03</v>
      </c>
      <c r="L26" s="46">
        <f t="shared" si="10"/>
        <v>0.03</v>
      </c>
      <c r="M26" s="48">
        <f t="shared" si="4"/>
        <v>0.03</v>
      </c>
      <c r="N26" s="48">
        <f t="shared" si="5"/>
        <v>0.03</v>
      </c>
      <c r="O26" s="68">
        <v>0.03</v>
      </c>
      <c r="P26" s="68">
        <v>0.03</v>
      </c>
      <c r="Q26" s="68">
        <v>0.03</v>
      </c>
      <c r="R26" s="68">
        <v>0.03</v>
      </c>
      <c r="S26" s="46">
        <v>0.03</v>
      </c>
      <c r="T26" s="68">
        <v>0.03</v>
      </c>
      <c r="U26" s="68">
        <v>0.03</v>
      </c>
      <c r="V26" s="46">
        <v>0</v>
      </c>
      <c r="W26" s="46">
        <v>0</v>
      </c>
      <c r="X26" s="46">
        <v>0.03</v>
      </c>
      <c r="Y26" s="46">
        <v>0.03</v>
      </c>
      <c r="Z26" s="46">
        <v>0.03</v>
      </c>
      <c r="AA26" s="46">
        <v>0.02</v>
      </c>
      <c r="AB26" s="68">
        <v>0.03</v>
      </c>
      <c r="AC26" s="46">
        <v>0.02</v>
      </c>
      <c r="AD26" s="46">
        <v>0.02</v>
      </c>
      <c r="AE26" s="46">
        <v>0.02</v>
      </c>
      <c r="AF26" s="46">
        <v>0.02</v>
      </c>
      <c r="AG26" s="46">
        <v>0.02</v>
      </c>
      <c r="AH26" s="46">
        <v>0.02</v>
      </c>
      <c r="AI26" s="46">
        <v>0.02</v>
      </c>
      <c r="AJ26" s="54">
        <v>2040</v>
      </c>
      <c r="AK26" s="45">
        <v>24</v>
      </c>
      <c r="AL26" s="221"/>
      <c r="AM26" s="57">
        <v>10</v>
      </c>
      <c r="AN26" s="58">
        <v>0</v>
      </c>
      <c r="AO26" s="58">
        <v>0</v>
      </c>
      <c r="AP26" s="58"/>
      <c r="AQ26" s="58">
        <v>0</v>
      </c>
      <c r="AR26" s="58">
        <v>0</v>
      </c>
      <c r="AS26" s="58">
        <v>0.02</v>
      </c>
      <c r="AT26" s="58">
        <v>0.02</v>
      </c>
      <c r="AU26" s="58">
        <v>0.02</v>
      </c>
      <c r="AV26" s="58">
        <f>AS26</f>
        <v>0.02</v>
      </c>
      <c r="AW26" s="58">
        <v>0.02</v>
      </c>
      <c r="AX26" s="58">
        <v>0.02</v>
      </c>
      <c r="AY26" s="58">
        <v>0.02</v>
      </c>
      <c r="AZ26" s="58">
        <v>0.02</v>
      </c>
      <c r="BA26" s="58">
        <v>0.02</v>
      </c>
      <c r="BB26" s="53">
        <v>0</v>
      </c>
      <c r="BC26" s="53">
        <v>0.01</v>
      </c>
      <c r="BD26" s="53">
        <v>0.01</v>
      </c>
      <c r="BE26" s="53">
        <v>0.01</v>
      </c>
      <c r="BF26" s="58">
        <v>0.03</v>
      </c>
      <c r="BG26" s="58">
        <v>3.5000000000000003E-2</v>
      </c>
      <c r="BH26" s="59">
        <v>2021</v>
      </c>
    </row>
    <row r="27" spans="1:60" x14ac:dyDescent="0.25">
      <c r="A27" s="45">
        <v>25</v>
      </c>
      <c r="B27" s="272">
        <v>1E-3</v>
      </c>
      <c r="C27" s="47">
        <v>0</v>
      </c>
      <c r="D27" s="68">
        <v>0.03</v>
      </c>
      <c r="E27" s="68">
        <v>0.03</v>
      </c>
      <c r="F27" s="46">
        <v>0</v>
      </c>
      <c r="G27" s="46">
        <f t="shared" si="6"/>
        <v>0</v>
      </c>
      <c r="H27" s="46">
        <f t="shared" si="7"/>
        <v>0</v>
      </c>
      <c r="I27" s="68">
        <v>0.03</v>
      </c>
      <c r="J27" s="68">
        <v>0.03</v>
      </c>
      <c r="K27" s="68">
        <v>0.03</v>
      </c>
      <c r="L27" s="46">
        <f t="shared" si="10"/>
        <v>0.03</v>
      </c>
      <c r="M27" s="48">
        <f t="shared" si="4"/>
        <v>0.03</v>
      </c>
      <c r="N27" s="48">
        <f t="shared" si="5"/>
        <v>0.03</v>
      </c>
      <c r="O27" s="68">
        <v>0.03</v>
      </c>
      <c r="P27" s="68">
        <v>0.03</v>
      </c>
      <c r="Q27" s="68">
        <v>0.03</v>
      </c>
      <c r="R27" s="68">
        <v>0.03</v>
      </c>
      <c r="S27" s="46">
        <v>0.03</v>
      </c>
      <c r="T27" s="68">
        <v>0.03</v>
      </c>
      <c r="U27" s="68">
        <v>0.03</v>
      </c>
      <c r="V27" s="46">
        <v>0</v>
      </c>
      <c r="W27" s="46">
        <v>0</v>
      </c>
      <c r="X27" s="46">
        <v>0.03</v>
      </c>
      <c r="Y27" s="46">
        <v>0.03</v>
      </c>
      <c r="Z27" s="46">
        <v>0.03</v>
      </c>
      <c r="AA27" s="46">
        <v>0.02</v>
      </c>
      <c r="AB27" s="68">
        <v>0.03</v>
      </c>
      <c r="AC27" s="46">
        <v>0.02</v>
      </c>
      <c r="AD27" s="46">
        <v>0.02</v>
      </c>
      <c r="AE27" s="46">
        <v>0.02</v>
      </c>
      <c r="AF27" s="46">
        <v>0.02</v>
      </c>
      <c r="AG27" s="46">
        <v>0.02</v>
      </c>
      <c r="AH27" s="46">
        <v>0.02</v>
      </c>
      <c r="AI27" s="46">
        <v>0.02</v>
      </c>
      <c r="AJ27" s="54">
        <v>2041</v>
      </c>
      <c r="AK27" s="45">
        <v>25</v>
      </c>
      <c r="AL27" s="221"/>
      <c r="AM27" s="221"/>
      <c r="AN27" s="221"/>
      <c r="AO27" s="221"/>
      <c r="AP27" s="221"/>
      <c r="AQ27" s="221"/>
      <c r="AR27" s="221"/>
      <c r="AS27" s="221"/>
      <c r="AT27" s="221"/>
      <c r="AU27" s="221"/>
      <c r="AV27" s="221"/>
      <c r="AW27" s="221"/>
      <c r="AX27" s="221"/>
      <c r="AY27" s="221"/>
      <c r="AZ27" s="221"/>
      <c r="BA27" s="221"/>
      <c r="BB27" s="221"/>
      <c r="BC27" s="221"/>
      <c r="BD27" s="221"/>
      <c r="BE27" s="221"/>
      <c r="BF27" s="221"/>
      <c r="BG27" s="221"/>
      <c r="BH27" s="221"/>
    </row>
    <row r="28" spans="1:60" x14ac:dyDescent="0.25">
      <c r="A28" s="45">
        <v>26</v>
      </c>
      <c r="B28" s="272">
        <v>1E-3</v>
      </c>
      <c r="C28" s="47">
        <v>0</v>
      </c>
      <c r="D28" s="68">
        <v>0.03</v>
      </c>
      <c r="E28" s="68">
        <v>0.03</v>
      </c>
      <c r="F28" s="46">
        <v>0</v>
      </c>
      <c r="G28" s="46">
        <f t="shared" si="6"/>
        <v>0</v>
      </c>
      <c r="H28" s="46">
        <f t="shared" si="7"/>
        <v>0</v>
      </c>
      <c r="I28" s="68">
        <v>0.03</v>
      </c>
      <c r="J28" s="68">
        <v>0.03</v>
      </c>
      <c r="K28" s="68">
        <v>0.03</v>
      </c>
      <c r="L28" s="46">
        <f t="shared" si="10"/>
        <v>0.03</v>
      </c>
      <c r="M28" s="48">
        <f t="shared" si="4"/>
        <v>0.03</v>
      </c>
      <c r="N28" s="48">
        <f t="shared" si="5"/>
        <v>0.03</v>
      </c>
      <c r="O28" s="68">
        <v>0.03</v>
      </c>
      <c r="P28" s="68">
        <v>0.03</v>
      </c>
      <c r="Q28" s="68">
        <v>0.03</v>
      </c>
      <c r="R28" s="68">
        <v>0.03</v>
      </c>
      <c r="S28" s="46">
        <v>0.03</v>
      </c>
      <c r="T28" s="68">
        <v>0.03</v>
      </c>
      <c r="U28" s="68">
        <v>0.03</v>
      </c>
      <c r="V28" s="46">
        <v>0</v>
      </c>
      <c r="W28" s="46">
        <v>0</v>
      </c>
      <c r="X28" s="46">
        <v>0.03</v>
      </c>
      <c r="Y28" s="46">
        <v>0.03</v>
      </c>
      <c r="Z28" s="46">
        <v>0.03</v>
      </c>
      <c r="AA28" s="46">
        <v>0.02</v>
      </c>
      <c r="AB28" s="68">
        <v>0.03</v>
      </c>
      <c r="AC28" s="46">
        <v>0.02</v>
      </c>
      <c r="AD28" s="46">
        <v>0.02</v>
      </c>
      <c r="AE28" s="46">
        <v>0.02</v>
      </c>
      <c r="AF28" s="46">
        <v>0.02</v>
      </c>
      <c r="AG28" s="46">
        <v>0.02</v>
      </c>
      <c r="AH28" s="46">
        <v>0.02</v>
      </c>
      <c r="AI28" s="46">
        <v>0.02</v>
      </c>
      <c r="AJ28" s="54">
        <v>2042</v>
      </c>
      <c r="AK28" s="45">
        <v>26</v>
      </c>
      <c r="AL28" s="221"/>
      <c r="AM28" s="221"/>
      <c r="AN28" s="221"/>
      <c r="AO28" s="221"/>
      <c r="AP28" s="221"/>
      <c r="AQ28" s="221"/>
      <c r="AR28" s="221"/>
      <c r="AS28" s="221"/>
      <c r="AT28" s="221"/>
      <c r="AU28" s="221"/>
      <c r="AV28" s="221"/>
      <c r="AW28" s="221"/>
      <c r="AX28" s="221"/>
      <c r="AY28" s="221"/>
      <c r="AZ28" s="221"/>
      <c r="BA28" s="221"/>
      <c r="BB28" s="221"/>
      <c r="BC28" s="221"/>
      <c r="BD28" s="221"/>
      <c r="BE28" s="221"/>
      <c r="BF28" s="221"/>
      <c r="BG28" s="221"/>
      <c r="BH28" s="221"/>
    </row>
    <row r="29" spans="1:60" x14ac:dyDescent="0.25">
      <c r="A29" s="45">
        <v>27</v>
      </c>
      <c r="B29" s="272">
        <v>1E-3</v>
      </c>
      <c r="C29" s="47">
        <v>0</v>
      </c>
      <c r="D29" s="68">
        <v>0.03</v>
      </c>
      <c r="E29" s="68">
        <v>0.03</v>
      </c>
      <c r="F29" s="46">
        <v>0</v>
      </c>
      <c r="G29" s="46">
        <f t="shared" si="6"/>
        <v>0</v>
      </c>
      <c r="H29" s="46">
        <f t="shared" si="7"/>
        <v>0</v>
      </c>
      <c r="I29" s="68">
        <v>0.03</v>
      </c>
      <c r="J29" s="68">
        <v>0.03</v>
      </c>
      <c r="K29" s="68">
        <v>0.03</v>
      </c>
      <c r="L29" s="46">
        <f t="shared" si="10"/>
        <v>0.03</v>
      </c>
      <c r="M29" s="48">
        <f t="shared" si="4"/>
        <v>0.03</v>
      </c>
      <c r="N29" s="48">
        <f t="shared" si="5"/>
        <v>0.03</v>
      </c>
      <c r="O29" s="68">
        <v>0.03</v>
      </c>
      <c r="P29" s="68">
        <v>0.03</v>
      </c>
      <c r="Q29" s="68">
        <v>0.03</v>
      </c>
      <c r="R29" s="68">
        <v>0.03</v>
      </c>
      <c r="S29" s="46">
        <v>0.03</v>
      </c>
      <c r="T29" s="68">
        <v>0.03</v>
      </c>
      <c r="U29" s="68">
        <v>0.03</v>
      </c>
      <c r="V29" s="46">
        <v>0</v>
      </c>
      <c r="W29" s="46">
        <v>0</v>
      </c>
      <c r="X29" s="46">
        <v>0.03</v>
      </c>
      <c r="Y29" s="46">
        <v>0.03</v>
      </c>
      <c r="Z29" s="46">
        <v>0.03</v>
      </c>
      <c r="AA29" s="46">
        <v>0.02</v>
      </c>
      <c r="AB29" s="68">
        <v>0.03</v>
      </c>
      <c r="AC29" s="46">
        <v>0.02</v>
      </c>
      <c r="AD29" s="46">
        <v>0.02</v>
      </c>
      <c r="AE29" s="46">
        <v>0.02</v>
      </c>
      <c r="AF29" s="46">
        <v>0.02</v>
      </c>
      <c r="AG29" s="46">
        <v>0.02</v>
      </c>
      <c r="AH29" s="46">
        <v>0.02</v>
      </c>
      <c r="AI29" s="46">
        <v>0.02</v>
      </c>
      <c r="AJ29" s="54">
        <v>2043</v>
      </c>
      <c r="AK29" s="45">
        <v>27</v>
      </c>
      <c r="AL29" s="221"/>
      <c r="AM29" s="221"/>
      <c r="AN29" s="221"/>
      <c r="AO29" s="221"/>
      <c r="AP29" s="221"/>
      <c r="AQ29" s="221"/>
      <c r="AR29" s="221"/>
      <c r="AS29" s="221"/>
      <c r="AT29" s="221"/>
      <c r="AU29" s="221"/>
      <c r="AV29" s="221"/>
      <c r="AW29" s="221"/>
      <c r="AX29" s="221"/>
      <c r="AY29" s="221"/>
      <c r="AZ29" s="221"/>
      <c r="BA29" s="221"/>
      <c r="BB29" s="221"/>
      <c r="BC29" s="221"/>
      <c r="BD29" s="221"/>
      <c r="BE29" s="221"/>
      <c r="BF29" s="221"/>
      <c r="BG29" s="221"/>
      <c r="BH29" s="221"/>
    </row>
    <row r="30" spans="1:60" x14ac:dyDescent="0.25">
      <c r="A30" s="45">
        <v>28</v>
      </c>
      <c r="B30" s="272">
        <v>1E-3</v>
      </c>
      <c r="C30" s="47">
        <v>0</v>
      </c>
      <c r="D30" s="68">
        <v>0.03</v>
      </c>
      <c r="E30" s="68">
        <v>0.03</v>
      </c>
      <c r="F30" s="46">
        <v>0</v>
      </c>
      <c r="G30" s="46">
        <f t="shared" si="6"/>
        <v>0</v>
      </c>
      <c r="H30" s="46">
        <f t="shared" si="7"/>
        <v>0</v>
      </c>
      <c r="I30" s="68">
        <v>0.03</v>
      </c>
      <c r="J30" s="68">
        <v>0.03</v>
      </c>
      <c r="K30" s="68">
        <v>0.03</v>
      </c>
      <c r="L30" s="46">
        <f t="shared" si="10"/>
        <v>0.03</v>
      </c>
      <c r="M30" s="48">
        <f t="shared" si="4"/>
        <v>0.03</v>
      </c>
      <c r="N30" s="48">
        <f t="shared" si="5"/>
        <v>0.03</v>
      </c>
      <c r="O30" s="68">
        <v>0.03</v>
      </c>
      <c r="P30" s="68">
        <v>0.03</v>
      </c>
      <c r="Q30" s="68">
        <v>0.03</v>
      </c>
      <c r="R30" s="68">
        <v>0.03</v>
      </c>
      <c r="S30" s="46">
        <v>0.03</v>
      </c>
      <c r="T30" s="68">
        <v>0.03</v>
      </c>
      <c r="U30" s="68">
        <v>0.03</v>
      </c>
      <c r="V30" s="46">
        <v>0</v>
      </c>
      <c r="W30" s="46">
        <v>0</v>
      </c>
      <c r="X30" s="46">
        <v>0.03</v>
      </c>
      <c r="Y30" s="46">
        <v>0.03</v>
      </c>
      <c r="Z30" s="46">
        <v>0.03</v>
      </c>
      <c r="AA30" s="46">
        <v>0.02</v>
      </c>
      <c r="AB30" s="68">
        <v>0.03</v>
      </c>
      <c r="AC30" s="46">
        <v>0.02</v>
      </c>
      <c r="AD30" s="46">
        <v>0.02</v>
      </c>
      <c r="AE30" s="46">
        <v>0.02</v>
      </c>
      <c r="AF30" s="46">
        <v>0.02</v>
      </c>
      <c r="AG30" s="46">
        <v>0.02</v>
      </c>
      <c r="AH30" s="46">
        <v>0.02</v>
      </c>
      <c r="AI30" s="46">
        <v>0.02</v>
      </c>
      <c r="AJ30" s="54">
        <v>2044</v>
      </c>
      <c r="AK30" s="45">
        <v>28</v>
      </c>
      <c r="AL30" s="221"/>
      <c r="AM30" s="221"/>
      <c r="AN30" s="221"/>
      <c r="AO30" s="221"/>
      <c r="AP30" s="221"/>
      <c r="AQ30" s="221"/>
      <c r="AR30" s="221"/>
      <c r="AS30" s="221"/>
      <c r="AT30" s="221"/>
      <c r="AU30" s="221"/>
      <c r="AV30" s="221"/>
      <c r="AW30" s="221"/>
      <c r="AX30" s="221"/>
      <c r="AY30" s="221"/>
      <c r="AZ30" s="221"/>
      <c r="BA30" s="221"/>
      <c r="BB30" s="221"/>
      <c r="BC30" s="221"/>
      <c r="BD30" s="221"/>
      <c r="BE30" s="221"/>
      <c r="BF30" s="221"/>
      <c r="BG30" s="221"/>
      <c r="BH30" s="221"/>
    </row>
    <row r="31" spans="1:60" x14ac:dyDescent="0.25">
      <c r="A31" s="45">
        <v>29</v>
      </c>
      <c r="B31" s="272">
        <v>1E-3</v>
      </c>
      <c r="C31" s="47">
        <v>0</v>
      </c>
      <c r="D31" s="68">
        <v>0.03</v>
      </c>
      <c r="E31" s="68">
        <v>0.03</v>
      </c>
      <c r="F31" s="46">
        <v>0</v>
      </c>
      <c r="G31" s="46">
        <f t="shared" si="6"/>
        <v>0</v>
      </c>
      <c r="H31" s="46">
        <f t="shared" si="7"/>
        <v>0</v>
      </c>
      <c r="I31" s="68">
        <v>0.03</v>
      </c>
      <c r="J31" s="68">
        <v>0.03</v>
      </c>
      <c r="K31" s="68">
        <v>0.03</v>
      </c>
      <c r="L31" s="46">
        <f t="shared" si="10"/>
        <v>0.03</v>
      </c>
      <c r="M31" s="48">
        <f t="shared" si="4"/>
        <v>0.03</v>
      </c>
      <c r="N31" s="48">
        <f t="shared" si="5"/>
        <v>0.03</v>
      </c>
      <c r="O31" s="68">
        <v>0.03</v>
      </c>
      <c r="P31" s="68">
        <v>0.03</v>
      </c>
      <c r="Q31" s="68">
        <v>0.03</v>
      </c>
      <c r="R31" s="68">
        <v>0.03</v>
      </c>
      <c r="S31" s="46">
        <v>0.03</v>
      </c>
      <c r="T31" s="68">
        <v>0.03</v>
      </c>
      <c r="U31" s="68">
        <v>0.03</v>
      </c>
      <c r="V31" s="46">
        <v>0</v>
      </c>
      <c r="W31" s="46">
        <v>0</v>
      </c>
      <c r="X31" s="46">
        <v>0.03</v>
      </c>
      <c r="Y31" s="46">
        <v>0.03</v>
      </c>
      <c r="Z31" s="46">
        <v>0.03</v>
      </c>
      <c r="AA31" s="46">
        <v>0.02</v>
      </c>
      <c r="AB31" s="68">
        <v>0.03</v>
      </c>
      <c r="AC31" s="46">
        <v>0.02</v>
      </c>
      <c r="AD31" s="46">
        <v>0.02</v>
      </c>
      <c r="AE31" s="46">
        <v>0.02</v>
      </c>
      <c r="AF31" s="46">
        <v>0.02</v>
      </c>
      <c r="AG31" s="46">
        <v>0.02</v>
      </c>
      <c r="AH31" s="46">
        <v>0.02</v>
      </c>
      <c r="AI31" s="46">
        <v>0.02</v>
      </c>
      <c r="AJ31" s="54">
        <v>2045</v>
      </c>
      <c r="AK31" s="45">
        <v>29</v>
      </c>
      <c r="AL31" s="221"/>
      <c r="AM31" s="221"/>
      <c r="AN31" s="221"/>
      <c r="AO31" s="221"/>
      <c r="AP31" s="221"/>
      <c r="AQ31" s="221"/>
      <c r="AR31" s="221"/>
      <c r="AS31" s="221"/>
      <c r="AT31" s="221"/>
      <c r="AU31" s="221"/>
      <c r="AV31" s="221"/>
      <c r="AW31" s="221"/>
      <c r="AX31" s="221"/>
      <c r="AY31" s="221"/>
      <c r="AZ31" s="221"/>
      <c r="BA31" s="221"/>
      <c r="BB31" s="221"/>
      <c r="BC31" s="221"/>
      <c r="BD31" s="221"/>
      <c r="BE31" s="221"/>
      <c r="BF31" s="221"/>
      <c r="BG31" s="221"/>
      <c r="BH31" s="221"/>
    </row>
    <row r="32" spans="1:60" x14ac:dyDescent="0.25">
      <c r="A32" s="45">
        <v>30</v>
      </c>
      <c r="B32" s="272">
        <v>1E-3</v>
      </c>
      <c r="C32" s="47">
        <v>0</v>
      </c>
      <c r="D32" s="68">
        <v>0.03</v>
      </c>
      <c r="E32" s="68">
        <v>0.03</v>
      </c>
      <c r="F32" s="46">
        <v>0</v>
      </c>
      <c r="G32" s="46">
        <f t="shared" si="6"/>
        <v>0</v>
      </c>
      <c r="H32" s="46">
        <f t="shared" si="7"/>
        <v>0</v>
      </c>
      <c r="I32" s="68">
        <v>0.03</v>
      </c>
      <c r="J32" s="68">
        <v>0.03</v>
      </c>
      <c r="K32" s="68">
        <v>0.03</v>
      </c>
      <c r="L32" s="46">
        <f t="shared" si="10"/>
        <v>0.03</v>
      </c>
      <c r="M32" s="48">
        <f t="shared" si="4"/>
        <v>0.03</v>
      </c>
      <c r="N32" s="48">
        <f t="shared" si="5"/>
        <v>0.03</v>
      </c>
      <c r="O32" s="68">
        <v>0.03</v>
      </c>
      <c r="P32" s="68">
        <v>0.03</v>
      </c>
      <c r="Q32" s="68">
        <v>0.03</v>
      </c>
      <c r="R32" s="68">
        <v>0.03</v>
      </c>
      <c r="S32" s="46">
        <v>0.03</v>
      </c>
      <c r="T32" s="68">
        <v>0.03</v>
      </c>
      <c r="U32" s="68">
        <v>0.03</v>
      </c>
      <c r="V32" s="46">
        <v>0</v>
      </c>
      <c r="W32" s="46">
        <v>0</v>
      </c>
      <c r="X32" s="46">
        <v>0.03</v>
      </c>
      <c r="Y32" s="46">
        <v>0.03</v>
      </c>
      <c r="Z32" s="46">
        <v>0.03</v>
      </c>
      <c r="AA32" s="46">
        <v>0.02</v>
      </c>
      <c r="AB32" s="68">
        <v>0.03</v>
      </c>
      <c r="AC32" s="46">
        <v>0.02</v>
      </c>
      <c r="AD32" s="46">
        <v>0.02</v>
      </c>
      <c r="AE32" s="46">
        <v>0.02</v>
      </c>
      <c r="AF32" s="46">
        <v>0.02</v>
      </c>
      <c r="AG32" s="46">
        <v>0.02</v>
      </c>
      <c r="AH32" s="46">
        <v>0.02</v>
      </c>
      <c r="AI32" s="46">
        <v>0.02</v>
      </c>
      <c r="AJ32" s="54">
        <v>2046</v>
      </c>
      <c r="AK32" s="45">
        <v>30</v>
      </c>
      <c r="AL32" s="221"/>
      <c r="AM32" s="221"/>
      <c r="AN32" s="221"/>
      <c r="AO32" s="221"/>
      <c r="AP32" s="221"/>
      <c r="AQ32" s="221"/>
      <c r="AR32" s="221"/>
      <c r="AS32" s="221"/>
      <c r="AT32" s="221"/>
      <c r="AU32" s="221"/>
      <c r="AV32" s="221"/>
      <c r="AW32" s="221"/>
      <c r="AX32" s="221"/>
      <c r="AY32" s="221"/>
      <c r="AZ32" s="221"/>
      <c r="BA32" s="221"/>
      <c r="BB32" s="221"/>
      <c r="BC32" s="221"/>
      <c r="BD32" s="221"/>
      <c r="BE32" s="221"/>
      <c r="BF32" s="221"/>
      <c r="BG32" s="221"/>
      <c r="BH32" s="221"/>
    </row>
    <row r="33" spans="1:37" x14ac:dyDescent="0.25">
      <c r="A33" s="45">
        <v>31</v>
      </c>
      <c r="B33" s="272">
        <v>1E-3</v>
      </c>
      <c r="C33" s="47">
        <v>0</v>
      </c>
      <c r="D33" s="68">
        <v>0.03</v>
      </c>
      <c r="E33" s="68">
        <v>0.03</v>
      </c>
      <c r="F33" s="46">
        <v>0</v>
      </c>
      <c r="G33" s="46">
        <f t="shared" si="6"/>
        <v>0</v>
      </c>
      <c r="H33" s="46">
        <f t="shared" si="7"/>
        <v>0</v>
      </c>
      <c r="I33" s="68">
        <v>0.03</v>
      </c>
      <c r="J33" s="68">
        <v>0.03</v>
      </c>
      <c r="K33" s="68">
        <v>0.03</v>
      </c>
      <c r="L33" s="46">
        <f t="shared" si="10"/>
        <v>0.03</v>
      </c>
      <c r="M33" s="48">
        <f t="shared" si="4"/>
        <v>0.03</v>
      </c>
      <c r="N33" s="48">
        <f t="shared" si="5"/>
        <v>0.03</v>
      </c>
      <c r="O33" s="68">
        <v>0.03</v>
      </c>
      <c r="P33" s="68">
        <v>0.03</v>
      </c>
      <c r="Q33" s="68">
        <v>0.03</v>
      </c>
      <c r="R33" s="68">
        <v>0.03</v>
      </c>
      <c r="S33" s="46">
        <v>0.03</v>
      </c>
      <c r="T33" s="68">
        <v>0.03</v>
      </c>
      <c r="U33" s="68">
        <v>0.03</v>
      </c>
      <c r="V33" s="46">
        <v>0</v>
      </c>
      <c r="W33" s="46">
        <v>0</v>
      </c>
      <c r="X33" s="46">
        <v>0.03</v>
      </c>
      <c r="Y33" s="46">
        <v>0.03</v>
      </c>
      <c r="Z33" s="46">
        <v>0.03</v>
      </c>
      <c r="AA33" s="46">
        <v>0.02</v>
      </c>
      <c r="AB33" s="68">
        <v>0.03</v>
      </c>
      <c r="AC33" s="46">
        <v>0.02</v>
      </c>
      <c r="AD33" s="46">
        <v>0.02</v>
      </c>
      <c r="AE33" s="46">
        <v>0.02</v>
      </c>
      <c r="AF33" s="46">
        <v>0.02</v>
      </c>
      <c r="AG33" s="46">
        <v>0.02</v>
      </c>
      <c r="AH33" s="46">
        <v>0.02</v>
      </c>
      <c r="AI33" s="46">
        <v>0.02</v>
      </c>
      <c r="AJ33" s="54">
        <v>2047</v>
      </c>
      <c r="AK33" s="45">
        <v>31</v>
      </c>
    </row>
    <row r="34" spans="1:37" x14ac:dyDescent="0.25">
      <c r="A34" s="45">
        <v>32</v>
      </c>
      <c r="B34" s="272">
        <v>1E-3</v>
      </c>
      <c r="C34" s="47">
        <v>0</v>
      </c>
      <c r="D34" s="68">
        <v>0.03</v>
      </c>
      <c r="E34" s="68">
        <v>0.03</v>
      </c>
      <c r="F34" s="46">
        <v>0</v>
      </c>
      <c r="G34" s="46">
        <f t="shared" si="6"/>
        <v>0</v>
      </c>
      <c r="H34" s="46">
        <f t="shared" si="7"/>
        <v>0</v>
      </c>
      <c r="I34" s="68">
        <v>0.03</v>
      </c>
      <c r="J34" s="68">
        <v>0.03</v>
      </c>
      <c r="K34" s="68">
        <v>0.03</v>
      </c>
      <c r="L34" s="46">
        <f t="shared" si="10"/>
        <v>0.03</v>
      </c>
      <c r="M34" s="48">
        <f t="shared" si="4"/>
        <v>0.03</v>
      </c>
      <c r="N34" s="48">
        <f t="shared" si="5"/>
        <v>0.03</v>
      </c>
      <c r="O34" s="68">
        <v>0.03</v>
      </c>
      <c r="P34" s="68">
        <v>0.03</v>
      </c>
      <c r="Q34" s="68">
        <v>0.03</v>
      </c>
      <c r="R34" s="68">
        <v>0.03</v>
      </c>
      <c r="S34" s="46">
        <v>0.03</v>
      </c>
      <c r="T34" s="68">
        <v>0.03</v>
      </c>
      <c r="U34" s="68">
        <v>0.03</v>
      </c>
      <c r="V34" s="46">
        <v>0</v>
      </c>
      <c r="W34" s="46">
        <v>0</v>
      </c>
      <c r="X34" s="46">
        <v>0.03</v>
      </c>
      <c r="Y34" s="46">
        <v>0.03</v>
      </c>
      <c r="Z34" s="46">
        <v>0.03</v>
      </c>
      <c r="AA34" s="46">
        <v>0.02</v>
      </c>
      <c r="AB34" s="68">
        <v>0.03</v>
      </c>
      <c r="AC34" s="46">
        <v>0.02</v>
      </c>
      <c r="AD34" s="46">
        <v>0.02</v>
      </c>
      <c r="AE34" s="46">
        <v>0.02</v>
      </c>
      <c r="AF34" s="46">
        <v>0.02</v>
      </c>
      <c r="AG34" s="46">
        <v>0.02</v>
      </c>
      <c r="AH34" s="46">
        <v>0.02</v>
      </c>
      <c r="AI34" s="46">
        <v>0.02</v>
      </c>
      <c r="AJ34" s="54">
        <v>2048</v>
      </c>
      <c r="AK34" s="45">
        <v>32</v>
      </c>
    </row>
    <row r="35" spans="1:37" x14ac:dyDescent="0.25">
      <c r="A35" s="45">
        <v>33</v>
      </c>
      <c r="B35" s="272">
        <v>1E-3</v>
      </c>
      <c r="C35" s="47">
        <v>0</v>
      </c>
      <c r="D35" s="68">
        <v>0.03</v>
      </c>
      <c r="E35" s="68">
        <v>0.03</v>
      </c>
      <c r="F35" s="46">
        <v>0</v>
      </c>
      <c r="G35" s="46">
        <f t="shared" si="6"/>
        <v>0</v>
      </c>
      <c r="H35" s="46">
        <f t="shared" si="7"/>
        <v>0</v>
      </c>
      <c r="I35" s="68">
        <v>0.03</v>
      </c>
      <c r="J35" s="68">
        <v>0.03</v>
      </c>
      <c r="K35" s="68">
        <v>0.03</v>
      </c>
      <c r="L35" s="46">
        <f t="shared" si="10"/>
        <v>0.03</v>
      </c>
      <c r="M35" s="48">
        <f t="shared" si="4"/>
        <v>0.03</v>
      </c>
      <c r="N35" s="48">
        <f t="shared" si="5"/>
        <v>0.03</v>
      </c>
      <c r="O35" s="68">
        <v>0.03</v>
      </c>
      <c r="P35" s="68">
        <v>0.03</v>
      </c>
      <c r="Q35" s="68">
        <v>0.03</v>
      </c>
      <c r="R35" s="68">
        <v>0.03</v>
      </c>
      <c r="S35" s="46">
        <v>0.03</v>
      </c>
      <c r="T35" s="68">
        <v>0.03</v>
      </c>
      <c r="U35" s="68">
        <v>0.03</v>
      </c>
      <c r="V35" s="46">
        <v>0</v>
      </c>
      <c r="W35" s="46">
        <v>0</v>
      </c>
      <c r="X35" s="46">
        <v>0.03</v>
      </c>
      <c r="Y35" s="46">
        <v>0.03</v>
      </c>
      <c r="Z35" s="46">
        <v>0.03</v>
      </c>
      <c r="AA35" s="46">
        <v>0.02</v>
      </c>
      <c r="AB35" s="68">
        <v>0.03</v>
      </c>
      <c r="AC35" s="46">
        <v>0.02</v>
      </c>
      <c r="AD35" s="46">
        <v>0.02</v>
      </c>
      <c r="AE35" s="46">
        <v>0.02</v>
      </c>
      <c r="AF35" s="46">
        <v>0.02</v>
      </c>
      <c r="AG35" s="46">
        <v>0.02</v>
      </c>
      <c r="AH35" s="46">
        <v>0.02</v>
      </c>
      <c r="AI35" s="46">
        <v>0.02</v>
      </c>
      <c r="AJ35" s="54">
        <v>2049</v>
      </c>
      <c r="AK35" s="45">
        <v>33</v>
      </c>
    </row>
    <row r="36" spans="1:37" x14ac:dyDescent="0.25">
      <c r="A36" s="45">
        <v>34</v>
      </c>
      <c r="B36" s="272">
        <v>1E-3</v>
      </c>
      <c r="C36" s="47">
        <v>0</v>
      </c>
      <c r="D36" s="68">
        <v>0.03</v>
      </c>
      <c r="E36" s="68">
        <v>0.03</v>
      </c>
      <c r="F36" s="46">
        <v>0</v>
      </c>
      <c r="G36" s="46">
        <f t="shared" si="6"/>
        <v>0</v>
      </c>
      <c r="H36" s="46">
        <f t="shared" si="7"/>
        <v>0</v>
      </c>
      <c r="I36" s="68">
        <v>0.03</v>
      </c>
      <c r="J36" s="68">
        <v>0.03</v>
      </c>
      <c r="K36" s="68">
        <v>0.03</v>
      </c>
      <c r="L36" s="46">
        <f t="shared" si="10"/>
        <v>0.03</v>
      </c>
      <c r="M36" s="48">
        <f t="shared" si="4"/>
        <v>0.03</v>
      </c>
      <c r="N36" s="48">
        <f t="shared" si="5"/>
        <v>0.03</v>
      </c>
      <c r="O36" s="68">
        <v>0.03</v>
      </c>
      <c r="P36" s="68">
        <v>0.03</v>
      </c>
      <c r="Q36" s="68">
        <v>0.03</v>
      </c>
      <c r="R36" s="68">
        <v>0.03</v>
      </c>
      <c r="S36" s="46">
        <v>0.03</v>
      </c>
      <c r="T36" s="68">
        <v>0.03</v>
      </c>
      <c r="U36" s="68">
        <v>0.03</v>
      </c>
      <c r="V36" s="46">
        <v>0</v>
      </c>
      <c r="W36" s="46">
        <v>0</v>
      </c>
      <c r="X36" s="46">
        <v>0.03</v>
      </c>
      <c r="Y36" s="46">
        <v>0.03</v>
      </c>
      <c r="Z36" s="46">
        <v>0.03</v>
      </c>
      <c r="AA36" s="46">
        <v>0.02</v>
      </c>
      <c r="AB36" s="68">
        <v>0.03</v>
      </c>
      <c r="AC36" s="46">
        <v>0.02</v>
      </c>
      <c r="AD36" s="46">
        <v>0.02</v>
      </c>
      <c r="AE36" s="46">
        <v>0.02</v>
      </c>
      <c r="AF36" s="46">
        <v>0.02</v>
      </c>
      <c r="AG36" s="46">
        <v>0.02</v>
      </c>
      <c r="AH36" s="46">
        <v>0.02</v>
      </c>
      <c r="AI36" s="46">
        <v>0.02</v>
      </c>
      <c r="AJ36" s="54">
        <v>2050</v>
      </c>
      <c r="AK36" s="45">
        <v>34</v>
      </c>
    </row>
    <row r="40" spans="1:37" x14ac:dyDescent="0.25">
      <c r="B40" s="6" t="s">
        <v>115</v>
      </c>
      <c r="C40" s="6"/>
      <c r="D40" s="6"/>
      <c r="E40" s="6"/>
      <c r="F40" s="6"/>
      <c r="G40" s="6"/>
      <c r="H40" s="6"/>
      <c r="I40" s="6"/>
      <c r="J40" s="6"/>
      <c r="K40" s="6"/>
      <c r="L40" s="6"/>
      <c r="M40" s="6"/>
      <c r="N40" s="221"/>
      <c r="O40" s="15" t="s">
        <v>116</v>
      </c>
      <c r="P40" s="15"/>
      <c r="Q40" s="15"/>
      <c r="R40" s="15"/>
      <c r="S40" s="15"/>
      <c r="T40" s="15"/>
      <c r="U40" s="15"/>
      <c r="V40" s="15"/>
      <c r="W40" s="15"/>
      <c r="X40" s="15"/>
      <c r="Y40" s="221"/>
      <c r="Z40" s="221"/>
      <c r="AA40" s="221"/>
      <c r="AB40" s="221"/>
      <c r="AC40" s="221"/>
      <c r="AD40" s="221"/>
      <c r="AE40" s="221"/>
      <c r="AF40" s="221"/>
      <c r="AG40" s="221"/>
      <c r="AH40" s="221"/>
      <c r="AI40" s="221"/>
      <c r="AK40" s="221"/>
    </row>
    <row r="41" spans="1:37" x14ac:dyDescent="0.25">
      <c r="B41" s="69" t="s">
        <v>117</v>
      </c>
      <c r="C41" s="69"/>
      <c r="D41" s="69"/>
      <c r="E41" s="69"/>
      <c r="F41" s="69"/>
      <c r="G41" s="69"/>
      <c r="H41" s="69"/>
      <c r="I41" s="69"/>
      <c r="J41" s="69"/>
      <c r="K41" s="69"/>
      <c r="L41" s="69"/>
      <c r="M41" s="69"/>
      <c r="N41" s="221"/>
      <c r="O41" s="15" t="s">
        <v>118</v>
      </c>
      <c r="P41" s="15"/>
      <c r="Q41" s="15"/>
      <c r="R41" s="15"/>
      <c r="S41" s="15"/>
      <c r="T41" s="15"/>
      <c r="U41" s="15"/>
      <c r="V41" s="15"/>
      <c r="W41" s="15"/>
      <c r="X41" s="15"/>
      <c r="Y41" s="221"/>
      <c r="Z41" s="221"/>
      <c r="AA41" s="221"/>
      <c r="AB41" s="221"/>
      <c r="AC41" s="221"/>
      <c r="AD41" s="221"/>
      <c r="AE41" s="221"/>
      <c r="AF41" s="221"/>
      <c r="AG41" s="221"/>
      <c r="AH41" s="221"/>
      <c r="AI41" s="221"/>
      <c r="AK41" s="221"/>
    </row>
    <row r="43" spans="1:37" x14ac:dyDescent="0.25">
      <c r="B43" s="221" t="s">
        <v>119</v>
      </c>
      <c r="C43" s="221"/>
      <c r="D43" s="221"/>
      <c r="E43" s="221"/>
      <c r="F43" s="221"/>
      <c r="G43" s="221"/>
      <c r="H43" s="221"/>
      <c r="I43" s="221"/>
      <c r="J43" s="221"/>
      <c r="K43" s="221"/>
      <c r="L43" s="221"/>
      <c r="M43" s="221"/>
      <c r="N43" s="221"/>
      <c r="O43" s="221"/>
      <c r="P43" s="221"/>
      <c r="Q43" s="221"/>
      <c r="R43" s="221"/>
      <c r="S43" s="221"/>
      <c r="T43" s="221"/>
      <c r="U43" s="221"/>
      <c r="V43" s="221"/>
      <c r="W43" s="221"/>
      <c r="X43" s="221"/>
      <c r="Y43" s="221"/>
      <c r="Z43" s="221"/>
      <c r="AA43" s="221"/>
      <c r="AB43" s="221"/>
      <c r="AC43" s="221"/>
      <c r="AD43" s="221"/>
      <c r="AE43" s="221"/>
      <c r="AF43" s="221"/>
      <c r="AG43" s="221"/>
      <c r="AH43" s="221"/>
      <c r="AI43" s="221"/>
      <c r="AK43" s="221"/>
    </row>
    <row r="44" spans="1:37" x14ac:dyDescent="0.25">
      <c r="B44" s="221" t="s">
        <v>120</v>
      </c>
      <c r="C44" s="221"/>
      <c r="D44" s="221"/>
      <c r="E44" s="221"/>
      <c r="F44" s="221"/>
      <c r="G44" s="221"/>
      <c r="H44" s="221"/>
      <c r="I44" s="221"/>
      <c r="J44" s="221"/>
      <c r="K44" s="221"/>
      <c r="L44" s="221"/>
      <c r="M44" s="221"/>
      <c r="N44" s="221"/>
      <c r="O44" s="221"/>
      <c r="P44" s="221"/>
      <c r="Q44" s="221"/>
      <c r="R44" s="221"/>
      <c r="S44" s="221"/>
      <c r="T44" s="221"/>
      <c r="U44" s="221"/>
      <c r="V44" s="221"/>
      <c r="W44" s="221"/>
      <c r="X44" s="221"/>
      <c r="Y44" s="221"/>
      <c r="Z44" s="221"/>
      <c r="AA44" s="221"/>
      <c r="AB44" s="221"/>
      <c r="AC44" s="221"/>
      <c r="AD44" s="221"/>
      <c r="AE44" s="221"/>
      <c r="AF44" s="221"/>
      <c r="AG44" s="221"/>
      <c r="AH44" s="221"/>
      <c r="AI44" s="221"/>
      <c r="AK44" s="221"/>
    </row>
  </sheetData>
  <pageMargins left="0.7" right="0.7" top="0.78740157499999996" bottom="0.78740157499999996"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T75"/>
  <sheetViews>
    <sheetView zoomScale="70" zoomScaleNormal="70" workbookViewId="0">
      <pane xSplit="1" topLeftCell="B1" activePane="topRight" state="frozen"/>
      <selection pane="topRight" activeCell="L33" sqref="L33"/>
    </sheetView>
  </sheetViews>
  <sheetFormatPr defaultColWidth="11.42578125" defaultRowHeight="15" x14ac:dyDescent="0.25"/>
  <cols>
    <col min="1" max="1" width="30.7109375" customWidth="1"/>
    <col min="2" max="2" width="4.28515625" customWidth="1"/>
    <col min="3" max="36" width="7.7109375" style="20" customWidth="1"/>
    <col min="37" max="37" width="7" customWidth="1"/>
    <col min="38" max="38" width="4.28515625" style="221" customWidth="1"/>
    <col min="39" max="72" width="7.7109375" style="20" customWidth="1"/>
  </cols>
  <sheetData>
    <row r="1" spans="1:72" ht="15.75" thickBot="1" x14ac:dyDescent="0.3">
      <c r="A1" s="246" t="s">
        <v>121</v>
      </c>
      <c r="B1" s="221"/>
      <c r="C1" s="261">
        <v>2017</v>
      </c>
      <c r="D1" s="261">
        <v>2018</v>
      </c>
      <c r="E1" s="261">
        <v>2019</v>
      </c>
      <c r="F1" s="261">
        <v>2020</v>
      </c>
      <c r="G1" s="261">
        <v>2021</v>
      </c>
      <c r="H1" s="261">
        <v>2022</v>
      </c>
      <c r="I1" s="261">
        <v>2023</v>
      </c>
      <c r="J1" s="261">
        <v>2024</v>
      </c>
      <c r="K1" s="261">
        <v>2025</v>
      </c>
      <c r="L1" s="261">
        <v>2026</v>
      </c>
      <c r="M1" s="261">
        <v>2027</v>
      </c>
      <c r="N1" s="261">
        <v>2028</v>
      </c>
      <c r="O1" s="261">
        <v>2029</v>
      </c>
      <c r="P1" s="261">
        <v>2030</v>
      </c>
      <c r="Q1" s="261">
        <v>2031</v>
      </c>
      <c r="R1" s="261">
        <v>2032</v>
      </c>
      <c r="S1" s="261">
        <v>2033</v>
      </c>
      <c r="T1" s="261">
        <v>2034</v>
      </c>
      <c r="U1" s="261">
        <v>2035</v>
      </c>
      <c r="V1" s="261">
        <v>2036</v>
      </c>
      <c r="W1" s="261">
        <v>2037</v>
      </c>
      <c r="X1" s="261">
        <v>2038</v>
      </c>
      <c r="Y1" s="261">
        <v>2039</v>
      </c>
      <c r="Z1" s="261">
        <v>2040</v>
      </c>
      <c r="AA1" s="261">
        <v>2041</v>
      </c>
      <c r="AB1" s="261">
        <v>2042</v>
      </c>
      <c r="AC1" s="261">
        <v>2043</v>
      </c>
      <c r="AD1" s="261">
        <v>2044</v>
      </c>
      <c r="AE1" s="261">
        <v>2045</v>
      </c>
      <c r="AF1" s="261">
        <v>2046</v>
      </c>
      <c r="AG1" s="261">
        <v>2047</v>
      </c>
      <c r="AH1" s="261">
        <v>2048</v>
      </c>
      <c r="AI1" s="261">
        <v>2049</v>
      </c>
      <c r="AJ1" s="261">
        <v>2050</v>
      </c>
      <c r="AK1" s="221"/>
      <c r="AM1" s="261">
        <v>2017</v>
      </c>
      <c r="AN1" s="261">
        <v>2018</v>
      </c>
      <c r="AO1" s="261">
        <v>2019</v>
      </c>
      <c r="AP1" s="261">
        <v>2020</v>
      </c>
      <c r="AQ1" s="261">
        <v>2021</v>
      </c>
      <c r="AR1" s="261">
        <v>2022</v>
      </c>
      <c r="AS1" s="261">
        <v>2023</v>
      </c>
      <c r="AT1" s="261">
        <v>2024</v>
      </c>
      <c r="AU1" s="261">
        <v>2025</v>
      </c>
      <c r="AV1" s="261">
        <v>2026</v>
      </c>
      <c r="AW1" s="261">
        <v>2027</v>
      </c>
      <c r="AX1" s="261">
        <v>2028</v>
      </c>
      <c r="AY1" s="261">
        <v>2029</v>
      </c>
      <c r="AZ1" s="261">
        <v>2030</v>
      </c>
      <c r="BA1" s="261">
        <v>2031</v>
      </c>
      <c r="BB1" s="261">
        <v>2032</v>
      </c>
      <c r="BC1" s="261">
        <v>2033</v>
      </c>
      <c r="BD1" s="261">
        <v>2034</v>
      </c>
      <c r="BE1" s="261">
        <v>2035</v>
      </c>
      <c r="BF1" s="261">
        <v>2036</v>
      </c>
      <c r="BG1" s="261">
        <v>2037</v>
      </c>
      <c r="BH1" s="261">
        <v>2038</v>
      </c>
      <c r="BI1" s="261">
        <v>2039</v>
      </c>
      <c r="BJ1" s="261">
        <v>2040</v>
      </c>
      <c r="BK1" s="261">
        <v>2041</v>
      </c>
      <c r="BL1" s="261">
        <v>2042</v>
      </c>
      <c r="BM1" s="261">
        <v>2043</v>
      </c>
      <c r="BN1" s="261">
        <v>2044</v>
      </c>
      <c r="BO1" s="261">
        <v>2045</v>
      </c>
      <c r="BP1" s="261">
        <v>2046</v>
      </c>
      <c r="BQ1" s="261">
        <v>2047</v>
      </c>
      <c r="BR1" s="261">
        <v>2048</v>
      </c>
      <c r="BS1" s="261">
        <v>2049</v>
      </c>
      <c r="BT1" s="261">
        <v>2050</v>
      </c>
    </row>
    <row r="2" spans="1:72" s="221" customFormat="1" x14ac:dyDescent="0.25">
      <c r="B2" s="14"/>
      <c r="C2" s="262">
        <v>1</v>
      </c>
      <c r="D2" s="262">
        <v>2</v>
      </c>
      <c r="E2" s="262">
        <v>3</v>
      </c>
      <c r="F2" s="262">
        <v>4</v>
      </c>
      <c r="G2" s="262">
        <v>5</v>
      </c>
      <c r="H2" s="262">
        <v>6</v>
      </c>
      <c r="I2" s="262">
        <v>7</v>
      </c>
      <c r="J2" s="262">
        <v>8</v>
      </c>
      <c r="K2" s="262">
        <v>9</v>
      </c>
      <c r="L2" s="262">
        <v>10</v>
      </c>
      <c r="M2" s="262">
        <v>11</v>
      </c>
      <c r="N2" s="262">
        <v>12</v>
      </c>
      <c r="O2" s="262">
        <v>13</v>
      </c>
      <c r="P2" s="262">
        <v>14</v>
      </c>
      <c r="Q2" s="262">
        <v>15</v>
      </c>
      <c r="R2" s="262">
        <v>16</v>
      </c>
      <c r="S2" s="262">
        <v>17</v>
      </c>
      <c r="T2" s="262">
        <v>18</v>
      </c>
      <c r="U2" s="262">
        <v>19</v>
      </c>
      <c r="V2" s="262">
        <v>20</v>
      </c>
      <c r="W2" s="262">
        <v>21</v>
      </c>
      <c r="X2" s="262">
        <v>22</v>
      </c>
      <c r="Y2" s="262">
        <v>23</v>
      </c>
      <c r="Z2" s="262">
        <v>24</v>
      </c>
      <c r="AA2" s="262">
        <v>25</v>
      </c>
      <c r="AB2" s="262">
        <v>26</v>
      </c>
      <c r="AC2" s="262">
        <v>27</v>
      </c>
      <c r="AD2" s="262">
        <v>28</v>
      </c>
      <c r="AE2" s="262">
        <v>29</v>
      </c>
      <c r="AF2" s="262">
        <v>30</v>
      </c>
      <c r="AG2" s="262">
        <v>31</v>
      </c>
      <c r="AH2" s="262">
        <v>32</v>
      </c>
      <c r="AI2" s="262">
        <v>33</v>
      </c>
      <c r="AJ2" s="263">
        <v>34</v>
      </c>
      <c r="AL2" s="14"/>
      <c r="AM2" s="262">
        <v>1</v>
      </c>
      <c r="AN2" s="262">
        <v>2</v>
      </c>
      <c r="AO2" s="262">
        <v>3</v>
      </c>
      <c r="AP2" s="262">
        <v>4</v>
      </c>
      <c r="AQ2" s="262">
        <v>5</v>
      </c>
      <c r="AR2" s="262">
        <v>6</v>
      </c>
      <c r="AS2" s="262">
        <v>7</v>
      </c>
      <c r="AT2" s="262">
        <v>8</v>
      </c>
      <c r="AU2" s="262">
        <v>9</v>
      </c>
      <c r="AV2" s="262">
        <v>10</v>
      </c>
      <c r="AW2" s="262">
        <v>11</v>
      </c>
      <c r="AX2" s="262">
        <v>12</v>
      </c>
      <c r="AY2" s="262">
        <v>13</v>
      </c>
      <c r="AZ2" s="262">
        <v>14</v>
      </c>
      <c r="BA2" s="262">
        <v>15</v>
      </c>
      <c r="BB2" s="262">
        <v>16</v>
      </c>
      <c r="BC2" s="262">
        <v>17</v>
      </c>
      <c r="BD2" s="262">
        <v>18</v>
      </c>
      <c r="BE2" s="262">
        <v>19</v>
      </c>
      <c r="BF2" s="262">
        <v>20</v>
      </c>
      <c r="BG2" s="262">
        <v>21</v>
      </c>
      <c r="BH2" s="262">
        <v>22</v>
      </c>
      <c r="BI2" s="262">
        <v>23</v>
      </c>
      <c r="BJ2" s="262">
        <v>24</v>
      </c>
      <c r="BK2" s="262">
        <v>25</v>
      </c>
      <c r="BL2" s="262">
        <v>26</v>
      </c>
      <c r="BM2" s="262">
        <v>27</v>
      </c>
      <c r="BN2" s="262">
        <v>28</v>
      </c>
      <c r="BO2" s="262">
        <v>29</v>
      </c>
      <c r="BP2" s="262">
        <v>30</v>
      </c>
      <c r="BQ2" s="262">
        <v>31</v>
      </c>
      <c r="BR2" s="262">
        <v>32</v>
      </c>
      <c r="BS2" s="262">
        <v>33</v>
      </c>
      <c r="BT2" s="263">
        <v>34</v>
      </c>
    </row>
    <row r="3" spans="1:72" x14ac:dyDescent="0.25">
      <c r="A3" s="221" t="s">
        <v>64</v>
      </c>
      <c r="B3" s="264">
        <v>1</v>
      </c>
      <c r="C3" s="29">
        <v>0.95302013422818788</v>
      </c>
      <c r="D3" s="29">
        <v>0.98356807511737088</v>
      </c>
      <c r="E3" s="29">
        <v>0.99284009546539387</v>
      </c>
      <c r="F3" s="29">
        <v>1.0024038461538463</v>
      </c>
      <c r="G3" s="29">
        <v>1.0023980815347719</v>
      </c>
      <c r="H3" s="29">
        <v>1.0011961722488039</v>
      </c>
      <c r="I3" s="29">
        <v>1.0005973715651135</v>
      </c>
      <c r="J3" s="29">
        <v>1.0005970149253731</v>
      </c>
      <c r="K3" s="29">
        <v>1.0002386634844869</v>
      </c>
      <c r="L3" s="29">
        <v>1.000238606537819</v>
      </c>
      <c r="M3" s="29">
        <v>1.0002385496183206</v>
      </c>
      <c r="N3" s="29">
        <v>1.0002384927259718</v>
      </c>
      <c r="O3" s="29">
        <v>1.0002384358607537</v>
      </c>
      <c r="P3" s="29">
        <v>1</v>
      </c>
      <c r="Q3" s="29">
        <v>1</v>
      </c>
      <c r="R3" s="29">
        <v>1</v>
      </c>
      <c r="S3" s="29">
        <v>1</v>
      </c>
      <c r="T3" s="29">
        <v>1</v>
      </c>
      <c r="U3" s="29">
        <v>1</v>
      </c>
      <c r="V3" s="29">
        <v>1</v>
      </c>
      <c r="W3" s="29">
        <v>1</v>
      </c>
      <c r="X3" s="29">
        <v>1</v>
      </c>
      <c r="Y3" s="29">
        <v>1</v>
      </c>
      <c r="Z3" s="29">
        <v>1</v>
      </c>
      <c r="AA3" s="29">
        <v>1</v>
      </c>
      <c r="AB3" s="29">
        <v>1</v>
      </c>
      <c r="AC3" s="29">
        <v>1</v>
      </c>
      <c r="AD3" s="29">
        <v>1</v>
      </c>
      <c r="AE3" s="29">
        <v>1</v>
      </c>
      <c r="AF3" s="29">
        <v>1</v>
      </c>
      <c r="AG3" s="29">
        <v>1</v>
      </c>
      <c r="AH3" s="29">
        <v>1</v>
      </c>
      <c r="AI3" s="29">
        <v>1</v>
      </c>
      <c r="AJ3" s="13">
        <f>AI3</f>
        <v>1</v>
      </c>
      <c r="AK3" s="221"/>
      <c r="AL3" s="264">
        <v>35</v>
      </c>
      <c r="AM3" s="29">
        <v>0.95302013422818788</v>
      </c>
      <c r="AN3" s="29">
        <v>0.98356807511737088</v>
      </c>
      <c r="AO3" s="29">
        <v>0.99284009546539387</v>
      </c>
      <c r="AP3" s="29">
        <v>1.0024038461538463</v>
      </c>
      <c r="AQ3" s="29">
        <v>1.0023980815347719</v>
      </c>
      <c r="AR3" s="29">
        <v>1.0011961722488039</v>
      </c>
      <c r="AS3" s="29">
        <v>1.0005973715651135</v>
      </c>
      <c r="AT3" s="29">
        <v>1.0005970149253731</v>
      </c>
      <c r="AU3" s="29">
        <v>1.0002386634844869</v>
      </c>
      <c r="AV3" s="29">
        <v>1.000238606537819</v>
      </c>
      <c r="AW3" s="29">
        <v>1.0002385496183206</v>
      </c>
      <c r="AX3" s="29">
        <v>1.0002384927259718</v>
      </c>
      <c r="AY3" s="29">
        <v>1.0002384358607537</v>
      </c>
      <c r="AZ3" s="29">
        <v>1</v>
      </c>
      <c r="BA3" s="29">
        <v>1</v>
      </c>
      <c r="BB3" s="29">
        <v>1</v>
      </c>
      <c r="BC3" s="29">
        <v>1</v>
      </c>
      <c r="BD3" s="29">
        <v>1</v>
      </c>
      <c r="BE3" s="29">
        <v>1</v>
      </c>
      <c r="BF3" s="29">
        <v>1</v>
      </c>
      <c r="BG3" s="29">
        <v>1</v>
      </c>
      <c r="BH3" s="29">
        <v>1</v>
      </c>
      <c r="BI3" s="29">
        <v>1</v>
      </c>
      <c r="BJ3" s="29">
        <v>1</v>
      </c>
      <c r="BK3" s="29">
        <v>1</v>
      </c>
      <c r="BL3" s="29">
        <v>1</v>
      </c>
      <c r="BM3" s="29">
        <v>1</v>
      </c>
      <c r="BN3" s="29">
        <v>1</v>
      </c>
      <c r="BO3" s="29">
        <v>1</v>
      </c>
      <c r="BP3" s="29">
        <v>1</v>
      </c>
      <c r="BQ3" s="29">
        <v>1</v>
      </c>
      <c r="BR3" s="29">
        <v>1</v>
      </c>
      <c r="BS3" s="29">
        <v>1</v>
      </c>
      <c r="BT3" s="13">
        <f>BS3</f>
        <v>1</v>
      </c>
    </row>
    <row r="4" spans="1:72" x14ac:dyDescent="0.25">
      <c r="A4" s="221" t="s">
        <v>65</v>
      </c>
      <c r="B4" s="264">
        <v>2</v>
      </c>
      <c r="C4" s="29">
        <v>0.93283060637163151</v>
      </c>
      <c r="D4" s="29">
        <v>1.1495016611295683</v>
      </c>
      <c r="E4" s="29">
        <v>1.1300578034682081</v>
      </c>
      <c r="F4" s="29">
        <v>1.1150895140664963</v>
      </c>
      <c r="G4" s="29">
        <v>1.1032110091743119</v>
      </c>
      <c r="H4" s="29">
        <v>1.0935550935550937</v>
      </c>
      <c r="I4" s="29">
        <v>1.085551330798479</v>
      </c>
      <c r="J4" s="29">
        <v>1.0788091068301224</v>
      </c>
      <c r="K4" s="29">
        <v>1.0022727272727272</v>
      </c>
      <c r="L4" s="29">
        <v>1.0022675736961453</v>
      </c>
      <c r="M4" s="29">
        <v>1.002262443438914</v>
      </c>
      <c r="N4" s="29">
        <v>1.0022573363431151</v>
      </c>
      <c r="O4" s="29">
        <v>1.0022522522522521</v>
      </c>
      <c r="P4" s="29">
        <v>1.0044943820224719</v>
      </c>
      <c r="Q4" s="29">
        <v>1.0044742729306488</v>
      </c>
      <c r="R4" s="29">
        <v>1.0044543429844099</v>
      </c>
      <c r="S4" s="29">
        <v>1.0044345898004434</v>
      </c>
      <c r="T4" s="29">
        <v>1.0044150110375274</v>
      </c>
      <c r="U4" s="29">
        <v>1.0021978021978022</v>
      </c>
      <c r="V4" s="29">
        <v>1.0021929824561402</v>
      </c>
      <c r="W4" s="29">
        <v>1.00218818380744</v>
      </c>
      <c r="X4" s="29">
        <v>1.0021834061135371</v>
      </c>
      <c r="Y4" s="29">
        <v>1.0021786492374727</v>
      </c>
      <c r="Z4" s="29">
        <v>1.0033207221537361</v>
      </c>
      <c r="AA4" s="29">
        <v>1.0033207221537361</v>
      </c>
      <c r="AB4" s="29">
        <v>1.0033207221537361</v>
      </c>
      <c r="AC4" s="29">
        <v>1.0033207221537361</v>
      </c>
      <c r="AD4" s="29">
        <v>1.0033207221537361</v>
      </c>
      <c r="AE4" s="29">
        <v>1.0033207221537361</v>
      </c>
      <c r="AF4" s="29">
        <v>1.0033207221537361</v>
      </c>
      <c r="AG4" s="29">
        <v>1.0033207221537361</v>
      </c>
      <c r="AH4" s="29">
        <v>1.0033207221537361</v>
      </c>
      <c r="AI4" s="29">
        <v>1.0033207221537361</v>
      </c>
      <c r="AJ4" s="13">
        <f t="shared" ref="AJ4:AJ36" si="0">AI4</f>
        <v>1.0033207221537361</v>
      </c>
      <c r="AK4" s="221"/>
      <c r="AL4" s="264">
        <v>36</v>
      </c>
      <c r="AM4" s="29">
        <v>0.93283060637163151</v>
      </c>
      <c r="AN4" s="29">
        <v>1.1495016611295683</v>
      </c>
      <c r="AO4" s="29">
        <v>1.1300578034682081</v>
      </c>
      <c r="AP4" s="29">
        <v>1.1150895140664963</v>
      </c>
      <c r="AQ4" s="29">
        <v>1.1032110091743119</v>
      </c>
      <c r="AR4" s="29">
        <v>1.0935550935550937</v>
      </c>
      <c r="AS4" s="29">
        <v>1.085551330798479</v>
      </c>
      <c r="AT4" s="29">
        <v>1.0788091068301224</v>
      </c>
      <c r="AU4" s="29">
        <v>1.0022727272727272</v>
      </c>
      <c r="AV4" s="29">
        <v>1.0022675736961453</v>
      </c>
      <c r="AW4" s="29">
        <v>1.002262443438914</v>
      </c>
      <c r="AX4" s="29">
        <v>1.0022573363431151</v>
      </c>
      <c r="AY4" s="29">
        <v>1.0022522522522521</v>
      </c>
      <c r="AZ4" s="29">
        <v>1.0044943820224719</v>
      </c>
      <c r="BA4" s="29">
        <v>1.0044742729306488</v>
      </c>
      <c r="BB4" s="29">
        <v>1.0044543429844099</v>
      </c>
      <c r="BC4" s="29">
        <v>1.0044345898004434</v>
      </c>
      <c r="BD4" s="29">
        <v>1.0044150110375274</v>
      </c>
      <c r="BE4" s="29">
        <v>1.0021978021978022</v>
      </c>
      <c r="BF4" s="29">
        <v>1.0021929824561402</v>
      </c>
      <c r="BG4" s="29">
        <v>1.00218818380744</v>
      </c>
      <c r="BH4" s="29">
        <v>1.0021834061135371</v>
      </c>
      <c r="BI4" s="29">
        <v>1.0021786492374727</v>
      </c>
      <c r="BJ4" s="29">
        <v>1.0033207221537361</v>
      </c>
      <c r="BK4" s="29">
        <v>1.0033207221537361</v>
      </c>
      <c r="BL4" s="29">
        <v>1.0033207221537361</v>
      </c>
      <c r="BM4" s="29">
        <v>1.0033207221537361</v>
      </c>
      <c r="BN4" s="29">
        <v>1.0033207221537361</v>
      </c>
      <c r="BO4" s="29">
        <v>1.0033207221537361</v>
      </c>
      <c r="BP4" s="29">
        <v>1.0033207221537361</v>
      </c>
      <c r="BQ4" s="29">
        <v>1.0033207221537361</v>
      </c>
      <c r="BR4" s="29">
        <v>1.0033207221537361</v>
      </c>
      <c r="BS4" s="29">
        <v>1.0033207221537361</v>
      </c>
      <c r="BT4" s="13">
        <f t="shared" ref="BT4:BT36" si="1">BS4</f>
        <v>1.0033207221537361</v>
      </c>
    </row>
    <row r="5" spans="1:72" x14ac:dyDescent="0.25">
      <c r="A5" s="221" t="s">
        <v>66</v>
      </c>
      <c r="B5" s="264">
        <v>3</v>
      </c>
      <c r="C5" s="29">
        <v>1.2765928691847908</v>
      </c>
      <c r="D5" s="29">
        <v>1.027310924369748</v>
      </c>
      <c r="E5" s="29">
        <v>0.66666666666666674</v>
      </c>
      <c r="F5" s="29">
        <v>1.1642638036809816</v>
      </c>
      <c r="G5" s="29">
        <v>1.1410881306810696</v>
      </c>
      <c r="H5" s="29">
        <v>1.1236435003463403</v>
      </c>
      <c r="I5" s="29">
        <v>1.1100380150005138</v>
      </c>
      <c r="J5" s="29">
        <v>1.099129951869678</v>
      </c>
      <c r="K5" s="29">
        <v>0.97145263157894746</v>
      </c>
      <c r="L5" s="29">
        <v>1.016990291262136</v>
      </c>
      <c r="M5" s="29">
        <v>1.0167064439140812</v>
      </c>
      <c r="N5" s="29">
        <v>1.0164319248826292</v>
      </c>
      <c r="O5" s="29">
        <v>1.016166281755196</v>
      </c>
      <c r="P5" s="29">
        <v>1.0181818181818181</v>
      </c>
      <c r="Q5" s="29">
        <v>1.0178571428571428</v>
      </c>
      <c r="R5" s="29">
        <v>1.0175438596491226</v>
      </c>
      <c r="S5" s="29">
        <v>1.0172413793103448</v>
      </c>
      <c r="T5" s="29">
        <v>1.0169491525423733</v>
      </c>
      <c r="U5" s="29">
        <v>1.0145833333333332</v>
      </c>
      <c r="V5" s="29">
        <v>1.0143737166324438</v>
      </c>
      <c r="W5" s="29">
        <v>1.0141700404858298</v>
      </c>
      <c r="X5" s="29">
        <v>1.0139720558882237</v>
      </c>
      <c r="Y5" s="29">
        <v>1.0137795275590549</v>
      </c>
      <c r="Z5" s="29">
        <v>1.0190093805732889</v>
      </c>
      <c r="AA5" s="29">
        <v>1.0190093805732889</v>
      </c>
      <c r="AB5" s="29">
        <v>1.0190093805732889</v>
      </c>
      <c r="AC5" s="29">
        <v>1.0190093805732889</v>
      </c>
      <c r="AD5" s="29">
        <v>1.0190093805732889</v>
      </c>
      <c r="AE5" s="29">
        <v>1.0190093805732889</v>
      </c>
      <c r="AF5" s="29">
        <v>1.0190093805732889</v>
      </c>
      <c r="AG5" s="29">
        <v>1.0190093805732889</v>
      </c>
      <c r="AH5" s="29">
        <v>1.0190093805732889</v>
      </c>
      <c r="AI5" s="29">
        <v>1.0190093805732889</v>
      </c>
      <c r="AJ5" s="13">
        <f t="shared" si="0"/>
        <v>1.0190093805732889</v>
      </c>
      <c r="AK5" s="221"/>
      <c r="AL5" s="264">
        <v>37</v>
      </c>
      <c r="AM5" s="29">
        <v>1.2765928691847908</v>
      </c>
      <c r="AN5" s="29">
        <v>1.027310924369748</v>
      </c>
      <c r="AO5" s="29">
        <v>0.66666666666666674</v>
      </c>
      <c r="AP5" s="29">
        <v>1.1642638036809816</v>
      </c>
      <c r="AQ5" s="29">
        <v>1.1410881306810696</v>
      </c>
      <c r="AR5" s="29">
        <v>1.1236435003463403</v>
      </c>
      <c r="AS5" s="29">
        <v>1.1100380150005138</v>
      </c>
      <c r="AT5" s="29">
        <v>1.099129951869678</v>
      </c>
      <c r="AU5" s="29">
        <v>0.97145263157894746</v>
      </c>
      <c r="AV5" s="29">
        <v>1.016990291262136</v>
      </c>
      <c r="AW5" s="29">
        <v>1.0167064439140812</v>
      </c>
      <c r="AX5" s="29">
        <v>1.0164319248826292</v>
      </c>
      <c r="AY5" s="29">
        <v>1.016166281755196</v>
      </c>
      <c r="AZ5" s="29">
        <v>1.0181818181818181</v>
      </c>
      <c r="BA5" s="29">
        <v>1.0178571428571428</v>
      </c>
      <c r="BB5" s="29">
        <v>1.0175438596491226</v>
      </c>
      <c r="BC5" s="29">
        <v>1.0172413793103448</v>
      </c>
      <c r="BD5" s="29">
        <v>1.0169491525423733</v>
      </c>
      <c r="BE5" s="29">
        <v>1.0145833333333332</v>
      </c>
      <c r="BF5" s="29">
        <v>1.0143737166324438</v>
      </c>
      <c r="BG5" s="29">
        <v>1.0141700404858298</v>
      </c>
      <c r="BH5" s="29">
        <v>1.0139720558882237</v>
      </c>
      <c r="BI5" s="29">
        <v>1.0137795275590549</v>
      </c>
      <c r="BJ5" s="29">
        <v>1.0190093805732889</v>
      </c>
      <c r="BK5" s="29">
        <v>1.0190093805732889</v>
      </c>
      <c r="BL5" s="29">
        <v>1.0190093805732889</v>
      </c>
      <c r="BM5" s="29">
        <v>1.0190093805732889</v>
      </c>
      <c r="BN5" s="29">
        <v>1.0190093805732889</v>
      </c>
      <c r="BO5" s="29">
        <v>1.0190093805732889</v>
      </c>
      <c r="BP5" s="29">
        <v>1.0190093805732889</v>
      </c>
      <c r="BQ5" s="29">
        <v>1.0190093805732889</v>
      </c>
      <c r="BR5" s="29">
        <v>1.0190093805732889</v>
      </c>
      <c r="BS5" s="29">
        <v>1.0190093805732889</v>
      </c>
      <c r="BT5" s="13">
        <f t="shared" si="1"/>
        <v>1.0190093805732889</v>
      </c>
    </row>
    <row r="6" spans="1:72" x14ac:dyDescent="0.25">
      <c r="A6" s="221" t="s">
        <v>67</v>
      </c>
      <c r="B6" s="264">
        <v>4</v>
      </c>
      <c r="C6" s="29">
        <v>0.99147148387973183</v>
      </c>
      <c r="D6" s="29">
        <v>1.0271062271062272</v>
      </c>
      <c r="E6" s="29">
        <v>0.66666666666666674</v>
      </c>
      <c r="F6" s="29">
        <v>0.93767270455641805</v>
      </c>
      <c r="G6" s="29">
        <v>1.0126402823957543</v>
      </c>
      <c r="H6" s="29">
        <v>1.0124825000698665</v>
      </c>
      <c r="I6" s="29">
        <v>1.0123286082169367</v>
      </c>
      <c r="J6" s="29">
        <v>1.0121784646970038</v>
      </c>
      <c r="K6" s="29">
        <v>1.2453246392547674</v>
      </c>
      <c r="L6" s="29">
        <v>0.99877899877899878</v>
      </c>
      <c r="M6" s="29">
        <v>0.9987775061124694</v>
      </c>
      <c r="N6" s="29">
        <v>0.99877600979192172</v>
      </c>
      <c r="O6" s="29">
        <v>0.99877450980392135</v>
      </c>
      <c r="P6" s="29">
        <v>1.0552147239263807</v>
      </c>
      <c r="Q6" s="29">
        <v>1.0139534883720929</v>
      </c>
      <c r="R6" s="29">
        <v>1.0137614678899083</v>
      </c>
      <c r="S6" s="29">
        <v>1.0135746606334843</v>
      </c>
      <c r="T6" s="29">
        <v>1.0133928571428572</v>
      </c>
      <c r="U6" s="29">
        <v>1.018942731277533</v>
      </c>
      <c r="V6" s="29">
        <v>1.0185905750108086</v>
      </c>
      <c r="W6" s="29">
        <v>1.0182512733446518</v>
      </c>
      <c r="X6" s="29">
        <v>1.0179241350562735</v>
      </c>
      <c r="Y6" s="29">
        <v>1.0176085176085174</v>
      </c>
      <c r="Z6" s="29">
        <v>1.0167966143479181</v>
      </c>
      <c r="AA6" s="29">
        <v>1.0169398797311973</v>
      </c>
      <c r="AB6" s="29">
        <v>1.017083193729736</v>
      </c>
      <c r="AC6" s="29">
        <v>1.0172265159653278</v>
      </c>
      <c r="AD6" s="29">
        <v>1.0173698060504832</v>
      </c>
      <c r="AE6" s="29">
        <v>1.0175130236339416</v>
      </c>
      <c r="AF6" s="29">
        <v>1.0176561284460985</v>
      </c>
      <c r="AG6" s="29">
        <v>1.0177990803442349</v>
      </c>
      <c r="AH6" s="29">
        <v>1.0179418393574458</v>
      </c>
      <c r="AI6" s="29">
        <v>1.0180843657311578</v>
      </c>
      <c r="AJ6" s="13">
        <f t="shared" si="0"/>
        <v>1.0180843657311578</v>
      </c>
      <c r="AK6" s="221"/>
      <c r="AL6" s="264">
        <v>38</v>
      </c>
      <c r="AM6" s="29">
        <v>0.99147148387973183</v>
      </c>
      <c r="AN6" s="29">
        <v>1.0271062271062272</v>
      </c>
      <c r="AO6" s="29">
        <v>0.66666666666666674</v>
      </c>
      <c r="AP6" s="29">
        <v>0.93767270455641805</v>
      </c>
      <c r="AQ6" s="29">
        <v>1.0126402823957543</v>
      </c>
      <c r="AR6" s="29">
        <v>1.0124825000698665</v>
      </c>
      <c r="AS6" s="29">
        <v>1.0123286082169367</v>
      </c>
      <c r="AT6" s="29">
        <v>1.0121784646970038</v>
      </c>
      <c r="AU6" s="29">
        <v>1.2453246392547674</v>
      </c>
      <c r="AV6" s="29">
        <v>0.99877899877899878</v>
      </c>
      <c r="AW6" s="29">
        <v>0.9987775061124694</v>
      </c>
      <c r="AX6" s="29">
        <v>0.99877600979192172</v>
      </c>
      <c r="AY6" s="29">
        <v>0.99877450980392135</v>
      </c>
      <c r="AZ6" s="29">
        <v>1.0552147239263807</v>
      </c>
      <c r="BA6" s="29">
        <v>1.0139534883720929</v>
      </c>
      <c r="BB6" s="29">
        <v>1.0137614678899083</v>
      </c>
      <c r="BC6" s="29">
        <v>1.0135746606334843</v>
      </c>
      <c r="BD6" s="29">
        <v>1.0133928571428572</v>
      </c>
      <c r="BE6" s="29">
        <v>1.018942731277533</v>
      </c>
      <c r="BF6" s="29">
        <v>1.0185905750108086</v>
      </c>
      <c r="BG6" s="29">
        <v>1.0182512733446518</v>
      </c>
      <c r="BH6" s="29">
        <v>1.0179241350562735</v>
      </c>
      <c r="BI6" s="29">
        <v>1.0176085176085174</v>
      </c>
      <c r="BJ6" s="29">
        <v>1.0167966143479181</v>
      </c>
      <c r="BK6" s="29">
        <v>1.0169398797311973</v>
      </c>
      <c r="BL6" s="29">
        <v>1.017083193729736</v>
      </c>
      <c r="BM6" s="29">
        <v>1.0172265159653278</v>
      </c>
      <c r="BN6" s="29">
        <v>1.0173698060504832</v>
      </c>
      <c r="BO6" s="29">
        <v>1.0175130236339416</v>
      </c>
      <c r="BP6" s="29">
        <v>1.0176561284460985</v>
      </c>
      <c r="BQ6" s="29">
        <v>1.0177990803442349</v>
      </c>
      <c r="BR6" s="29">
        <v>1.0179418393574458</v>
      </c>
      <c r="BS6" s="29">
        <v>1.0180843657311578</v>
      </c>
      <c r="BT6" s="13">
        <f t="shared" si="1"/>
        <v>1.0180843657311578</v>
      </c>
    </row>
    <row r="7" spans="1:72" x14ac:dyDescent="0.25">
      <c r="A7" s="221" t="s">
        <v>68</v>
      </c>
      <c r="B7" s="264">
        <v>5</v>
      </c>
      <c r="C7" s="29">
        <v>0.92944369063772048</v>
      </c>
      <c r="D7" s="29">
        <v>1.3766423357664233</v>
      </c>
      <c r="E7" s="29">
        <v>0.91092258748674448</v>
      </c>
      <c r="F7" s="29">
        <v>0.9720605355064027</v>
      </c>
      <c r="G7" s="29">
        <v>0.99161676646706587</v>
      </c>
      <c r="H7" s="29">
        <v>0.9903381642512078</v>
      </c>
      <c r="I7" s="29">
        <v>1.0060975609756098</v>
      </c>
      <c r="J7" s="29">
        <v>1.0060606060606061</v>
      </c>
      <c r="K7" s="29">
        <v>0.98289156626506025</v>
      </c>
      <c r="L7" s="29">
        <v>0.98259377298357442</v>
      </c>
      <c r="M7" s="29">
        <v>0.98228542914171657</v>
      </c>
      <c r="N7" s="29">
        <v>0.98196596393192781</v>
      </c>
      <c r="O7" s="29">
        <v>0.98163476461458887</v>
      </c>
      <c r="P7" s="29">
        <v>1</v>
      </c>
      <c r="Q7" s="29">
        <v>1</v>
      </c>
      <c r="R7" s="29">
        <v>1</v>
      </c>
      <c r="S7" s="29">
        <v>1</v>
      </c>
      <c r="T7" s="29">
        <v>1</v>
      </c>
      <c r="U7" s="29">
        <v>1</v>
      </c>
      <c r="V7" s="29">
        <v>1</v>
      </c>
      <c r="W7" s="29">
        <v>1</v>
      </c>
      <c r="X7" s="29">
        <v>1</v>
      </c>
      <c r="Y7" s="29">
        <v>1</v>
      </c>
      <c r="Z7" s="29">
        <v>1</v>
      </c>
      <c r="AA7" s="29">
        <v>1</v>
      </c>
      <c r="AB7" s="29">
        <v>1</v>
      </c>
      <c r="AC7" s="29">
        <v>1</v>
      </c>
      <c r="AD7" s="29">
        <v>1</v>
      </c>
      <c r="AE7" s="29">
        <v>1</v>
      </c>
      <c r="AF7" s="29">
        <v>1</v>
      </c>
      <c r="AG7" s="29">
        <v>1</v>
      </c>
      <c r="AH7" s="29">
        <v>1</v>
      </c>
      <c r="AI7" s="29">
        <v>1</v>
      </c>
      <c r="AJ7" s="13">
        <f t="shared" si="0"/>
        <v>1</v>
      </c>
      <c r="AK7" s="221"/>
      <c r="AL7" s="264">
        <v>39</v>
      </c>
      <c r="AM7" s="29">
        <v>0.92944369063772048</v>
      </c>
      <c r="AN7" s="29">
        <v>1.3766423357664233</v>
      </c>
      <c r="AO7" s="29">
        <v>0.91092258748674448</v>
      </c>
      <c r="AP7" s="29">
        <v>0.9720605355064027</v>
      </c>
      <c r="AQ7" s="29">
        <v>0.99161676646706587</v>
      </c>
      <c r="AR7" s="29">
        <v>0.9903381642512078</v>
      </c>
      <c r="AS7" s="29">
        <v>1.0060975609756098</v>
      </c>
      <c r="AT7" s="29">
        <v>1.0060606060606061</v>
      </c>
      <c r="AU7" s="29">
        <v>0.98289156626506025</v>
      </c>
      <c r="AV7" s="29">
        <v>0.98259377298357442</v>
      </c>
      <c r="AW7" s="29">
        <v>0.98228542914171657</v>
      </c>
      <c r="AX7" s="29">
        <v>0.98196596393192781</v>
      </c>
      <c r="AY7" s="29">
        <v>0.98163476461458887</v>
      </c>
      <c r="AZ7" s="29">
        <v>1</v>
      </c>
      <c r="BA7" s="29">
        <v>1</v>
      </c>
      <c r="BB7" s="29">
        <v>1</v>
      </c>
      <c r="BC7" s="29">
        <v>1</v>
      </c>
      <c r="BD7" s="29">
        <v>1</v>
      </c>
      <c r="BE7" s="29">
        <v>1</v>
      </c>
      <c r="BF7" s="29">
        <v>1</v>
      </c>
      <c r="BG7" s="29">
        <v>1</v>
      </c>
      <c r="BH7" s="29">
        <v>1</v>
      </c>
      <c r="BI7" s="29">
        <v>1</v>
      </c>
      <c r="BJ7" s="29">
        <v>1</v>
      </c>
      <c r="BK7" s="29">
        <v>1</v>
      </c>
      <c r="BL7" s="29">
        <v>1</v>
      </c>
      <c r="BM7" s="29">
        <v>1</v>
      </c>
      <c r="BN7" s="29">
        <v>1</v>
      </c>
      <c r="BO7" s="29">
        <v>1</v>
      </c>
      <c r="BP7" s="29">
        <v>1</v>
      </c>
      <c r="BQ7" s="29">
        <v>1</v>
      </c>
      <c r="BR7" s="29">
        <v>1</v>
      </c>
      <c r="BS7" s="29">
        <v>1</v>
      </c>
      <c r="BT7" s="13">
        <f t="shared" si="1"/>
        <v>1</v>
      </c>
    </row>
    <row r="8" spans="1:72" x14ac:dyDescent="0.25">
      <c r="A8" s="221" t="s">
        <v>122</v>
      </c>
      <c r="B8" s="264">
        <v>6</v>
      </c>
      <c r="C8" s="29">
        <v>1.0662743782173518</v>
      </c>
      <c r="D8" s="29">
        <v>1.0370413011275108</v>
      </c>
      <c r="E8" s="29">
        <v>1.0333371710147596</v>
      </c>
      <c r="F8" s="29">
        <v>1.0296330409020085</v>
      </c>
      <c r="G8" s="29">
        <v>1.0259289107892573</v>
      </c>
      <c r="H8" s="29">
        <v>1.0222247806765061</v>
      </c>
      <c r="I8" s="29">
        <v>1.018520650563755</v>
      </c>
      <c r="J8" s="29">
        <v>1.0148165204510038</v>
      </c>
      <c r="K8" s="29">
        <v>1.0111123903382526</v>
      </c>
      <c r="L8" s="29">
        <v>1.0074082602255015</v>
      </c>
      <c r="M8" s="29">
        <v>1.0037041301127503</v>
      </c>
      <c r="N8" s="29">
        <v>0.99999999999999922</v>
      </c>
      <c r="O8" s="29">
        <v>1</v>
      </c>
      <c r="P8" s="29">
        <v>1</v>
      </c>
      <c r="Q8" s="29">
        <v>1</v>
      </c>
      <c r="R8" s="29">
        <v>1</v>
      </c>
      <c r="S8" s="29">
        <v>1</v>
      </c>
      <c r="T8" s="29">
        <v>1</v>
      </c>
      <c r="U8" s="29">
        <v>1</v>
      </c>
      <c r="V8" s="29">
        <v>1</v>
      </c>
      <c r="W8" s="29">
        <v>1</v>
      </c>
      <c r="X8" s="29">
        <v>1</v>
      </c>
      <c r="Y8" s="29">
        <v>1</v>
      </c>
      <c r="Z8" s="29">
        <v>1</v>
      </c>
      <c r="AA8" s="29">
        <v>1</v>
      </c>
      <c r="AB8" s="29">
        <v>1</v>
      </c>
      <c r="AC8" s="29">
        <v>1</v>
      </c>
      <c r="AD8" s="29">
        <v>1</v>
      </c>
      <c r="AE8" s="29">
        <v>1</v>
      </c>
      <c r="AF8" s="29">
        <v>1</v>
      </c>
      <c r="AG8" s="29">
        <v>1</v>
      </c>
      <c r="AH8" s="29">
        <v>1</v>
      </c>
      <c r="AI8" s="29">
        <v>1</v>
      </c>
      <c r="AJ8" s="13">
        <f t="shared" si="0"/>
        <v>1</v>
      </c>
      <c r="AK8" s="221"/>
      <c r="AL8" s="264">
        <v>40</v>
      </c>
      <c r="AM8" s="29">
        <v>1.0662743782173518</v>
      </c>
      <c r="AN8" s="29">
        <v>1.0370413011275108</v>
      </c>
      <c r="AO8" s="29">
        <v>1.0333371710147596</v>
      </c>
      <c r="AP8" s="29">
        <v>1.0296330409020085</v>
      </c>
      <c r="AQ8" s="29">
        <v>1.0259289107892573</v>
      </c>
      <c r="AR8" s="29">
        <v>1.0222247806765061</v>
      </c>
      <c r="AS8" s="29">
        <v>1.018520650563755</v>
      </c>
      <c r="AT8" s="29">
        <v>1.0148165204510038</v>
      </c>
      <c r="AU8" s="29">
        <v>1.0111123903382526</v>
      </c>
      <c r="AV8" s="29">
        <v>1.0074082602255015</v>
      </c>
      <c r="AW8" s="29">
        <v>1.0037041301127503</v>
      </c>
      <c r="AX8" s="29">
        <v>0.99999999999999922</v>
      </c>
      <c r="AY8" s="29">
        <v>1</v>
      </c>
      <c r="AZ8" s="29">
        <v>1</v>
      </c>
      <c r="BA8" s="29">
        <v>1</v>
      </c>
      <c r="BB8" s="29">
        <v>1</v>
      </c>
      <c r="BC8" s="29">
        <v>1</v>
      </c>
      <c r="BD8" s="29">
        <v>1</v>
      </c>
      <c r="BE8" s="29">
        <v>1</v>
      </c>
      <c r="BF8" s="29">
        <v>1</v>
      </c>
      <c r="BG8" s="29">
        <v>1</v>
      </c>
      <c r="BH8" s="29">
        <v>1</v>
      </c>
      <c r="BI8" s="29">
        <v>1</v>
      </c>
      <c r="BJ8" s="29">
        <v>1</v>
      </c>
      <c r="BK8" s="29">
        <v>1</v>
      </c>
      <c r="BL8" s="29">
        <v>1</v>
      </c>
      <c r="BM8" s="29">
        <v>1</v>
      </c>
      <c r="BN8" s="29">
        <v>1</v>
      </c>
      <c r="BO8" s="29">
        <v>1</v>
      </c>
      <c r="BP8" s="29">
        <v>1</v>
      </c>
      <c r="BQ8" s="29">
        <v>1</v>
      </c>
      <c r="BR8" s="29">
        <v>1</v>
      </c>
      <c r="BS8" s="29">
        <v>1</v>
      </c>
      <c r="BT8" s="13">
        <f t="shared" si="1"/>
        <v>1</v>
      </c>
    </row>
    <row r="9" spans="1:72" x14ac:dyDescent="0.25">
      <c r="A9" s="221" t="s">
        <v>70</v>
      </c>
      <c r="B9" s="264">
        <v>7</v>
      </c>
      <c r="C9" s="29">
        <v>1</v>
      </c>
      <c r="D9" s="29">
        <v>1</v>
      </c>
      <c r="E9" s="29">
        <v>1</v>
      </c>
      <c r="F9" s="29">
        <v>1</v>
      </c>
      <c r="G9" s="29">
        <v>1</v>
      </c>
      <c r="H9" s="29">
        <v>1</v>
      </c>
      <c r="I9" s="29">
        <v>1</v>
      </c>
      <c r="J9" s="29">
        <v>1</v>
      </c>
      <c r="K9" s="29">
        <v>1</v>
      </c>
      <c r="L9" s="29">
        <v>1</v>
      </c>
      <c r="M9" s="29">
        <v>1</v>
      </c>
      <c r="N9" s="29">
        <v>1</v>
      </c>
      <c r="O9" s="29">
        <v>1</v>
      </c>
      <c r="P9" s="29">
        <v>1</v>
      </c>
      <c r="Q9" s="29">
        <v>1</v>
      </c>
      <c r="R9" s="29">
        <v>1</v>
      </c>
      <c r="S9" s="29">
        <v>1</v>
      </c>
      <c r="T9" s="29">
        <v>1</v>
      </c>
      <c r="U9" s="29">
        <v>1</v>
      </c>
      <c r="V9" s="29">
        <v>1</v>
      </c>
      <c r="W9" s="29">
        <v>1</v>
      </c>
      <c r="X9" s="29">
        <v>1</v>
      </c>
      <c r="Y9" s="29">
        <v>1</v>
      </c>
      <c r="Z9" s="29">
        <v>1</v>
      </c>
      <c r="AA9" s="29">
        <v>1</v>
      </c>
      <c r="AB9" s="29">
        <v>1</v>
      </c>
      <c r="AC9" s="29">
        <v>1</v>
      </c>
      <c r="AD9" s="29">
        <v>1</v>
      </c>
      <c r="AE9" s="29">
        <v>1</v>
      </c>
      <c r="AF9" s="29">
        <v>1</v>
      </c>
      <c r="AG9" s="29">
        <v>1</v>
      </c>
      <c r="AH9" s="29">
        <v>1</v>
      </c>
      <c r="AI9" s="29">
        <v>1</v>
      </c>
      <c r="AJ9" s="13">
        <f t="shared" si="0"/>
        <v>1</v>
      </c>
      <c r="AK9" s="221"/>
      <c r="AL9" s="264">
        <v>41</v>
      </c>
      <c r="AM9" s="29">
        <v>1</v>
      </c>
      <c r="AN9" s="29">
        <v>1</v>
      </c>
      <c r="AO9" s="29">
        <v>1</v>
      </c>
      <c r="AP9" s="29">
        <v>1</v>
      </c>
      <c r="AQ9" s="29">
        <v>1</v>
      </c>
      <c r="AR9" s="29">
        <v>1</v>
      </c>
      <c r="AS9" s="29">
        <v>1</v>
      </c>
      <c r="AT9" s="29">
        <v>1</v>
      </c>
      <c r="AU9" s="29">
        <v>1</v>
      </c>
      <c r="AV9" s="29">
        <v>1</v>
      </c>
      <c r="AW9" s="29">
        <v>1</v>
      </c>
      <c r="AX9" s="29">
        <v>1</v>
      </c>
      <c r="AY9" s="29">
        <v>1</v>
      </c>
      <c r="AZ9" s="29">
        <v>1</v>
      </c>
      <c r="BA9" s="29">
        <v>1</v>
      </c>
      <c r="BB9" s="29">
        <v>1</v>
      </c>
      <c r="BC9" s="29">
        <v>1</v>
      </c>
      <c r="BD9" s="29">
        <v>1</v>
      </c>
      <c r="BE9" s="29">
        <v>1</v>
      </c>
      <c r="BF9" s="29">
        <v>1</v>
      </c>
      <c r="BG9" s="29">
        <v>1</v>
      </c>
      <c r="BH9" s="29">
        <v>1</v>
      </c>
      <c r="BI9" s="29">
        <v>1</v>
      </c>
      <c r="BJ9" s="29">
        <v>1</v>
      </c>
      <c r="BK9" s="29">
        <v>1</v>
      </c>
      <c r="BL9" s="29">
        <v>1</v>
      </c>
      <c r="BM9" s="29">
        <v>1</v>
      </c>
      <c r="BN9" s="29">
        <v>1</v>
      </c>
      <c r="BO9" s="29">
        <v>1</v>
      </c>
      <c r="BP9" s="29">
        <v>1</v>
      </c>
      <c r="BQ9" s="29">
        <v>1</v>
      </c>
      <c r="BR9" s="29">
        <v>1</v>
      </c>
      <c r="BS9" s="29">
        <v>1</v>
      </c>
      <c r="BT9" s="13">
        <f t="shared" si="1"/>
        <v>1</v>
      </c>
    </row>
    <row r="10" spans="1:72" x14ac:dyDescent="0.25">
      <c r="A10" s="221" t="s">
        <v>71</v>
      </c>
      <c r="B10" s="264">
        <v>8</v>
      </c>
      <c r="C10" s="29">
        <v>0.96004319654427661</v>
      </c>
      <c r="D10" s="29">
        <v>0.98312710911136103</v>
      </c>
      <c r="E10" s="29">
        <v>0.98481439820022487</v>
      </c>
      <c r="F10" s="29">
        <v>0.98650168728908882</v>
      </c>
      <c r="G10" s="29">
        <v>0.98818897637795278</v>
      </c>
      <c r="H10" s="29">
        <v>0.98987626546681673</v>
      </c>
      <c r="I10" s="29">
        <v>0.99156355455568068</v>
      </c>
      <c r="J10" s="29">
        <v>0.99325084364454463</v>
      </c>
      <c r="K10" s="29">
        <v>0.99493813273340859</v>
      </c>
      <c r="L10" s="29">
        <v>0.99662542182227254</v>
      </c>
      <c r="M10" s="29">
        <v>0.99831271091113649</v>
      </c>
      <c r="N10" s="29">
        <v>1.0000000000000004</v>
      </c>
      <c r="O10" s="29">
        <v>1</v>
      </c>
      <c r="P10" s="29">
        <v>1</v>
      </c>
      <c r="Q10" s="29">
        <v>1</v>
      </c>
      <c r="R10" s="29">
        <v>1</v>
      </c>
      <c r="S10" s="29">
        <v>1</v>
      </c>
      <c r="T10" s="29">
        <v>1</v>
      </c>
      <c r="U10" s="29">
        <v>1</v>
      </c>
      <c r="V10" s="29">
        <v>1</v>
      </c>
      <c r="W10" s="29">
        <v>1</v>
      </c>
      <c r="X10" s="29">
        <v>1</v>
      </c>
      <c r="Y10" s="29">
        <v>1</v>
      </c>
      <c r="Z10" s="29">
        <v>1</v>
      </c>
      <c r="AA10" s="29">
        <v>1</v>
      </c>
      <c r="AB10" s="29">
        <v>1</v>
      </c>
      <c r="AC10" s="29">
        <v>1</v>
      </c>
      <c r="AD10" s="29">
        <v>1</v>
      </c>
      <c r="AE10" s="29">
        <v>1</v>
      </c>
      <c r="AF10" s="29">
        <v>1</v>
      </c>
      <c r="AG10" s="29">
        <v>1</v>
      </c>
      <c r="AH10" s="29">
        <v>1</v>
      </c>
      <c r="AI10" s="29">
        <v>1</v>
      </c>
      <c r="AJ10" s="13">
        <f t="shared" si="0"/>
        <v>1</v>
      </c>
      <c r="AK10" s="221"/>
      <c r="AL10" s="264">
        <v>42</v>
      </c>
      <c r="AM10" s="29">
        <v>0.96004319654427661</v>
      </c>
      <c r="AN10" s="29">
        <v>0.98312710911136103</v>
      </c>
      <c r="AO10" s="29">
        <v>0.98481439820022487</v>
      </c>
      <c r="AP10" s="29">
        <v>0.98650168728908882</v>
      </c>
      <c r="AQ10" s="29">
        <v>0.98818897637795278</v>
      </c>
      <c r="AR10" s="29">
        <v>0.98987626546681673</v>
      </c>
      <c r="AS10" s="29">
        <v>0.99156355455568068</v>
      </c>
      <c r="AT10" s="29">
        <v>0.99325084364454463</v>
      </c>
      <c r="AU10" s="29">
        <v>0.99493813273340859</v>
      </c>
      <c r="AV10" s="29">
        <v>0.99662542182227254</v>
      </c>
      <c r="AW10" s="29">
        <v>0.99831271091113649</v>
      </c>
      <c r="AX10" s="29">
        <v>1.0000000000000004</v>
      </c>
      <c r="AY10" s="29">
        <v>1</v>
      </c>
      <c r="AZ10" s="29">
        <v>1</v>
      </c>
      <c r="BA10" s="29">
        <v>1</v>
      </c>
      <c r="BB10" s="29">
        <v>1</v>
      </c>
      <c r="BC10" s="29">
        <v>1</v>
      </c>
      <c r="BD10" s="29">
        <v>1</v>
      </c>
      <c r="BE10" s="29">
        <v>1</v>
      </c>
      <c r="BF10" s="29">
        <v>1</v>
      </c>
      <c r="BG10" s="29">
        <v>1</v>
      </c>
      <c r="BH10" s="29">
        <v>1</v>
      </c>
      <c r="BI10" s="29">
        <v>1</v>
      </c>
      <c r="BJ10" s="29">
        <v>1</v>
      </c>
      <c r="BK10" s="29">
        <v>1</v>
      </c>
      <c r="BL10" s="29">
        <v>1</v>
      </c>
      <c r="BM10" s="29">
        <v>1</v>
      </c>
      <c r="BN10" s="29">
        <v>1</v>
      </c>
      <c r="BO10" s="29">
        <v>1</v>
      </c>
      <c r="BP10" s="29">
        <v>1</v>
      </c>
      <c r="BQ10" s="29">
        <v>1</v>
      </c>
      <c r="BR10" s="29">
        <v>1</v>
      </c>
      <c r="BS10" s="29">
        <v>1</v>
      </c>
      <c r="BT10" s="13">
        <f t="shared" si="1"/>
        <v>1</v>
      </c>
    </row>
    <row r="11" spans="1:72" x14ac:dyDescent="0.25">
      <c r="A11" s="221" t="s">
        <v>72</v>
      </c>
      <c r="B11" s="264">
        <v>9</v>
      </c>
      <c r="C11" s="29">
        <v>1.2043780961306769</v>
      </c>
      <c r="D11" s="29">
        <v>0.80579178478127722</v>
      </c>
      <c r="E11" s="29">
        <v>0.82521260630314952</v>
      </c>
      <c r="F11" s="29">
        <v>0.84463342782502182</v>
      </c>
      <c r="G11" s="29">
        <v>0.86405424934689412</v>
      </c>
      <c r="H11" s="29">
        <v>0.88347507086876642</v>
      </c>
      <c r="I11" s="29">
        <v>0.90289589239063872</v>
      </c>
      <c r="J11" s="29">
        <v>0.92231671391251102</v>
      </c>
      <c r="K11" s="29">
        <v>0.94173753543438332</v>
      </c>
      <c r="L11" s="29">
        <v>0.96115835695625562</v>
      </c>
      <c r="M11" s="29">
        <v>0.98057917847812792</v>
      </c>
      <c r="N11" s="29">
        <v>1.0000000000000002</v>
      </c>
      <c r="O11" s="29">
        <v>1</v>
      </c>
      <c r="P11" s="29">
        <v>1</v>
      </c>
      <c r="Q11" s="29">
        <v>1</v>
      </c>
      <c r="R11" s="29">
        <v>1</v>
      </c>
      <c r="S11" s="29">
        <v>1</v>
      </c>
      <c r="T11" s="29">
        <v>1</v>
      </c>
      <c r="U11" s="29">
        <v>1</v>
      </c>
      <c r="V11" s="29">
        <v>1</v>
      </c>
      <c r="W11" s="29">
        <v>1</v>
      </c>
      <c r="X11" s="29">
        <v>1</v>
      </c>
      <c r="Y11" s="29">
        <v>1</v>
      </c>
      <c r="Z11" s="29">
        <v>1</v>
      </c>
      <c r="AA11" s="29">
        <v>1</v>
      </c>
      <c r="AB11" s="29">
        <v>1</v>
      </c>
      <c r="AC11" s="29">
        <v>1</v>
      </c>
      <c r="AD11" s="29">
        <v>1</v>
      </c>
      <c r="AE11" s="29">
        <v>1</v>
      </c>
      <c r="AF11" s="29">
        <v>1</v>
      </c>
      <c r="AG11" s="29">
        <v>1</v>
      </c>
      <c r="AH11" s="29">
        <v>1</v>
      </c>
      <c r="AI11" s="29">
        <v>1</v>
      </c>
      <c r="AJ11" s="13">
        <f t="shared" si="0"/>
        <v>1</v>
      </c>
      <c r="AK11" s="221"/>
      <c r="AL11" s="264">
        <v>43</v>
      </c>
      <c r="AM11" s="29">
        <v>1.2043780961306769</v>
      </c>
      <c r="AN11" s="29">
        <v>0.80579178478127722</v>
      </c>
      <c r="AO11" s="29">
        <v>0.82521260630314952</v>
      </c>
      <c r="AP11" s="29">
        <v>0.84463342782502182</v>
      </c>
      <c r="AQ11" s="29">
        <v>0.86405424934689412</v>
      </c>
      <c r="AR11" s="29">
        <v>0.88347507086876642</v>
      </c>
      <c r="AS11" s="29">
        <v>0.90289589239063872</v>
      </c>
      <c r="AT11" s="29">
        <v>0.92231671391251102</v>
      </c>
      <c r="AU11" s="29">
        <v>0.94173753543438332</v>
      </c>
      <c r="AV11" s="29">
        <v>0.96115835695625562</v>
      </c>
      <c r="AW11" s="29">
        <v>0.98057917847812792</v>
      </c>
      <c r="AX11" s="29">
        <v>1.0000000000000002</v>
      </c>
      <c r="AY11" s="29">
        <v>1</v>
      </c>
      <c r="AZ11" s="29">
        <v>1</v>
      </c>
      <c r="BA11" s="29">
        <v>1</v>
      </c>
      <c r="BB11" s="29">
        <v>1</v>
      </c>
      <c r="BC11" s="29">
        <v>1</v>
      </c>
      <c r="BD11" s="29">
        <v>1</v>
      </c>
      <c r="BE11" s="29">
        <v>1</v>
      </c>
      <c r="BF11" s="29">
        <v>1</v>
      </c>
      <c r="BG11" s="29">
        <v>1</v>
      </c>
      <c r="BH11" s="29">
        <v>1</v>
      </c>
      <c r="BI11" s="29">
        <v>1</v>
      </c>
      <c r="BJ11" s="29">
        <v>1</v>
      </c>
      <c r="BK11" s="29">
        <v>1</v>
      </c>
      <c r="BL11" s="29">
        <v>1</v>
      </c>
      <c r="BM11" s="29">
        <v>1</v>
      </c>
      <c r="BN11" s="29">
        <v>1</v>
      </c>
      <c r="BO11" s="29">
        <v>1</v>
      </c>
      <c r="BP11" s="29">
        <v>1</v>
      </c>
      <c r="BQ11" s="29">
        <v>1</v>
      </c>
      <c r="BR11" s="29">
        <v>1</v>
      </c>
      <c r="BS11" s="29">
        <v>1</v>
      </c>
      <c r="BT11" s="13">
        <f t="shared" si="1"/>
        <v>1</v>
      </c>
    </row>
    <row r="12" spans="1:72" x14ac:dyDescent="0.25">
      <c r="A12" s="221" t="s">
        <v>73</v>
      </c>
      <c r="B12" s="264">
        <v>10</v>
      </c>
      <c r="C12" s="29">
        <v>1</v>
      </c>
      <c r="D12" s="29">
        <v>1</v>
      </c>
      <c r="E12" s="29">
        <v>1</v>
      </c>
      <c r="F12" s="29">
        <v>1</v>
      </c>
      <c r="G12" s="29">
        <v>1</v>
      </c>
      <c r="H12" s="29">
        <v>1</v>
      </c>
      <c r="I12" s="29">
        <v>1</v>
      </c>
      <c r="J12" s="29">
        <v>1</v>
      </c>
      <c r="K12" s="29">
        <v>1</v>
      </c>
      <c r="L12" s="29">
        <v>1</v>
      </c>
      <c r="M12" s="29">
        <v>1</v>
      </c>
      <c r="N12" s="29">
        <v>1</v>
      </c>
      <c r="O12" s="29">
        <v>1</v>
      </c>
      <c r="P12" s="29">
        <v>1</v>
      </c>
      <c r="Q12" s="29">
        <v>1</v>
      </c>
      <c r="R12" s="29">
        <v>1</v>
      </c>
      <c r="S12" s="29">
        <v>1</v>
      </c>
      <c r="T12" s="29">
        <v>1</v>
      </c>
      <c r="U12" s="29">
        <v>1</v>
      </c>
      <c r="V12" s="29">
        <v>1</v>
      </c>
      <c r="W12" s="29">
        <v>1</v>
      </c>
      <c r="X12" s="29">
        <v>1</v>
      </c>
      <c r="Y12" s="29">
        <v>1</v>
      </c>
      <c r="Z12" s="29">
        <v>1</v>
      </c>
      <c r="AA12" s="29">
        <v>1</v>
      </c>
      <c r="AB12" s="29">
        <v>1</v>
      </c>
      <c r="AC12" s="29">
        <v>1</v>
      </c>
      <c r="AD12" s="29">
        <v>1</v>
      </c>
      <c r="AE12" s="29">
        <v>1</v>
      </c>
      <c r="AF12" s="29">
        <v>1</v>
      </c>
      <c r="AG12" s="29">
        <v>1</v>
      </c>
      <c r="AH12" s="29">
        <v>1</v>
      </c>
      <c r="AI12" s="29">
        <v>1</v>
      </c>
      <c r="AJ12" s="13">
        <f t="shared" si="0"/>
        <v>1</v>
      </c>
      <c r="AK12" s="221"/>
      <c r="AL12" s="264">
        <v>44</v>
      </c>
      <c r="AM12" s="29">
        <v>1</v>
      </c>
      <c r="AN12" s="29">
        <v>1</v>
      </c>
      <c r="AO12" s="29">
        <v>1</v>
      </c>
      <c r="AP12" s="29">
        <v>1</v>
      </c>
      <c r="AQ12" s="29">
        <v>1</v>
      </c>
      <c r="AR12" s="29">
        <v>1</v>
      </c>
      <c r="AS12" s="29">
        <v>1</v>
      </c>
      <c r="AT12" s="29">
        <v>1</v>
      </c>
      <c r="AU12" s="29">
        <v>1</v>
      </c>
      <c r="AV12" s="29">
        <v>1</v>
      </c>
      <c r="AW12" s="29">
        <v>1</v>
      </c>
      <c r="AX12" s="29">
        <v>1</v>
      </c>
      <c r="AY12" s="29">
        <v>1</v>
      </c>
      <c r="AZ12" s="29">
        <v>1</v>
      </c>
      <c r="BA12" s="29">
        <v>1</v>
      </c>
      <c r="BB12" s="29">
        <v>1</v>
      </c>
      <c r="BC12" s="29">
        <v>1</v>
      </c>
      <c r="BD12" s="29">
        <v>1</v>
      </c>
      <c r="BE12" s="29">
        <v>1</v>
      </c>
      <c r="BF12" s="29">
        <v>1</v>
      </c>
      <c r="BG12" s="29">
        <v>1</v>
      </c>
      <c r="BH12" s="29">
        <v>1</v>
      </c>
      <c r="BI12" s="29">
        <v>1</v>
      </c>
      <c r="BJ12" s="29">
        <v>1</v>
      </c>
      <c r="BK12" s="29">
        <v>1</v>
      </c>
      <c r="BL12" s="29">
        <v>1</v>
      </c>
      <c r="BM12" s="29">
        <v>1</v>
      </c>
      <c r="BN12" s="29">
        <v>1</v>
      </c>
      <c r="BO12" s="29">
        <v>1</v>
      </c>
      <c r="BP12" s="29">
        <v>1</v>
      </c>
      <c r="BQ12" s="29">
        <v>1</v>
      </c>
      <c r="BR12" s="29">
        <v>1</v>
      </c>
      <c r="BS12" s="29">
        <v>1</v>
      </c>
      <c r="BT12" s="13">
        <f t="shared" si="1"/>
        <v>1</v>
      </c>
    </row>
    <row r="13" spans="1:72" x14ac:dyDescent="0.25">
      <c r="A13" s="221" t="s">
        <v>74</v>
      </c>
      <c r="B13" s="264">
        <v>11</v>
      </c>
      <c r="C13" s="29">
        <v>1</v>
      </c>
      <c r="D13" s="29">
        <v>1</v>
      </c>
      <c r="E13" s="29">
        <v>1</v>
      </c>
      <c r="F13" s="29">
        <v>1</v>
      </c>
      <c r="G13" s="29">
        <v>1</v>
      </c>
      <c r="H13" s="29">
        <v>1</v>
      </c>
      <c r="I13" s="29">
        <v>1</v>
      </c>
      <c r="J13" s="29">
        <v>1</v>
      </c>
      <c r="K13" s="29">
        <v>1</v>
      </c>
      <c r="L13" s="29">
        <v>1</v>
      </c>
      <c r="M13" s="29">
        <v>1</v>
      </c>
      <c r="N13" s="29">
        <v>1</v>
      </c>
      <c r="O13" s="29">
        <v>1</v>
      </c>
      <c r="P13" s="29">
        <v>1</v>
      </c>
      <c r="Q13" s="29">
        <v>1</v>
      </c>
      <c r="R13" s="29">
        <v>1</v>
      </c>
      <c r="S13" s="29">
        <v>1</v>
      </c>
      <c r="T13" s="29">
        <v>1</v>
      </c>
      <c r="U13" s="29">
        <v>1</v>
      </c>
      <c r="V13" s="29">
        <v>1</v>
      </c>
      <c r="W13" s="29">
        <v>1</v>
      </c>
      <c r="X13" s="29">
        <v>1</v>
      </c>
      <c r="Y13" s="29">
        <v>1</v>
      </c>
      <c r="Z13" s="29">
        <v>1</v>
      </c>
      <c r="AA13" s="29">
        <v>1</v>
      </c>
      <c r="AB13" s="29">
        <v>1</v>
      </c>
      <c r="AC13" s="29">
        <v>1</v>
      </c>
      <c r="AD13" s="29">
        <v>1</v>
      </c>
      <c r="AE13" s="29">
        <v>1</v>
      </c>
      <c r="AF13" s="29">
        <v>1</v>
      </c>
      <c r="AG13" s="29">
        <v>1</v>
      </c>
      <c r="AH13" s="29">
        <v>1</v>
      </c>
      <c r="AI13" s="29">
        <v>1</v>
      </c>
      <c r="AJ13" s="13">
        <f t="shared" si="0"/>
        <v>1</v>
      </c>
      <c r="AK13" s="221"/>
      <c r="AL13" s="264">
        <v>45</v>
      </c>
      <c r="AM13" s="29">
        <v>1</v>
      </c>
      <c r="AN13" s="29">
        <v>1</v>
      </c>
      <c r="AO13" s="29">
        <v>1</v>
      </c>
      <c r="AP13" s="29">
        <v>1</v>
      </c>
      <c r="AQ13" s="29">
        <v>1</v>
      </c>
      <c r="AR13" s="29">
        <v>1</v>
      </c>
      <c r="AS13" s="29">
        <v>1</v>
      </c>
      <c r="AT13" s="29">
        <v>1</v>
      </c>
      <c r="AU13" s="29">
        <v>1</v>
      </c>
      <c r="AV13" s="29">
        <v>1</v>
      </c>
      <c r="AW13" s="29">
        <v>1</v>
      </c>
      <c r="AX13" s="29">
        <v>1</v>
      </c>
      <c r="AY13" s="29">
        <v>1</v>
      </c>
      <c r="AZ13" s="29">
        <v>1</v>
      </c>
      <c r="BA13" s="29">
        <v>1</v>
      </c>
      <c r="BB13" s="29">
        <v>1</v>
      </c>
      <c r="BC13" s="29">
        <v>1</v>
      </c>
      <c r="BD13" s="29">
        <v>1</v>
      </c>
      <c r="BE13" s="29">
        <v>1</v>
      </c>
      <c r="BF13" s="29">
        <v>1</v>
      </c>
      <c r="BG13" s="29">
        <v>1</v>
      </c>
      <c r="BH13" s="29">
        <v>1</v>
      </c>
      <c r="BI13" s="29">
        <v>1</v>
      </c>
      <c r="BJ13" s="29">
        <v>1</v>
      </c>
      <c r="BK13" s="29">
        <v>1</v>
      </c>
      <c r="BL13" s="29">
        <v>1</v>
      </c>
      <c r="BM13" s="29">
        <v>1</v>
      </c>
      <c r="BN13" s="29">
        <v>1</v>
      </c>
      <c r="BO13" s="29">
        <v>1</v>
      </c>
      <c r="BP13" s="29">
        <v>1</v>
      </c>
      <c r="BQ13" s="29">
        <v>1</v>
      </c>
      <c r="BR13" s="29">
        <v>1</v>
      </c>
      <c r="BS13" s="29">
        <v>1</v>
      </c>
      <c r="BT13" s="13">
        <f t="shared" si="1"/>
        <v>1</v>
      </c>
    </row>
    <row r="14" spans="1:72" x14ac:dyDescent="0.25">
      <c r="A14" s="221" t="s">
        <v>75</v>
      </c>
      <c r="B14" s="264">
        <v>12</v>
      </c>
      <c r="C14" s="29">
        <v>1.0194730813287514</v>
      </c>
      <c r="D14" s="29">
        <v>0.9213483146067416</v>
      </c>
      <c r="E14" s="29">
        <v>0.86585365853658536</v>
      </c>
      <c r="F14" s="29">
        <v>1.0338028169014086</v>
      </c>
      <c r="G14" s="29">
        <v>1.013623978201635</v>
      </c>
      <c r="H14" s="29">
        <v>1.0120967741935483</v>
      </c>
      <c r="I14" s="29">
        <v>1.0119521912350598</v>
      </c>
      <c r="J14" s="29">
        <v>1.0118110236220472</v>
      </c>
      <c r="K14" s="29">
        <v>1.0108949416342412</v>
      </c>
      <c r="L14" s="29">
        <v>1.0107775211701309</v>
      </c>
      <c r="M14" s="29">
        <v>1.0106626047220106</v>
      </c>
      <c r="N14" s="29">
        <v>1.0105501130369254</v>
      </c>
      <c r="O14" s="29">
        <v>1.0104399701715137</v>
      </c>
      <c r="P14" s="29">
        <v>1</v>
      </c>
      <c r="Q14" s="29">
        <v>1</v>
      </c>
      <c r="R14" s="29">
        <v>1</v>
      </c>
      <c r="S14" s="29">
        <v>1</v>
      </c>
      <c r="T14" s="29">
        <v>1</v>
      </c>
      <c r="U14" s="29">
        <v>1</v>
      </c>
      <c r="V14" s="29">
        <v>1</v>
      </c>
      <c r="W14" s="29">
        <v>1</v>
      </c>
      <c r="X14" s="29">
        <v>1</v>
      </c>
      <c r="Y14" s="29">
        <v>1</v>
      </c>
      <c r="Z14" s="29">
        <v>1</v>
      </c>
      <c r="AA14" s="29">
        <v>1</v>
      </c>
      <c r="AB14" s="29">
        <v>1</v>
      </c>
      <c r="AC14" s="29">
        <v>1</v>
      </c>
      <c r="AD14" s="29">
        <v>1</v>
      </c>
      <c r="AE14" s="29">
        <v>1</v>
      </c>
      <c r="AF14" s="29">
        <v>1</v>
      </c>
      <c r="AG14" s="29">
        <v>1</v>
      </c>
      <c r="AH14" s="29">
        <v>1</v>
      </c>
      <c r="AI14" s="29">
        <v>1</v>
      </c>
      <c r="AJ14" s="13">
        <f t="shared" si="0"/>
        <v>1</v>
      </c>
      <c r="AK14" s="221"/>
      <c r="AL14" s="264">
        <v>46</v>
      </c>
      <c r="AM14" s="29">
        <v>1.0194730813287514</v>
      </c>
      <c r="AN14" s="29">
        <v>0.9213483146067416</v>
      </c>
      <c r="AO14" s="29">
        <v>0.86585365853658536</v>
      </c>
      <c r="AP14" s="29">
        <v>1.0338028169014086</v>
      </c>
      <c r="AQ14" s="29">
        <v>1.013623978201635</v>
      </c>
      <c r="AR14" s="29">
        <v>1.0120967741935483</v>
      </c>
      <c r="AS14" s="29">
        <v>1.0119521912350598</v>
      </c>
      <c r="AT14" s="29">
        <v>1.0118110236220472</v>
      </c>
      <c r="AU14" s="29">
        <v>1.0108949416342412</v>
      </c>
      <c r="AV14" s="29">
        <v>1.0107775211701309</v>
      </c>
      <c r="AW14" s="29">
        <v>1.0106626047220106</v>
      </c>
      <c r="AX14" s="29">
        <v>1.0105501130369254</v>
      </c>
      <c r="AY14" s="29">
        <v>1.0104399701715137</v>
      </c>
      <c r="AZ14" s="29">
        <v>1</v>
      </c>
      <c r="BA14" s="29">
        <v>1</v>
      </c>
      <c r="BB14" s="29">
        <v>1</v>
      </c>
      <c r="BC14" s="29">
        <v>1</v>
      </c>
      <c r="BD14" s="29">
        <v>1</v>
      </c>
      <c r="BE14" s="29">
        <v>1</v>
      </c>
      <c r="BF14" s="29">
        <v>1</v>
      </c>
      <c r="BG14" s="29">
        <v>1</v>
      </c>
      <c r="BH14" s="29">
        <v>1</v>
      </c>
      <c r="BI14" s="29">
        <v>1</v>
      </c>
      <c r="BJ14" s="29">
        <v>1</v>
      </c>
      <c r="BK14" s="29">
        <v>1</v>
      </c>
      <c r="BL14" s="29">
        <v>1</v>
      </c>
      <c r="BM14" s="29">
        <v>1</v>
      </c>
      <c r="BN14" s="29">
        <v>1</v>
      </c>
      <c r="BO14" s="29">
        <v>1</v>
      </c>
      <c r="BP14" s="29">
        <v>1</v>
      </c>
      <c r="BQ14" s="29">
        <v>1</v>
      </c>
      <c r="BR14" s="29">
        <v>1</v>
      </c>
      <c r="BS14" s="29">
        <v>1</v>
      </c>
      <c r="BT14" s="13">
        <f t="shared" si="1"/>
        <v>1</v>
      </c>
    </row>
    <row r="15" spans="1:72" x14ac:dyDescent="0.25">
      <c r="A15" s="221" t="s">
        <v>76</v>
      </c>
      <c r="B15" s="264">
        <v>13</v>
      </c>
      <c r="C15" s="29">
        <v>1</v>
      </c>
      <c r="D15" s="29">
        <v>1</v>
      </c>
      <c r="E15" s="29">
        <v>1</v>
      </c>
      <c r="F15" s="29">
        <v>1</v>
      </c>
      <c r="G15" s="29">
        <v>1</v>
      </c>
      <c r="H15" s="29">
        <v>1</v>
      </c>
      <c r="I15" s="29">
        <v>1</v>
      </c>
      <c r="J15" s="29">
        <v>1</v>
      </c>
      <c r="K15" s="29">
        <v>1</v>
      </c>
      <c r="L15" s="29">
        <v>1</v>
      </c>
      <c r="M15" s="29">
        <v>1</v>
      </c>
      <c r="N15" s="29">
        <v>1</v>
      </c>
      <c r="O15" s="29">
        <v>1</v>
      </c>
      <c r="P15" s="29">
        <v>1</v>
      </c>
      <c r="Q15" s="29">
        <v>1</v>
      </c>
      <c r="R15" s="29">
        <v>1</v>
      </c>
      <c r="S15" s="29">
        <v>1</v>
      </c>
      <c r="T15" s="29">
        <v>1</v>
      </c>
      <c r="U15" s="29">
        <v>1</v>
      </c>
      <c r="V15" s="29">
        <v>1</v>
      </c>
      <c r="W15" s="29">
        <v>1</v>
      </c>
      <c r="X15" s="29">
        <v>1</v>
      </c>
      <c r="Y15" s="29">
        <v>1</v>
      </c>
      <c r="Z15" s="29">
        <v>1</v>
      </c>
      <c r="AA15" s="29">
        <v>1</v>
      </c>
      <c r="AB15" s="29">
        <v>1</v>
      </c>
      <c r="AC15" s="29">
        <v>1</v>
      </c>
      <c r="AD15" s="29">
        <v>1</v>
      </c>
      <c r="AE15" s="29">
        <v>1</v>
      </c>
      <c r="AF15" s="29">
        <v>1</v>
      </c>
      <c r="AG15" s="29">
        <v>1</v>
      </c>
      <c r="AH15" s="29">
        <v>1</v>
      </c>
      <c r="AI15" s="29">
        <v>1</v>
      </c>
      <c r="AJ15" s="13">
        <f t="shared" si="0"/>
        <v>1</v>
      </c>
      <c r="AK15" s="221"/>
      <c r="AL15" s="264">
        <v>47</v>
      </c>
      <c r="AM15" s="29">
        <v>1</v>
      </c>
      <c r="AN15" s="29">
        <v>1</v>
      </c>
      <c r="AO15" s="29">
        <v>1</v>
      </c>
      <c r="AP15" s="29">
        <v>1</v>
      </c>
      <c r="AQ15" s="29">
        <v>1</v>
      </c>
      <c r="AR15" s="29">
        <v>1</v>
      </c>
      <c r="AS15" s="29">
        <v>1</v>
      </c>
      <c r="AT15" s="29">
        <v>1</v>
      </c>
      <c r="AU15" s="29">
        <v>1</v>
      </c>
      <c r="AV15" s="29">
        <v>1</v>
      </c>
      <c r="AW15" s="29">
        <v>1</v>
      </c>
      <c r="AX15" s="29">
        <v>1</v>
      </c>
      <c r="AY15" s="29">
        <v>1</v>
      </c>
      <c r="AZ15" s="29">
        <v>1</v>
      </c>
      <c r="BA15" s="29">
        <v>1</v>
      </c>
      <c r="BB15" s="29">
        <v>1</v>
      </c>
      <c r="BC15" s="29">
        <v>1</v>
      </c>
      <c r="BD15" s="29">
        <v>1</v>
      </c>
      <c r="BE15" s="29">
        <v>1</v>
      </c>
      <c r="BF15" s="29">
        <v>1</v>
      </c>
      <c r="BG15" s="29">
        <v>1</v>
      </c>
      <c r="BH15" s="29">
        <v>1</v>
      </c>
      <c r="BI15" s="29">
        <v>1</v>
      </c>
      <c r="BJ15" s="29">
        <v>1</v>
      </c>
      <c r="BK15" s="29">
        <v>1</v>
      </c>
      <c r="BL15" s="29">
        <v>1</v>
      </c>
      <c r="BM15" s="29">
        <v>1</v>
      </c>
      <c r="BN15" s="29">
        <v>1</v>
      </c>
      <c r="BO15" s="29">
        <v>1</v>
      </c>
      <c r="BP15" s="29">
        <v>1</v>
      </c>
      <c r="BQ15" s="29">
        <v>1</v>
      </c>
      <c r="BR15" s="29">
        <v>1</v>
      </c>
      <c r="BS15" s="29">
        <v>1</v>
      </c>
      <c r="BT15" s="13">
        <f t="shared" si="1"/>
        <v>1</v>
      </c>
    </row>
    <row r="16" spans="1:72" x14ac:dyDescent="0.25">
      <c r="A16" s="221" t="s">
        <v>77</v>
      </c>
      <c r="B16" s="264">
        <v>14</v>
      </c>
      <c r="C16" s="29">
        <v>1.2765928691847908</v>
      </c>
      <c r="D16" s="29">
        <v>1.027310924369748</v>
      </c>
      <c r="E16" s="29">
        <v>0.66666666666666663</v>
      </c>
      <c r="F16" s="29">
        <v>1.1642638036809818</v>
      </c>
      <c r="G16" s="29">
        <v>1.1410881306810694</v>
      </c>
      <c r="H16" s="29">
        <v>1.1236435003463405</v>
      </c>
      <c r="I16" s="29">
        <v>1.1100380150005136</v>
      </c>
      <c r="J16" s="29">
        <v>1.0991299518696778</v>
      </c>
      <c r="K16" s="29">
        <v>0.97145263157894746</v>
      </c>
      <c r="L16" s="29">
        <v>1.016990291262136</v>
      </c>
      <c r="M16" s="29">
        <v>1.0167064439140814</v>
      </c>
      <c r="N16" s="29">
        <v>1.0164319248826288</v>
      </c>
      <c r="O16" s="29">
        <v>1.0161662817551962</v>
      </c>
      <c r="P16" s="29">
        <v>1.0181818181818181</v>
      </c>
      <c r="Q16" s="29">
        <v>1.017857142857143</v>
      </c>
      <c r="R16" s="29">
        <v>1.0175438596491226</v>
      </c>
      <c r="S16" s="29">
        <v>1.0172413793103448</v>
      </c>
      <c r="T16" s="29">
        <v>1.0169491525423731</v>
      </c>
      <c r="U16" s="29">
        <v>1.0145833333333334</v>
      </c>
      <c r="V16" s="29">
        <v>1.0143737166324436</v>
      </c>
      <c r="W16" s="29">
        <v>1.0141700404858298</v>
      </c>
      <c r="X16" s="29">
        <v>1.0139720558882237</v>
      </c>
      <c r="Y16" s="29">
        <v>1.0137795275590549</v>
      </c>
      <c r="Z16" s="29">
        <v>1.0190093805732889</v>
      </c>
      <c r="AA16" s="29">
        <v>1.0190093805732889</v>
      </c>
      <c r="AB16" s="29">
        <v>1.0190093805732889</v>
      </c>
      <c r="AC16" s="29">
        <v>1.0190093805732889</v>
      </c>
      <c r="AD16" s="29">
        <v>1.0190093805732889</v>
      </c>
      <c r="AE16" s="29">
        <v>1.0190093805732889</v>
      </c>
      <c r="AF16" s="29">
        <v>1.0190093805732889</v>
      </c>
      <c r="AG16" s="29">
        <v>1.0190093805732892</v>
      </c>
      <c r="AH16" s="29">
        <v>1.0190093805732887</v>
      </c>
      <c r="AI16" s="29">
        <v>1.0190093805732887</v>
      </c>
      <c r="AJ16" s="13">
        <f t="shared" si="0"/>
        <v>1.0190093805732887</v>
      </c>
      <c r="AK16" s="221"/>
      <c r="AL16" s="264">
        <v>48</v>
      </c>
      <c r="AM16" s="29">
        <v>1.2765928691847908</v>
      </c>
      <c r="AN16" s="29">
        <v>1.027310924369748</v>
      </c>
      <c r="AO16" s="29">
        <v>0.66666666666666663</v>
      </c>
      <c r="AP16" s="29">
        <v>1.1642638036809818</v>
      </c>
      <c r="AQ16" s="29">
        <v>1.1410881306810694</v>
      </c>
      <c r="AR16" s="29">
        <v>1.1236435003463405</v>
      </c>
      <c r="AS16" s="29">
        <v>1.1100380150005136</v>
      </c>
      <c r="AT16" s="29">
        <v>1.0991299518696778</v>
      </c>
      <c r="AU16" s="29">
        <v>0.97145263157894746</v>
      </c>
      <c r="AV16" s="29">
        <v>1.016990291262136</v>
      </c>
      <c r="AW16" s="29">
        <v>1.0167064439140814</v>
      </c>
      <c r="AX16" s="29">
        <v>1.0164319248826288</v>
      </c>
      <c r="AY16" s="29">
        <v>1.0161662817551962</v>
      </c>
      <c r="AZ16" s="29">
        <v>1.0181818181818181</v>
      </c>
      <c r="BA16" s="29">
        <v>1.017857142857143</v>
      </c>
      <c r="BB16" s="29">
        <v>1.0175438596491226</v>
      </c>
      <c r="BC16" s="29">
        <v>1.0172413793103448</v>
      </c>
      <c r="BD16" s="29">
        <v>1.0169491525423731</v>
      </c>
      <c r="BE16" s="29">
        <v>1.0145833333333334</v>
      </c>
      <c r="BF16" s="29">
        <v>1.0143737166324436</v>
      </c>
      <c r="BG16" s="29">
        <v>1.0141700404858298</v>
      </c>
      <c r="BH16" s="29">
        <v>1.0139720558882237</v>
      </c>
      <c r="BI16" s="29">
        <v>1.0137795275590549</v>
      </c>
      <c r="BJ16" s="29">
        <v>1.0190093805732889</v>
      </c>
      <c r="BK16" s="29">
        <v>1.0190093805732889</v>
      </c>
      <c r="BL16" s="29">
        <v>1.0190093805732889</v>
      </c>
      <c r="BM16" s="29">
        <v>1.0190093805732889</v>
      </c>
      <c r="BN16" s="29">
        <v>1.0190093805732889</v>
      </c>
      <c r="BO16" s="29">
        <v>1.0190093805732889</v>
      </c>
      <c r="BP16" s="29">
        <v>1.0190093805732889</v>
      </c>
      <c r="BQ16" s="29">
        <v>1.0190093805732892</v>
      </c>
      <c r="BR16" s="29">
        <v>1.0190093805732887</v>
      </c>
      <c r="BS16" s="29">
        <v>1.0190093805732887</v>
      </c>
      <c r="BT16" s="13">
        <f t="shared" si="1"/>
        <v>1.0190093805732887</v>
      </c>
    </row>
    <row r="17" spans="1:72" x14ac:dyDescent="0.25">
      <c r="A17" s="221" t="s">
        <v>78</v>
      </c>
      <c r="B17" s="264">
        <v>15</v>
      </c>
      <c r="C17" s="29">
        <v>0.90706453984592272</v>
      </c>
      <c r="D17" s="29">
        <v>1.0400299453936939</v>
      </c>
      <c r="E17" s="29">
        <v>0.92808031414388392</v>
      </c>
      <c r="F17" s="29">
        <v>1.0176622482354967</v>
      </c>
      <c r="G17" s="29">
        <v>1.0191489361702128</v>
      </c>
      <c r="H17" s="29">
        <v>1.0194129697202483</v>
      </c>
      <c r="I17" s="29">
        <v>1.0213492576849628</v>
      </c>
      <c r="J17" s="29">
        <v>1.0208365630928915</v>
      </c>
      <c r="K17" s="29">
        <v>1.0151678308797485</v>
      </c>
      <c r="L17" s="29">
        <v>1.0149336593446119</v>
      </c>
      <c r="M17" s="29">
        <v>1.0147068166614435</v>
      </c>
      <c r="N17" s="29">
        <v>1.0144869558544132</v>
      </c>
      <c r="O17" s="29">
        <v>1.0142737519252596</v>
      </c>
      <c r="P17" s="29">
        <v>1</v>
      </c>
      <c r="Q17" s="29">
        <v>1</v>
      </c>
      <c r="R17" s="29">
        <v>1</v>
      </c>
      <c r="S17" s="29">
        <v>1</v>
      </c>
      <c r="T17" s="29">
        <v>1</v>
      </c>
      <c r="U17" s="29">
        <v>1</v>
      </c>
      <c r="V17" s="29">
        <v>1</v>
      </c>
      <c r="W17" s="29">
        <v>1</v>
      </c>
      <c r="X17" s="29">
        <v>1</v>
      </c>
      <c r="Y17" s="29">
        <v>1</v>
      </c>
      <c r="Z17" s="29">
        <v>1</v>
      </c>
      <c r="AA17" s="29">
        <v>1</v>
      </c>
      <c r="AB17" s="29">
        <v>1</v>
      </c>
      <c r="AC17" s="29">
        <v>1</v>
      </c>
      <c r="AD17" s="29">
        <v>1</v>
      </c>
      <c r="AE17" s="29">
        <v>1</v>
      </c>
      <c r="AF17" s="29">
        <v>1</v>
      </c>
      <c r="AG17" s="29">
        <v>1</v>
      </c>
      <c r="AH17" s="29">
        <v>1</v>
      </c>
      <c r="AI17" s="29">
        <v>1</v>
      </c>
      <c r="AJ17" s="13">
        <f t="shared" si="0"/>
        <v>1</v>
      </c>
      <c r="AK17" s="221"/>
      <c r="AL17" s="264">
        <v>49</v>
      </c>
      <c r="AM17" s="29">
        <v>0.90706453984592272</v>
      </c>
      <c r="AN17" s="29">
        <v>1.0400299453936939</v>
      </c>
      <c r="AO17" s="29">
        <v>0.92808031414388392</v>
      </c>
      <c r="AP17" s="29">
        <v>1.0176622482354967</v>
      </c>
      <c r="AQ17" s="29">
        <v>1.0191489361702128</v>
      </c>
      <c r="AR17" s="29">
        <v>1.0194129697202483</v>
      </c>
      <c r="AS17" s="29">
        <v>1.0213492576849628</v>
      </c>
      <c r="AT17" s="29">
        <v>1.0208365630928915</v>
      </c>
      <c r="AU17" s="29">
        <v>1.0151678308797485</v>
      </c>
      <c r="AV17" s="29">
        <v>1.0149336593446119</v>
      </c>
      <c r="AW17" s="29">
        <v>1.0147068166614435</v>
      </c>
      <c r="AX17" s="29">
        <v>1.0144869558544132</v>
      </c>
      <c r="AY17" s="29">
        <v>1.0142737519252596</v>
      </c>
      <c r="AZ17" s="29">
        <v>1</v>
      </c>
      <c r="BA17" s="29">
        <v>1</v>
      </c>
      <c r="BB17" s="29">
        <v>1</v>
      </c>
      <c r="BC17" s="29">
        <v>1</v>
      </c>
      <c r="BD17" s="29">
        <v>1</v>
      </c>
      <c r="BE17" s="29">
        <v>1</v>
      </c>
      <c r="BF17" s="29">
        <v>1</v>
      </c>
      <c r="BG17" s="29">
        <v>1</v>
      </c>
      <c r="BH17" s="29">
        <v>1</v>
      </c>
      <c r="BI17" s="29">
        <v>1</v>
      </c>
      <c r="BJ17" s="29">
        <v>1</v>
      </c>
      <c r="BK17" s="29">
        <v>1</v>
      </c>
      <c r="BL17" s="29">
        <v>1</v>
      </c>
      <c r="BM17" s="29">
        <v>1</v>
      </c>
      <c r="BN17" s="29">
        <v>1</v>
      </c>
      <c r="BO17" s="29">
        <v>1</v>
      </c>
      <c r="BP17" s="29">
        <v>1</v>
      </c>
      <c r="BQ17" s="29">
        <v>1</v>
      </c>
      <c r="BR17" s="29">
        <v>1</v>
      </c>
      <c r="BS17" s="29">
        <v>1</v>
      </c>
      <c r="BT17" s="13">
        <f t="shared" si="1"/>
        <v>1</v>
      </c>
    </row>
    <row r="18" spans="1:72" x14ac:dyDescent="0.25">
      <c r="A18" s="221" t="s">
        <v>79</v>
      </c>
      <c r="B18" s="264">
        <v>16</v>
      </c>
      <c r="C18" s="29">
        <v>1.0285360233636069</v>
      </c>
      <c r="D18" s="29">
        <v>1.0148969284970746</v>
      </c>
      <c r="E18" s="29">
        <v>1.0134072356473671</v>
      </c>
      <c r="F18" s="29">
        <v>1.0119175427976597</v>
      </c>
      <c r="G18" s="29">
        <v>1.0104278499479522</v>
      </c>
      <c r="H18" s="29">
        <v>1.0089381570982447</v>
      </c>
      <c r="I18" s="29">
        <v>1.0074484642485373</v>
      </c>
      <c r="J18" s="29">
        <v>1.0059587713988298</v>
      </c>
      <c r="K18" s="29">
        <v>1.0044690785491224</v>
      </c>
      <c r="L18" s="29">
        <v>1.0029793856994149</v>
      </c>
      <c r="M18" s="29">
        <v>1.0014896928497075</v>
      </c>
      <c r="N18" s="29">
        <v>1</v>
      </c>
      <c r="O18" s="29">
        <v>1</v>
      </c>
      <c r="P18" s="29">
        <v>1</v>
      </c>
      <c r="Q18" s="29">
        <v>1</v>
      </c>
      <c r="R18" s="29">
        <v>1</v>
      </c>
      <c r="S18" s="29">
        <v>1</v>
      </c>
      <c r="T18" s="29">
        <v>1</v>
      </c>
      <c r="U18" s="29">
        <v>1</v>
      </c>
      <c r="V18" s="29">
        <v>1</v>
      </c>
      <c r="W18" s="29">
        <v>1</v>
      </c>
      <c r="X18" s="29">
        <v>1</v>
      </c>
      <c r="Y18" s="29">
        <v>1</v>
      </c>
      <c r="Z18" s="29">
        <v>1</v>
      </c>
      <c r="AA18" s="29">
        <v>1</v>
      </c>
      <c r="AB18" s="29">
        <v>1</v>
      </c>
      <c r="AC18" s="29">
        <v>1</v>
      </c>
      <c r="AD18" s="29">
        <v>1</v>
      </c>
      <c r="AE18" s="29">
        <v>1</v>
      </c>
      <c r="AF18" s="29">
        <v>1</v>
      </c>
      <c r="AG18" s="29">
        <v>1</v>
      </c>
      <c r="AH18" s="29">
        <v>1</v>
      </c>
      <c r="AI18" s="29">
        <v>1</v>
      </c>
      <c r="AJ18" s="13">
        <f t="shared" si="0"/>
        <v>1</v>
      </c>
      <c r="AK18" s="221"/>
      <c r="AL18" s="264">
        <v>50</v>
      </c>
      <c r="AM18" s="29">
        <v>1.0285360233636069</v>
      </c>
      <c r="AN18" s="29">
        <v>1.0148969284970746</v>
      </c>
      <c r="AO18" s="29">
        <v>1.0134072356473671</v>
      </c>
      <c r="AP18" s="29">
        <v>1.0119175427976597</v>
      </c>
      <c r="AQ18" s="29">
        <v>1.0104278499479522</v>
      </c>
      <c r="AR18" s="29">
        <v>1.0089381570982447</v>
      </c>
      <c r="AS18" s="29">
        <v>1.0074484642485373</v>
      </c>
      <c r="AT18" s="29">
        <v>1.0059587713988298</v>
      </c>
      <c r="AU18" s="29">
        <v>1.0044690785491224</v>
      </c>
      <c r="AV18" s="29">
        <v>1.0029793856994149</v>
      </c>
      <c r="AW18" s="29">
        <v>1.0014896928497075</v>
      </c>
      <c r="AX18" s="29">
        <v>1</v>
      </c>
      <c r="AY18" s="29">
        <v>1</v>
      </c>
      <c r="AZ18" s="29">
        <v>1</v>
      </c>
      <c r="BA18" s="29">
        <v>1</v>
      </c>
      <c r="BB18" s="29">
        <v>1</v>
      </c>
      <c r="BC18" s="29">
        <v>1</v>
      </c>
      <c r="BD18" s="29">
        <v>1</v>
      </c>
      <c r="BE18" s="29">
        <v>1</v>
      </c>
      <c r="BF18" s="29">
        <v>1</v>
      </c>
      <c r="BG18" s="29">
        <v>1</v>
      </c>
      <c r="BH18" s="29">
        <v>1</v>
      </c>
      <c r="BI18" s="29">
        <v>1</v>
      </c>
      <c r="BJ18" s="29">
        <v>1</v>
      </c>
      <c r="BK18" s="29">
        <v>1</v>
      </c>
      <c r="BL18" s="29">
        <v>1</v>
      </c>
      <c r="BM18" s="29">
        <v>1</v>
      </c>
      <c r="BN18" s="29">
        <v>1</v>
      </c>
      <c r="BO18" s="29">
        <v>1</v>
      </c>
      <c r="BP18" s="29">
        <v>1</v>
      </c>
      <c r="BQ18" s="29">
        <v>1</v>
      </c>
      <c r="BR18" s="29">
        <v>1</v>
      </c>
      <c r="BS18" s="29">
        <v>1</v>
      </c>
      <c r="BT18" s="13">
        <f t="shared" si="1"/>
        <v>1</v>
      </c>
    </row>
    <row r="19" spans="1:72" x14ac:dyDescent="0.25">
      <c r="A19" s="221" t="s">
        <v>80</v>
      </c>
      <c r="B19" s="264">
        <v>17</v>
      </c>
      <c r="C19" s="29">
        <v>1.0097332780020372</v>
      </c>
      <c r="D19" s="29">
        <v>1.0430786474873888</v>
      </c>
      <c r="E19" s="29">
        <v>1.0387707827386499</v>
      </c>
      <c r="F19" s="29">
        <v>1.034462917989911</v>
      </c>
      <c r="G19" s="29">
        <v>1.0301550532411721</v>
      </c>
      <c r="H19" s="29">
        <v>1.0258471884924332</v>
      </c>
      <c r="I19" s="29">
        <v>1.0215393237436943</v>
      </c>
      <c r="J19" s="29">
        <v>1.0172314589949554</v>
      </c>
      <c r="K19" s="29">
        <v>1.0129235942462165</v>
      </c>
      <c r="L19" s="29">
        <v>1.0086157294974776</v>
      </c>
      <c r="M19" s="29">
        <v>1.0043078647487387</v>
      </c>
      <c r="N19" s="29">
        <v>0.99999999999999978</v>
      </c>
      <c r="O19" s="29">
        <v>1</v>
      </c>
      <c r="P19" s="29">
        <v>1</v>
      </c>
      <c r="Q19" s="29">
        <v>1</v>
      </c>
      <c r="R19" s="29">
        <v>1</v>
      </c>
      <c r="S19" s="29">
        <v>1</v>
      </c>
      <c r="T19" s="29">
        <v>1</v>
      </c>
      <c r="U19" s="29">
        <v>1</v>
      </c>
      <c r="V19" s="29">
        <v>1</v>
      </c>
      <c r="W19" s="29">
        <v>1</v>
      </c>
      <c r="X19" s="29">
        <v>1</v>
      </c>
      <c r="Y19" s="29">
        <v>1</v>
      </c>
      <c r="Z19" s="29">
        <v>1</v>
      </c>
      <c r="AA19" s="29">
        <v>1</v>
      </c>
      <c r="AB19" s="29">
        <v>1</v>
      </c>
      <c r="AC19" s="29">
        <v>1</v>
      </c>
      <c r="AD19" s="29">
        <v>1</v>
      </c>
      <c r="AE19" s="29">
        <v>1</v>
      </c>
      <c r="AF19" s="29">
        <v>1</v>
      </c>
      <c r="AG19" s="29">
        <v>1</v>
      </c>
      <c r="AH19" s="29">
        <v>1</v>
      </c>
      <c r="AI19" s="29">
        <v>1</v>
      </c>
      <c r="AJ19" s="13">
        <f t="shared" si="0"/>
        <v>1</v>
      </c>
      <c r="AK19" s="221"/>
      <c r="AL19" s="264">
        <v>51</v>
      </c>
      <c r="AM19" s="29">
        <v>1.0097332780020372</v>
      </c>
      <c r="AN19" s="29">
        <v>1.0430786474873888</v>
      </c>
      <c r="AO19" s="29">
        <v>1.0387707827386499</v>
      </c>
      <c r="AP19" s="29">
        <v>1.034462917989911</v>
      </c>
      <c r="AQ19" s="29">
        <v>1.0301550532411721</v>
      </c>
      <c r="AR19" s="29">
        <v>1.0258471884924332</v>
      </c>
      <c r="AS19" s="29">
        <v>1.0215393237436943</v>
      </c>
      <c r="AT19" s="29">
        <v>1.0172314589949554</v>
      </c>
      <c r="AU19" s="29">
        <v>1.0129235942462165</v>
      </c>
      <c r="AV19" s="29">
        <v>1.0086157294974776</v>
      </c>
      <c r="AW19" s="29">
        <v>1.0043078647487387</v>
      </c>
      <c r="AX19" s="29">
        <v>0.99999999999999978</v>
      </c>
      <c r="AY19" s="29">
        <v>1</v>
      </c>
      <c r="AZ19" s="29">
        <v>1</v>
      </c>
      <c r="BA19" s="29">
        <v>1</v>
      </c>
      <c r="BB19" s="29">
        <v>1</v>
      </c>
      <c r="BC19" s="29">
        <v>1</v>
      </c>
      <c r="BD19" s="29">
        <v>1</v>
      </c>
      <c r="BE19" s="29">
        <v>1</v>
      </c>
      <c r="BF19" s="29">
        <v>1</v>
      </c>
      <c r="BG19" s="29">
        <v>1</v>
      </c>
      <c r="BH19" s="29">
        <v>1</v>
      </c>
      <c r="BI19" s="29">
        <v>1</v>
      </c>
      <c r="BJ19" s="29">
        <v>1</v>
      </c>
      <c r="BK19" s="29">
        <v>1</v>
      </c>
      <c r="BL19" s="29">
        <v>1</v>
      </c>
      <c r="BM19" s="29">
        <v>1</v>
      </c>
      <c r="BN19" s="29">
        <v>1</v>
      </c>
      <c r="BO19" s="29">
        <v>1</v>
      </c>
      <c r="BP19" s="29">
        <v>1</v>
      </c>
      <c r="BQ19" s="29">
        <v>1</v>
      </c>
      <c r="BR19" s="29">
        <v>1</v>
      </c>
      <c r="BS19" s="29">
        <v>1</v>
      </c>
      <c r="BT19" s="13">
        <f t="shared" si="1"/>
        <v>1</v>
      </c>
    </row>
    <row r="20" spans="1:72" x14ac:dyDescent="0.25">
      <c r="A20" s="221" t="s">
        <v>123</v>
      </c>
      <c r="B20" s="264">
        <v>18</v>
      </c>
      <c r="C20" s="29">
        <v>1</v>
      </c>
      <c r="D20" s="29">
        <v>1</v>
      </c>
      <c r="E20" s="29">
        <v>1</v>
      </c>
      <c r="F20" s="29">
        <v>1</v>
      </c>
      <c r="G20" s="29">
        <v>1</v>
      </c>
      <c r="H20" s="29">
        <v>1</v>
      </c>
      <c r="I20" s="29">
        <v>1</v>
      </c>
      <c r="J20" s="29">
        <v>1</v>
      </c>
      <c r="K20" s="29">
        <v>1</v>
      </c>
      <c r="L20" s="29">
        <v>1</v>
      </c>
      <c r="M20" s="29">
        <v>1</v>
      </c>
      <c r="N20" s="29">
        <v>1</v>
      </c>
      <c r="O20" s="29">
        <v>1</v>
      </c>
      <c r="P20" s="29">
        <v>1</v>
      </c>
      <c r="Q20" s="29">
        <v>1</v>
      </c>
      <c r="R20" s="29">
        <v>1</v>
      </c>
      <c r="S20" s="29">
        <v>1</v>
      </c>
      <c r="T20" s="29">
        <v>1</v>
      </c>
      <c r="U20" s="29">
        <v>1</v>
      </c>
      <c r="V20" s="29">
        <v>1</v>
      </c>
      <c r="W20" s="29">
        <v>1</v>
      </c>
      <c r="X20" s="29">
        <v>1</v>
      </c>
      <c r="Y20" s="29">
        <v>1</v>
      </c>
      <c r="Z20" s="29">
        <v>1</v>
      </c>
      <c r="AA20" s="29">
        <v>1</v>
      </c>
      <c r="AB20" s="29">
        <v>1</v>
      </c>
      <c r="AC20" s="29">
        <v>1</v>
      </c>
      <c r="AD20" s="29">
        <v>1</v>
      </c>
      <c r="AE20" s="29">
        <v>1</v>
      </c>
      <c r="AF20" s="29">
        <v>1</v>
      </c>
      <c r="AG20" s="29">
        <v>1</v>
      </c>
      <c r="AH20" s="29">
        <v>1</v>
      </c>
      <c r="AI20" s="29">
        <v>1</v>
      </c>
      <c r="AJ20" s="13">
        <f t="shared" si="0"/>
        <v>1</v>
      </c>
      <c r="AK20" s="221"/>
      <c r="AL20" s="264">
        <v>52</v>
      </c>
      <c r="AM20" s="29">
        <v>1</v>
      </c>
      <c r="AN20" s="29">
        <v>1</v>
      </c>
      <c r="AO20" s="29">
        <v>1</v>
      </c>
      <c r="AP20" s="29">
        <v>1</v>
      </c>
      <c r="AQ20" s="29">
        <v>1</v>
      </c>
      <c r="AR20" s="29">
        <v>1</v>
      </c>
      <c r="AS20" s="29">
        <v>1</v>
      </c>
      <c r="AT20" s="29">
        <v>1</v>
      </c>
      <c r="AU20" s="29">
        <v>1</v>
      </c>
      <c r="AV20" s="29">
        <v>1</v>
      </c>
      <c r="AW20" s="29">
        <v>1</v>
      </c>
      <c r="AX20" s="29">
        <v>1</v>
      </c>
      <c r="AY20" s="29">
        <v>1</v>
      </c>
      <c r="AZ20" s="29">
        <v>1</v>
      </c>
      <c r="BA20" s="29">
        <v>1</v>
      </c>
      <c r="BB20" s="29">
        <v>1</v>
      </c>
      <c r="BC20" s="29">
        <v>1</v>
      </c>
      <c r="BD20" s="29">
        <v>1</v>
      </c>
      <c r="BE20" s="29">
        <v>1</v>
      </c>
      <c r="BF20" s="29">
        <v>1</v>
      </c>
      <c r="BG20" s="29">
        <v>1</v>
      </c>
      <c r="BH20" s="29">
        <v>1</v>
      </c>
      <c r="BI20" s="29">
        <v>1</v>
      </c>
      <c r="BJ20" s="29">
        <v>1</v>
      </c>
      <c r="BK20" s="29">
        <v>1</v>
      </c>
      <c r="BL20" s="29">
        <v>1</v>
      </c>
      <c r="BM20" s="29">
        <v>1</v>
      </c>
      <c r="BN20" s="29">
        <v>1</v>
      </c>
      <c r="BO20" s="29">
        <v>1</v>
      </c>
      <c r="BP20" s="29">
        <v>1</v>
      </c>
      <c r="BQ20" s="29">
        <v>1</v>
      </c>
      <c r="BR20" s="29">
        <v>1</v>
      </c>
      <c r="BS20" s="29">
        <v>1</v>
      </c>
      <c r="BT20" s="13">
        <f t="shared" si="1"/>
        <v>1</v>
      </c>
    </row>
    <row r="21" spans="1:72" x14ac:dyDescent="0.25">
      <c r="A21" s="221" t="s">
        <v>82</v>
      </c>
      <c r="B21" s="264">
        <v>19</v>
      </c>
      <c r="C21" s="29">
        <v>1.8794973416342611</v>
      </c>
      <c r="D21" s="29">
        <v>0.78570340951542861</v>
      </c>
      <c r="E21" s="29">
        <v>0.72725510938442306</v>
      </c>
      <c r="F21" s="29">
        <v>1.0856166161888836</v>
      </c>
      <c r="G21" s="29">
        <v>1.0788645042017186</v>
      </c>
      <c r="H21" s="29">
        <v>1.0730995448405014</v>
      </c>
      <c r="I21" s="29">
        <v>1.0681200035839788</v>
      </c>
      <c r="J21" s="29">
        <v>1.0637756088785983</v>
      </c>
      <c r="K21" s="29">
        <v>0.96436089179642626</v>
      </c>
      <c r="L21" s="29">
        <v>0.96304380599965578</v>
      </c>
      <c r="M21" s="29">
        <v>0.96162563554211</v>
      </c>
      <c r="N21" s="29">
        <v>0.96009427885493448</v>
      </c>
      <c r="O21" s="29">
        <v>0.95843562239256364</v>
      </c>
      <c r="P21" s="29">
        <v>0.97033220038590695</v>
      </c>
      <c r="Q21" s="29">
        <v>0.96942511069683746</v>
      </c>
      <c r="R21" s="29">
        <v>0.96846080324741679</v>
      </c>
      <c r="S21" s="29">
        <v>0.96743368792332429</v>
      </c>
      <c r="T21" s="29">
        <v>0.96633742189960148</v>
      </c>
      <c r="U21" s="29">
        <v>1.1663149760313483</v>
      </c>
      <c r="V21" s="29">
        <v>1.1425986799871786</v>
      </c>
      <c r="W21" s="29">
        <v>1.1248020696022323</v>
      </c>
      <c r="X21" s="29">
        <v>1.1109546941413138</v>
      </c>
      <c r="Y21" s="29">
        <v>1.0998732844160433</v>
      </c>
      <c r="Z21" s="29">
        <v>1.047655216348375</v>
      </c>
      <c r="AA21" s="29">
        <v>1.0454874997086141</v>
      </c>
      <c r="AB21" s="29">
        <v>1.043508410881328</v>
      </c>
      <c r="AC21" s="29">
        <v>1.0416943557211782</v>
      </c>
      <c r="AD21" s="29">
        <v>1.0400255175543434</v>
      </c>
      <c r="AE21" s="29">
        <v>0.99346841909243078</v>
      </c>
      <c r="AF21" s="29">
        <v>0.99342547706394546</v>
      </c>
      <c r="AG21" s="29">
        <v>0.99338196665190681</v>
      </c>
      <c r="AH21" s="29">
        <v>0.9933378764963906</v>
      </c>
      <c r="AI21" s="29">
        <v>0.99329319493271773</v>
      </c>
      <c r="AJ21" s="13">
        <f t="shared" si="0"/>
        <v>0.99329319493271773</v>
      </c>
      <c r="AK21" s="221"/>
      <c r="AL21" s="264">
        <v>53</v>
      </c>
      <c r="AM21" s="29">
        <v>1.8794973416342611</v>
      </c>
      <c r="AN21" s="29">
        <v>0.78570340951542861</v>
      </c>
      <c r="AO21" s="29">
        <v>0.72725510938442306</v>
      </c>
      <c r="AP21" s="29">
        <v>1.0856166161888836</v>
      </c>
      <c r="AQ21" s="29">
        <v>1.0788645042017186</v>
      </c>
      <c r="AR21" s="29">
        <v>1.0730995448405014</v>
      </c>
      <c r="AS21" s="29">
        <v>1.0681200035839788</v>
      </c>
      <c r="AT21" s="29">
        <v>1.0637756088785983</v>
      </c>
      <c r="AU21" s="29">
        <v>0.96436089179642626</v>
      </c>
      <c r="AV21" s="29">
        <v>0.96304380599965578</v>
      </c>
      <c r="AW21" s="29">
        <v>0.96162563554211</v>
      </c>
      <c r="AX21" s="29">
        <v>0.96009427885493448</v>
      </c>
      <c r="AY21" s="29">
        <v>0.95843562239256364</v>
      </c>
      <c r="AZ21" s="29">
        <v>0.97033220038590695</v>
      </c>
      <c r="BA21" s="29">
        <v>0.96942511069683746</v>
      </c>
      <c r="BB21" s="29">
        <v>0.96846080324741679</v>
      </c>
      <c r="BC21" s="29">
        <v>0.96743368792332429</v>
      </c>
      <c r="BD21" s="29">
        <v>0.96633742189960148</v>
      </c>
      <c r="BE21" s="29">
        <v>1.1663149760313483</v>
      </c>
      <c r="BF21" s="29">
        <v>1.1425986799871786</v>
      </c>
      <c r="BG21" s="29">
        <v>1.1248020696022323</v>
      </c>
      <c r="BH21" s="29">
        <v>1.1109546941413138</v>
      </c>
      <c r="BI21" s="29">
        <v>1.0998732844160433</v>
      </c>
      <c r="BJ21" s="29">
        <v>1.047655216348375</v>
      </c>
      <c r="BK21" s="29">
        <v>1.0454874997086141</v>
      </c>
      <c r="BL21" s="29">
        <v>1.043508410881328</v>
      </c>
      <c r="BM21" s="29">
        <v>1.0416943557211782</v>
      </c>
      <c r="BN21" s="29">
        <v>1.0400255175543434</v>
      </c>
      <c r="BO21" s="29">
        <v>0.99346841909243078</v>
      </c>
      <c r="BP21" s="29">
        <v>0.99342547706394546</v>
      </c>
      <c r="BQ21" s="29">
        <v>0.99338196665190681</v>
      </c>
      <c r="BR21" s="29">
        <v>0.9933378764963906</v>
      </c>
      <c r="BS21" s="29">
        <v>0.99329319493271773</v>
      </c>
      <c r="BT21" s="13">
        <f t="shared" si="1"/>
        <v>0.99329319493271773</v>
      </c>
    </row>
    <row r="22" spans="1:72" x14ac:dyDescent="0.25">
      <c r="A22" s="221" t="s">
        <v>83</v>
      </c>
      <c r="B22" s="264">
        <v>20</v>
      </c>
      <c r="C22" s="29">
        <v>0.99147148387973183</v>
      </c>
      <c r="D22" s="29">
        <v>1.0271062271062272</v>
      </c>
      <c r="E22" s="29">
        <v>0.66666666666666674</v>
      </c>
      <c r="F22" s="29">
        <v>0.93767270455641805</v>
      </c>
      <c r="G22" s="29">
        <v>1.0126402823957543</v>
      </c>
      <c r="H22" s="29">
        <v>1.0124825000698665</v>
      </c>
      <c r="I22" s="29">
        <v>1.0123286082169367</v>
      </c>
      <c r="J22" s="29">
        <v>1.0121784646970038</v>
      </c>
      <c r="K22" s="29">
        <v>1.2453246392547674</v>
      </c>
      <c r="L22" s="29">
        <v>0.99877899877899878</v>
      </c>
      <c r="M22" s="29">
        <v>0.9987775061124694</v>
      </c>
      <c r="N22" s="29">
        <v>0.99877600979192172</v>
      </c>
      <c r="O22" s="29">
        <v>0.99877450980392135</v>
      </c>
      <c r="P22" s="29">
        <v>1.0552147239263807</v>
      </c>
      <c r="Q22" s="29">
        <v>1.0139534883720929</v>
      </c>
      <c r="R22" s="29">
        <v>1.0137614678899083</v>
      </c>
      <c r="S22" s="29">
        <v>1.0135746606334843</v>
      </c>
      <c r="T22" s="29">
        <v>1.0133928571428572</v>
      </c>
      <c r="U22" s="29">
        <v>1.018942731277533</v>
      </c>
      <c r="V22" s="29">
        <v>1.0185905750108086</v>
      </c>
      <c r="W22" s="29">
        <v>1.0182512733446518</v>
      </c>
      <c r="X22" s="29">
        <v>1.0179241350562735</v>
      </c>
      <c r="Y22" s="29">
        <v>1.0176085176085174</v>
      </c>
      <c r="Z22" s="29">
        <v>1.0167966143479181</v>
      </c>
      <c r="AA22" s="29">
        <v>1.0169398797311973</v>
      </c>
      <c r="AB22" s="29">
        <v>1.017083193729736</v>
      </c>
      <c r="AC22" s="29">
        <v>1.0172265159653278</v>
      </c>
      <c r="AD22" s="29">
        <v>1.0173698060504832</v>
      </c>
      <c r="AE22" s="29">
        <v>1.0175130236339416</v>
      </c>
      <c r="AF22" s="29">
        <v>1.0176561284460985</v>
      </c>
      <c r="AG22" s="29">
        <v>1.0177990803442349</v>
      </c>
      <c r="AH22" s="29">
        <v>1.0179418393574458</v>
      </c>
      <c r="AI22" s="29">
        <v>1.0180843657311578</v>
      </c>
      <c r="AJ22" s="13">
        <f t="shared" si="0"/>
        <v>1.0180843657311578</v>
      </c>
      <c r="AK22" s="221"/>
      <c r="AL22" s="264">
        <v>54</v>
      </c>
      <c r="AM22" s="29">
        <v>0.99147148387973183</v>
      </c>
      <c r="AN22" s="29">
        <v>1.0271062271062272</v>
      </c>
      <c r="AO22" s="29">
        <v>0.66666666666666674</v>
      </c>
      <c r="AP22" s="29">
        <v>0.93767270455641805</v>
      </c>
      <c r="AQ22" s="29">
        <v>1.0126402823957543</v>
      </c>
      <c r="AR22" s="29">
        <v>1.0124825000698665</v>
      </c>
      <c r="AS22" s="29">
        <v>1.0123286082169367</v>
      </c>
      <c r="AT22" s="29">
        <v>1.0121784646970038</v>
      </c>
      <c r="AU22" s="29">
        <v>1.2453246392547674</v>
      </c>
      <c r="AV22" s="29">
        <v>0.99877899877899878</v>
      </c>
      <c r="AW22" s="29">
        <v>0.9987775061124694</v>
      </c>
      <c r="AX22" s="29">
        <v>0.99877600979192172</v>
      </c>
      <c r="AY22" s="29">
        <v>0.99877450980392135</v>
      </c>
      <c r="AZ22" s="29">
        <v>1.0552147239263807</v>
      </c>
      <c r="BA22" s="29">
        <v>1.0139534883720929</v>
      </c>
      <c r="BB22" s="29">
        <v>1.0137614678899083</v>
      </c>
      <c r="BC22" s="29">
        <v>1.0135746606334843</v>
      </c>
      <c r="BD22" s="29">
        <v>1.0133928571428572</v>
      </c>
      <c r="BE22" s="29">
        <v>1.018942731277533</v>
      </c>
      <c r="BF22" s="29">
        <v>1.0185905750108086</v>
      </c>
      <c r="BG22" s="29">
        <v>1.0182512733446518</v>
      </c>
      <c r="BH22" s="29">
        <v>1.0179241350562735</v>
      </c>
      <c r="BI22" s="29">
        <v>1.0176085176085174</v>
      </c>
      <c r="BJ22" s="29">
        <v>1.0167966143479181</v>
      </c>
      <c r="BK22" s="29">
        <v>1.0169398797311973</v>
      </c>
      <c r="BL22" s="29">
        <v>1.017083193729736</v>
      </c>
      <c r="BM22" s="29">
        <v>1.0172265159653278</v>
      </c>
      <c r="BN22" s="29">
        <v>1.0173698060504832</v>
      </c>
      <c r="BO22" s="29">
        <v>1.0175130236339416</v>
      </c>
      <c r="BP22" s="29">
        <v>1.0176561284460985</v>
      </c>
      <c r="BQ22" s="29">
        <v>1.0177990803442349</v>
      </c>
      <c r="BR22" s="29">
        <v>1.0179418393574458</v>
      </c>
      <c r="BS22" s="29">
        <v>1.0180843657311578</v>
      </c>
      <c r="BT22" s="13">
        <f t="shared" si="1"/>
        <v>1.0180843657311578</v>
      </c>
    </row>
    <row r="23" spans="1:72" x14ac:dyDescent="0.25">
      <c r="A23" s="221" t="s">
        <v>84</v>
      </c>
      <c r="B23" s="264">
        <v>21</v>
      </c>
      <c r="C23" s="29">
        <v>1.8794973416342611</v>
      </c>
      <c r="D23" s="29">
        <v>0.78570340951542861</v>
      </c>
      <c r="E23" s="29">
        <v>0.72725510938442306</v>
      </c>
      <c r="F23" s="29">
        <v>1.0856166161888836</v>
      </c>
      <c r="G23" s="29">
        <v>1.0788645042017186</v>
      </c>
      <c r="H23" s="29">
        <v>1.0730995448405014</v>
      </c>
      <c r="I23" s="29">
        <v>1.0681200035839788</v>
      </c>
      <c r="J23" s="29">
        <v>1.0637756088785983</v>
      </c>
      <c r="K23" s="29">
        <v>0.96436089179642626</v>
      </c>
      <c r="L23" s="29">
        <v>0.96304380599965578</v>
      </c>
      <c r="M23" s="29">
        <v>0.96162563554211</v>
      </c>
      <c r="N23" s="29">
        <v>0.96009427885493448</v>
      </c>
      <c r="O23" s="29">
        <v>0.95843562239256364</v>
      </c>
      <c r="P23" s="29">
        <v>0.97033220038590695</v>
      </c>
      <c r="Q23" s="29">
        <v>0.96942511069683746</v>
      </c>
      <c r="R23" s="29">
        <v>0.96846080324741679</v>
      </c>
      <c r="S23" s="29">
        <v>0.96743368792332429</v>
      </c>
      <c r="T23" s="29">
        <v>0.96633742189960148</v>
      </c>
      <c r="U23" s="29">
        <v>1.1663149760313483</v>
      </c>
      <c r="V23" s="29">
        <v>1.1425986799871786</v>
      </c>
      <c r="W23" s="29">
        <v>1.1248020696022323</v>
      </c>
      <c r="X23" s="29">
        <v>1.1109546941413138</v>
      </c>
      <c r="Y23" s="29">
        <v>1.0998732844160433</v>
      </c>
      <c r="Z23" s="29">
        <v>1.047655216348375</v>
      </c>
      <c r="AA23" s="29">
        <v>1.0454874997086141</v>
      </c>
      <c r="AB23" s="29">
        <v>1.043508410881328</v>
      </c>
      <c r="AC23" s="29">
        <v>1.0416943557211782</v>
      </c>
      <c r="AD23" s="29">
        <v>1.0400255175543434</v>
      </c>
      <c r="AE23" s="29">
        <v>0.99346841909243078</v>
      </c>
      <c r="AF23" s="29">
        <v>0.99342547706394546</v>
      </c>
      <c r="AG23" s="29">
        <v>0.99338196665190681</v>
      </c>
      <c r="AH23" s="29">
        <v>0.9933378764963906</v>
      </c>
      <c r="AI23" s="29">
        <v>0.99329319493271773</v>
      </c>
      <c r="AJ23" s="13">
        <f t="shared" si="0"/>
        <v>0.99329319493271773</v>
      </c>
      <c r="AK23" s="221"/>
      <c r="AL23" s="264">
        <v>55</v>
      </c>
      <c r="AM23" s="29">
        <v>1.8794973416342611</v>
      </c>
      <c r="AN23" s="29">
        <v>0.78570340951542861</v>
      </c>
      <c r="AO23" s="29">
        <v>0.72725510938442306</v>
      </c>
      <c r="AP23" s="29">
        <v>1.0856166161888836</v>
      </c>
      <c r="AQ23" s="29">
        <v>1.0788645042017186</v>
      </c>
      <c r="AR23" s="29">
        <v>1.0730995448405014</v>
      </c>
      <c r="AS23" s="29">
        <v>1.0681200035839788</v>
      </c>
      <c r="AT23" s="29">
        <v>1.0637756088785983</v>
      </c>
      <c r="AU23" s="29">
        <v>0.96436089179642626</v>
      </c>
      <c r="AV23" s="29">
        <v>0.96304380599965578</v>
      </c>
      <c r="AW23" s="29">
        <v>0.96162563554211</v>
      </c>
      <c r="AX23" s="29">
        <v>0.96009427885493448</v>
      </c>
      <c r="AY23" s="29">
        <v>0.95843562239256364</v>
      </c>
      <c r="AZ23" s="29">
        <v>0.97033220038590695</v>
      </c>
      <c r="BA23" s="29">
        <v>0.96942511069683746</v>
      </c>
      <c r="BB23" s="29">
        <v>0.96846080324741679</v>
      </c>
      <c r="BC23" s="29">
        <v>0.96743368792332429</v>
      </c>
      <c r="BD23" s="29">
        <v>0.96633742189960148</v>
      </c>
      <c r="BE23" s="29">
        <v>1.1663149760313483</v>
      </c>
      <c r="BF23" s="29">
        <v>1.1425986799871786</v>
      </c>
      <c r="BG23" s="29">
        <v>1.1248020696022323</v>
      </c>
      <c r="BH23" s="29">
        <v>1.1109546941413138</v>
      </c>
      <c r="BI23" s="29">
        <v>1.0998732844160433</v>
      </c>
      <c r="BJ23" s="29">
        <v>1.047655216348375</v>
      </c>
      <c r="BK23" s="29">
        <v>1.0454874997086141</v>
      </c>
      <c r="BL23" s="29">
        <v>1.043508410881328</v>
      </c>
      <c r="BM23" s="29">
        <v>1.0416943557211782</v>
      </c>
      <c r="BN23" s="29">
        <v>1.0400255175543434</v>
      </c>
      <c r="BO23" s="29">
        <v>0.99346841909243078</v>
      </c>
      <c r="BP23" s="29">
        <v>0.99342547706394546</v>
      </c>
      <c r="BQ23" s="29">
        <v>0.99338196665190681</v>
      </c>
      <c r="BR23" s="29">
        <v>0.9933378764963906</v>
      </c>
      <c r="BS23" s="29">
        <v>0.99329319493271773</v>
      </c>
      <c r="BT23" s="13">
        <f t="shared" si="1"/>
        <v>0.99329319493271773</v>
      </c>
    </row>
    <row r="24" spans="1:72" x14ac:dyDescent="0.25">
      <c r="A24" s="221" t="s">
        <v>85</v>
      </c>
      <c r="B24" s="264">
        <v>22</v>
      </c>
      <c r="C24" s="29">
        <v>1.0450266066311911</v>
      </c>
      <c r="D24" s="29">
        <v>1.0300300300300274</v>
      </c>
      <c r="E24" s="29">
        <v>1.0270270270270245</v>
      </c>
      <c r="F24" s="29">
        <v>1.0240240240240217</v>
      </c>
      <c r="G24" s="29">
        <v>1.0210210210210189</v>
      </c>
      <c r="H24" s="29">
        <v>1.0180180180180161</v>
      </c>
      <c r="I24" s="29">
        <v>1.0150150150150132</v>
      </c>
      <c r="J24" s="29">
        <v>1.0120120120120104</v>
      </c>
      <c r="K24" s="29">
        <v>1.0090090090090076</v>
      </c>
      <c r="L24" s="29">
        <v>1.0060060060060048</v>
      </c>
      <c r="M24" s="29">
        <v>1.0030030030030019</v>
      </c>
      <c r="N24" s="29">
        <v>0.99999999999999922</v>
      </c>
      <c r="O24" s="29">
        <v>1</v>
      </c>
      <c r="P24" s="29">
        <v>1</v>
      </c>
      <c r="Q24" s="29">
        <v>1</v>
      </c>
      <c r="R24" s="29">
        <v>1</v>
      </c>
      <c r="S24" s="29">
        <v>1</v>
      </c>
      <c r="T24" s="29">
        <v>1</v>
      </c>
      <c r="U24" s="29">
        <v>1</v>
      </c>
      <c r="V24" s="29">
        <v>1</v>
      </c>
      <c r="W24" s="29">
        <v>1</v>
      </c>
      <c r="X24" s="29">
        <v>1</v>
      </c>
      <c r="Y24" s="29">
        <v>1</v>
      </c>
      <c r="Z24" s="29">
        <v>1</v>
      </c>
      <c r="AA24" s="29">
        <v>1</v>
      </c>
      <c r="AB24" s="29">
        <v>1</v>
      </c>
      <c r="AC24" s="29">
        <v>1</v>
      </c>
      <c r="AD24" s="29">
        <v>1</v>
      </c>
      <c r="AE24" s="29">
        <v>1</v>
      </c>
      <c r="AF24" s="29">
        <v>1</v>
      </c>
      <c r="AG24" s="29">
        <v>1</v>
      </c>
      <c r="AH24" s="29">
        <v>1</v>
      </c>
      <c r="AI24" s="29">
        <v>1</v>
      </c>
      <c r="AJ24" s="13">
        <f t="shared" si="0"/>
        <v>1</v>
      </c>
      <c r="AK24" s="221"/>
      <c r="AL24" s="264">
        <v>56</v>
      </c>
      <c r="AM24" s="29">
        <v>1.0450266066311911</v>
      </c>
      <c r="AN24" s="29">
        <v>1.0300300300300274</v>
      </c>
      <c r="AO24" s="29">
        <v>1.0270270270270245</v>
      </c>
      <c r="AP24" s="29">
        <v>1.0240240240240217</v>
      </c>
      <c r="AQ24" s="29">
        <v>1.0210210210210189</v>
      </c>
      <c r="AR24" s="29">
        <v>1.0180180180180161</v>
      </c>
      <c r="AS24" s="29">
        <v>1.0150150150150132</v>
      </c>
      <c r="AT24" s="29">
        <v>1.0120120120120104</v>
      </c>
      <c r="AU24" s="29">
        <v>1.0090090090090076</v>
      </c>
      <c r="AV24" s="29">
        <v>1.0060060060060048</v>
      </c>
      <c r="AW24" s="29">
        <v>1.0030030030030019</v>
      </c>
      <c r="AX24" s="29">
        <v>0.99999999999999922</v>
      </c>
      <c r="AY24" s="29">
        <v>1</v>
      </c>
      <c r="AZ24" s="29">
        <v>1</v>
      </c>
      <c r="BA24" s="29">
        <v>1</v>
      </c>
      <c r="BB24" s="29">
        <v>1</v>
      </c>
      <c r="BC24" s="29">
        <v>1</v>
      </c>
      <c r="BD24" s="29">
        <v>1</v>
      </c>
      <c r="BE24" s="29">
        <v>1</v>
      </c>
      <c r="BF24" s="29">
        <v>1</v>
      </c>
      <c r="BG24" s="29">
        <v>1</v>
      </c>
      <c r="BH24" s="29">
        <v>1</v>
      </c>
      <c r="BI24" s="29">
        <v>1</v>
      </c>
      <c r="BJ24" s="29">
        <v>1</v>
      </c>
      <c r="BK24" s="29">
        <v>1</v>
      </c>
      <c r="BL24" s="29">
        <v>1</v>
      </c>
      <c r="BM24" s="29">
        <v>1</v>
      </c>
      <c r="BN24" s="29">
        <v>1</v>
      </c>
      <c r="BO24" s="29">
        <v>1</v>
      </c>
      <c r="BP24" s="29">
        <v>1</v>
      </c>
      <c r="BQ24" s="29">
        <v>1</v>
      </c>
      <c r="BR24" s="29">
        <v>1</v>
      </c>
      <c r="BS24" s="29">
        <v>1</v>
      </c>
      <c r="BT24" s="13">
        <f t="shared" si="1"/>
        <v>1</v>
      </c>
    </row>
    <row r="25" spans="1:72" x14ac:dyDescent="0.25">
      <c r="A25" s="221" t="s">
        <v>86</v>
      </c>
      <c r="B25" s="264">
        <v>23</v>
      </c>
      <c r="C25" s="29">
        <v>1.0498397763687217</v>
      </c>
      <c r="D25" s="29">
        <v>1.03162748408884</v>
      </c>
      <c r="E25" s="29">
        <v>1.0284647356799559</v>
      </c>
      <c r="F25" s="29">
        <v>1.0253019872710718</v>
      </c>
      <c r="G25" s="29">
        <v>1.0221392388621877</v>
      </c>
      <c r="H25" s="29">
        <v>1.0189764904533036</v>
      </c>
      <c r="I25" s="29">
        <v>1.0158137420444195</v>
      </c>
      <c r="J25" s="29">
        <v>1.0126509936355355</v>
      </c>
      <c r="K25" s="29">
        <v>1.0094882452266514</v>
      </c>
      <c r="L25" s="29">
        <v>1.0063254968177673</v>
      </c>
      <c r="M25" s="29">
        <v>1.0031627484088832</v>
      </c>
      <c r="N25" s="29">
        <v>0.99999999999999922</v>
      </c>
      <c r="O25" s="29">
        <v>1</v>
      </c>
      <c r="P25" s="29">
        <v>1</v>
      </c>
      <c r="Q25" s="29">
        <v>1</v>
      </c>
      <c r="R25" s="29">
        <v>1</v>
      </c>
      <c r="S25" s="29">
        <v>1</v>
      </c>
      <c r="T25" s="29">
        <v>1</v>
      </c>
      <c r="U25" s="29">
        <v>1</v>
      </c>
      <c r="V25" s="29">
        <v>1</v>
      </c>
      <c r="W25" s="29">
        <v>1</v>
      </c>
      <c r="X25" s="29">
        <v>1</v>
      </c>
      <c r="Y25" s="29">
        <v>1</v>
      </c>
      <c r="Z25" s="29">
        <v>1</v>
      </c>
      <c r="AA25" s="29">
        <v>1</v>
      </c>
      <c r="AB25" s="29">
        <v>1</v>
      </c>
      <c r="AC25" s="29">
        <v>1</v>
      </c>
      <c r="AD25" s="29">
        <v>1</v>
      </c>
      <c r="AE25" s="29">
        <v>1</v>
      </c>
      <c r="AF25" s="29">
        <v>1</v>
      </c>
      <c r="AG25" s="29">
        <v>1</v>
      </c>
      <c r="AH25" s="29">
        <v>1</v>
      </c>
      <c r="AI25" s="29">
        <v>1</v>
      </c>
      <c r="AJ25" s="13">
        <f t="shared" si="0"/>
        <v>1</v>
      </c>
      <c r="AK25" s="221"/>
      <c r="AL25" s="264">
        <v>57</v>
      </c>
      <c r="AM25" s="29">
        <v>1.0498397763687217</v>
      </c>
      <c r="AN25" s="29">
        <v>1.03162748408884</v>
      </c>
      <c r="AO25" s="29">
        <v>1.0284647356799559</v>
      </c>
      <c r="AP25" s="29">
        <v>1.0253019872710718</v>
      </c>
      <c r="AQ25" s="29">
        <v>1.0221392388621877</v>
      </c>
      <c r="AR25" s="29">
        <v>1.0189764904533036</v>
      </c>
      <c r="AS25" s="29">
        <v>1.0158137420444195</v>
      </c>
      <c r="AT25" s="29">
        <v>1.0126509936355355</v>
      </c>
      <c r="AU25" s="29">
        <v>1.0094882452266514</v>
      </c>
      <c r="AV25" s="29">
        <v>1.0063254968177673</v>
      </c>
      <c r="AW25" s="29">
        <v>1.0031627484088832</v>
      </c>
      <c r="AX25" s="29">
        <v>0.99999999999999922</v>
      </c>
      <c r="AY25" s="29">
        <v>1</v>
      </c>
      <c r="AZ25" s="29">
        <v>1</v>
      </c>
      <c r="BA25" s="29">
        <v>1</v>
      </c>
      <c r="BB25" s="29">
        <v>1</v>
      </c>
      <c r="BC25" s="29">
        <v>1</v>
      </c>
      <c r="BD25" s="29">
        <v>1</v>
      </c>
      <c r="BE25" s="29">
        <v>1</v>
      </c>
      <c r="BF25" s="29">
        <v>1</v>
      </c>
      <c r="BG25" s="29">
        <v>1</v>
      </c>
      <c r="BH25" s="29">
        <v>1</v>
      </c>
      <c r="BI25" s="29">
        <v>1</v>
      </c>
      <c r="BJ25" s="29">
        <v>1</v>
      </c>
      <c r="BK25" s="29">
        <v>1</v>
      </c>
      <c r="BL25" s="29">
        <v>1</v>
      </c>
      <c r="BM25" s="29">
        <v>1</v>
      </c>
      <c r="BN25" s="29">
        <v>1</v>
      </c>
      <c r="BO25" s="29">
        <v>1</v>
      </c>
      <c r="BP25" s="29">
        <v>1</v>
      </c>
      <c r="BQ25" s="29">
        <v>1</v>
      </c>
      <c r="BR25" s="29">
        <v>1</v>
      </c>
      <c r="BS25" s="29">
        <v>1</v>
      </c>
      <c r="BT25" s="13">
        <f t="shared" si="1"/>
        <v>1</v>
      </c>
    </row>
    <row r="26" spans="1:72" x14ac:dyDescent="0.25">
      <c r="A26" s="221" t="s">
        <v>87</v>
      </c>
      <c r="B26" s="264">
        <v>24</v>
      </c>
      <c r="C26" s="29">
        <v>1.0317974385396731</v>
      </c>
      <c r="D26" s="29">
        <v>1.0516478812954742</v>
      </c>
      <c r="E26" s="29">
        <v>1.0464830931659268</v>
      </c>
      <c r="F26" s="29">
        <v>1.0413183050363795</v>
      </c>
      <c r="G26" s="29">
        <v>1.0361535169068321</v>
      </c>
      <c r="H26" s="29">
        <v>1.0309887287772848</v>
      </c>
      <c r="I26" s="29">
        <v>1.0258239406477374</v>
      </c>
      <c r="J26" s="29">
        <v>1.0206591525181901</v>
      </c>
      <c r="K26" s="29">
        <v>1.0154943643886427</v>
      </c>
      <c r="L26" s="29">
        <v>1.0103295762590954</v>
      </c>
      <c r="M26" s="29">
        <v>1.005164788129548</v>
      </c>
      <c r="N26" s="29">
        <v>1.0000000000000007</v>
      </c>
      <c r="O26" s="29">
        <v>1</v>
      </c>
      <c r="P26" s="29">
        <v>1</v>
      </c>
      <c r="Q26" s="29">
        <v>1</v>
      </c>
      <c r="R26" s="29">
        <v>1</v>
      </c>
      <c r="S26" s="29">
        <v>1</v>
      </c>
      <c r="T26" s="29">
        <v>1</v>
      </c>
      <c r="U26" s="29">
        <v>1</v>
      </c>
      <c r="V26" s="29">
        <v>1</v>
      </c>
      <c r="W26" s="29">
        <v>1</v>
      </c>
      <c r="X26" s="29">
        <v>1</v>
      </c>
      <c r="Y26" s="29">
        <v>1</v>
      </c>
      <c r="Z26" s="29">
        <v>1</v>
      </c>
      <c r="AA26" s="29">
        <v>1</v>
      </c>
      <c r="AB26" s="29">
        <v>1</v>
      </c>
      <c r="AC26" s="29">
        <v>1</v>
      </c>
      <c r="AD26" s="29">
        <v>1</v>
      </c>
      <c r="AE26" s="29">
        <v>1</v>
      </c>
      <c r="AF26" s="29">
        <v>1</v>
      </c>
      <c r="AG26" s="29">
        <v>1</v>
      </c>
      <c r="AH26" s="29">
        <v>1</v>
      </c>
      <c r="AI26" s="29">
        <v>1</v>
      </c>
      <c r="AJ26" s="13">
        <f t="shared" si="0"/>
        <v>1</v>
      </c>
      <c r="AK26" s="221"/>
      <c r="AL26" s="264">
        <v>58</v>
      </c>
      <c r="AM26" s="29">
        <v>1.0317974385396731</v>
      </c>
      <c r="AN26" s="29">
        <v>1.0516478812954742</v>
      </c>
      <c r="AO26" s="29">
        <v>1.0464830931659268</v>
      </c>
      <c r="AP26" s="29">
        <v>1.0413183050363795</v>
      </c>
      <c r="AQ26" s="29">
        <v>1.0361535169068321</v>
      </c>
      <c r="AR26" s="29">
        <v>1.0309887287772848</v>
      </c>
      <c r="AS26" s="29">
        <v>1.0258239406477374</v>
      </c>
      <c r="AT26" s="29">
        <v>1.0206591525181901</v>
      </c>
      <c r="AU26" s="29">
        <v>1.0154943643886427</v>
      </c>
      <c r="AV26" s="29">
        <v>1.0103295762590954</v>
      </c>
      <c r="AW26" s="29">
        <v>1.005164788129548</v>
      </c>
      <c r="AX26" s="29">
        <v>1.0000000000000007</v>
      </c>
      <c r="AY26" s="29">
        <v>1</v>
      </c>
      <c r="AZ26" s="29">
        <v>1</v>
      </c>
      <c r="BA26" s="29">
        <v>1</v>
      </c>
      <c r="BB26" s="29">
        <v>1</v>
      </c>
      <c r="BC26" s="29">
        <v>1</v>
      </c>
      <c r="BD26" s="29">
        <v>1</v>
      </c>
      <c r="BE26" s="29">
        <v>1</v>
      </c>
      <c r="BF26" s="29">
        <v>1</v>
      </c>
      <c r="BG26" s="29">
        <v>1</v>
      </c>
      <c r="BH26" s="29">
        <v>1</v>
      </c>
      <c r="BI26" s="29">
        <v>1</v>
      </c>
      <c r="BJ26" s="29">
        <v>1</v>
      </c>
      <c r="BK26" s="29">
        <v>1</v>
      </c>
      <c r="BL26" s="29">
        <v>1</v>
      </c>
      <c r="BM26" s="29">
        <v>1</v>
      </c>
      <c r="BN26" s="29">
        <v>1</v>
      </c>
      <c r="BO26" s="29">
        <v>1</v>
      </c>
      <c r="BP26" s="29">
        <v>1</v>
      </c>
      <c r="BQ26" s="29">
        <v>1</v>
      </c>
      <c r="BR26" s="29">
        <v>1</v>
      </c>
      <c r="BS26" s="29">
        <v>1</v>
      </c>
      <c r="BT26" s="13">
        <f t="shared" si="1"/>
        <v>1</v>
      </c>
    </row>
    <row r="27" spans="1:72" x14ac:dyDescent="0.25">
      <c r="A27" s="221" t="s">
        <v>88</v>
      </c>
      <c r="B27" s="264">
        <v>25</v>
      </c>
      <c r="C27" s="29">
        <v>1.0223353338904504</v>
      </c>
      <c r="D27" s="29">
        <v>0.99680463699189414</v>
      </c>
      <c r="E27" s="29">
        <v>0.99712417329270475</v>
      </c>
      <c r="F27" s="29">
        <v>0.99744370959351536</v>
      </c>
      <c r="G27" s="29">
        <v>0.99776324589432597</v>
      </c>
      <c r="H27" s="29">
        <v>0.99808278219513658</v>
      </c>
      <c r="I27" s="29">
        <v>0.99840231849594718</v>
      </c>
      <c r="J27" s="29">
        <v>0.99872185479675779</v>
      </c>
      <c r="K27" s="29">
        <v>0.9990413910975684</v>
      </c>
      <c r="L27" s="29">
        <v>0.99936092739837901</v>
      </c>
      <c r="M27" s="29">
        <v>0.99968046369918961</v>
      </c>
      <c r="N27" s="29">
        <v>1.0000000000000002</v>
      </c>
      <c r="O27" s="29">
        <v>1</v>
      </c>
      <c r="P27" s="29">
        <v>1</v>
      </c>
      <c r="Q27" s="29">
        <v>1</v>
      </c>
      <c r="R27" s="29">
        <v>1</v>
      </c>
      <c r="S27" s="29">
        <v>1</v>
      </c>
      <c r="T27" s="29">
        <v>1</v>
      </c>
      <c r="U27" s="29">
        <v>1</v>
      </c>
      <c r="V27" s="29">
        <v>1</v>
      </c>
      <c r="W27" s="29">
        <v>1</v>
      </c>
      <c r="X27" s="29">
        <v>1</v>
      </c>
      <c r="Y27" s="29">
        <v>1</v>
      </c>
      <c r="Z27" s="29">
        <v>1</v>
      </c>
      <c r="AA27" s="29">
        <v>1</v>
      </c>
      <c r="AB27" s="29">
        <v>1</v>
      </c>
      <c r="AC27" s="29">
        <v>1</v>
      </c>
      <c r="AD27" s="29">
        <v>1</v>
      </c>
      <c r="AE27" s="29">
        <v>1</v>
      </c>
      <c r="AF27" s="29">
        <v>1</v>
      </c>
      <c r="AG27" s="29">
        <v>1</v>
      </c>
      <c r="AH27" s="29">
        <v>1</v>
      </c>
      <c r="AI27" s="29">
        <v>1</v>
      </c>
      <c r="AJ27" s="13">
        <f t="shared" si="0"/>
        <v>1</v>
      </c>
      <c r="AK27" s="221"/>
      <c r="AL27" s="264">
        <v>59</v>
      </c>
      <c r="AM27" s="29">
        <v>1.0223353338904504</v>
      </c>
      <c r="AN27" s="29">
        <v>0.99680463699189414</v>
      </c>
      <c r="AO27" s="29">
        <v>0.99712417329270475</v>
      </c>
      <c r="AP27" s="29">
        <v>0.99744370959351536</v>
      </c>
      <c r="AQ27" s="29">
        <v>0.99776324589432597</v>
      </c>
      <c r="AR27" s="29">
        <v>0.99808278219513658</v>
      </c>
      <c r="AS27" s="29">
        <v>0.99840231849594718</v>
      </c>
      <c r="AT27" s="29">
        <v>0.99872185479675779</v>
      </c>
      <c r="AU27" s="29">
        <v>0.9990413910975684</v>
      </c>
      <c r="AV27" s="29">
        <v>0.99936092739837901</v>
      </c>
      <c r="AW27" s="29">
        <v>0.99968046369918961</v>
      </c>
      <c r="AX27" s="29">
        <v>1.0000000000000002</v>
      </c>
      <c r="AY27" s="29">
        <v>1</v>
      </c>
      <c r="AZ27" s="29">
        <v>1</v>
      </c>
      <c r="BA27" s="29">
        <v>1</v>
      </c>
      <c r="BB27" s="29">
        <v>1</v>
      </c>
      <c r="BC27" s="29">
        <v>1</v>
      </c>
      <c r="BD27" s="29">
        <v>1</v>
      </c>
      <c r="BE27" s="29">
        <v>1</v>
      </c>
      <c r="BF27" s="29">
        <v>1</v>
      </c>
      <c r="BG27" s="29">
        <v>1</v>
      </c>
      <c r="BH27" s="29">
        <v>1</v>
      </c>
      <c r="BI27" s="29">
        <v>1</v>
      </c>
      <c r="BJ27" s="29">
        <v>1</v>
      </c>
      <c r="BK27" s="29">
        <v>1</v>
      </c>
      <c r="BL27" s="29">
        <v>1</v>
      </c>
      <c r="BM27" s="29">
        <v>1</v>
      </c>
      <c r="BN27" s="29">
        <v>1</v>
      </c>
      <c r="BO27" s="29">
        <v>1</v>
      </c>
      <c r="BP27" s="29">
        <v>1</v>
      </c>
      <c r="BQ27" s="29">
        <v>1</v>
      </c>
      <c r="BR27" s="29">
        <v>1</v>
      </c>
      <c r="BS27" s="29">
        <v>1</v>
      </c>
      <c r="BT27" s="13">
        <f t="shared" si="1"/>
        <v>1</v>
      </c>
    </row>
    <row r="28" spans="1:72" x14ac:dyDescent="0.25">
      <c r="A28" s="221" t="s">
        <v>89</v>
      </c>
      <c r="B28" s="264">
        <v>26</v>
      </c>
      <c r="C28" s="29">
        <v>1.0361534496723395</v>
      </c>
      <c r="D28" s="29">
        <v>1.0445565662308127</v>
      </c>
      <c r="E28" s="29">
        <v>1.0401009096077314</v>
      </c>
      <c r="F28" s="29">
        <v>1.03564525298465</v>
      </c>
      <c r="G28" s="29">
        <v>1.0311895963615687</v>
      </c>
      <c r="H28" s="29">
        <v>1.0267339397384874</v>
      </c>
      <c r="I28" s="29">
        <v>1.022278283115406</v>
      </c>
      <c r="J28" s="29">
        <v>1.0178226264923247</v>
      </c>
      <c r="K28" s="29">
        <v>1.0133669698692434</v>
      </c>
      <c r="L28" s="29">
        <v>1.008911313246162</v>
      </c>
      <c r="M28" s="29">
        <v>1.0044556566230807</v>
      </c>
      <c r="N28" s="29">
        <v>0.99999999999999944</v>
      </c>
      <c r="O28" s="29">
        <v>1</v>
      </c>
      <c r="P28" s="29">
        <v>1</v>
      </c>
      <c r="Q28" s="29">
        <v>1</v>
      </c>
      <c r="R28" s="29">
        <v>1</v>
      </c>
      <c r="S28" s="29">
        <v>1</v>
      </c>
      <c r="T28" s="29">
        <v>1</v>
      </c>
      <c r="U28" s="29">
        <v>1</v>
      </c>
      <c r="V28" s="29">
        <v>1</v>
      </c>
      <c r="W28" s="29">
        <v>1</v>
      </c>
      <c r="X28" s="29">
        <v>1</v>
      </c>
      <c r="Y28" s="29">
        <v>1</v>
      </c>
      <c r="Z28" s="29">
        <v>1</v>
      </c>
      <c r="AA28" s="29">
        <v>1</v>
      </c>
      <c r="AB28" s="29">
        <v>1</v>
      </c>
      <c r="AC28" s="29">
        <v>1</v>
      </c>
      <c r="AD28" s="29">
        <v>1</v>
      </c>
      <c r="AE28" s="29">
        <v>1</v>
      </c>
      <c r="AF28" s="29">
        <v>1</v>
      </c>
      <c r="AG28" s="29">
        <v>1</v>
      </c>
      <c r="AH28" s="29">
        <v>1</v>
      </c>
      <c r="AI28" s="29">
        <v>1</v>
      </c>
      <c r="AJ28" s="13">
        <f t="shared" si="0"/>
        <v>1</v>
      </c>
      <c r="AK28" s="221"/>
      <c r="AL28" s="264">
        <v>60</v>
      </c>
      <c r="AM28" s="29">
        <v>1.0361534496723395</v>
      </c>
      <c r="AN28" s="29">
        <v>1.0445565662308127</v>
      </c>
      <c r="AO28" s="29">
        <v>1.0401009096077314</v>
      </c>
      <c r="AP28" s="29">
        <v>1.03564525298465</v>
      </c>
      <c r="AQ28" s="29">
        <v>1.0311895963615687</v>
      </c>
      <c r="AR28" s="29">
        <v>1.0267339397384874</v>
      </c>
      <c r="AS28" s="29">
        <v>1.022278283115406</v>
      </c>
      <c r="AT28" s="29">
        <v>1.0178226264923247</v>
      </c>
      <c r="AU28" s="29">
        <v>1.0133669698692434</v>
      </c>
      <c r="AV28" s="29">
        <v>1.008911313246162</v>
      </c>
      <c r="AW28" s="29">
        <v>1.0044556566230807</v>
      </c>
      <c r="AX28" s="29">
        <v>0.99999999999999944</v>
      </c>
      <c r="AY28" s="29">
        <v>1</v>
      </c>
      <c r="AZ28" s="29">
        <v>1</v>
      </c>
      <c r="BA28" s="29">
        <v>1</v>
      </c>
      <c r="BB28" s="29">
        <v>1</v>
      </c>
      <c r="BC28" s="29">
        <v>1</v>
      </c>
      <c r="BD28" s="29">
        <v>1</v>
      </c>
      <c r="BE28" s="29">
        <v>1</v>
      </c>
      <c r="BF28" s="29">
        <v>1</v>
      </c>
      <c r="BG28" s="29">
        <v>1</v>
      </c>
      <c r="BH28" s="29">
        <v>1</v>
      </c>
      <c r="BI28" s="29">
        <v>1</v>
      </c>
      <c r="BJ28" s="29">
        <v>1</v>
      </c>
      <c r="BK28" s="29">
        <v>1</v>
      </c>
      <c r="BL28" s="29">
        <v>1</v>
      </c>
      <c r="BM28" s="29">
        <v>1</v>
      </c>
      <c r="BN28" s="29">
        <v>1</v>
      </c>
      <c r="BO28" s="29">
        <v>1</v>
      </c>
      <c r="BP28" s="29">
        <v>1</v>
      </c>
      <c r="BQ28" s="29">
        <v>1</v>
      </c>
      <c r="BR28" s="29">
        <v>1</v>
      </c>
      <c r="BS28" s="29">
        <v>1</v>
      </c>
      <c r="BT28" s="13">
        <f t="shared" si="1"/>
        <v>1</v>
      </c>
    </row>
    <row r="29" spans="1:72" x14ac:dyDescent="0.25">
      <c r="A29" s="221" t="s">
        <v>90</v>
      </c>
      <c r="B29" s="264">
        <v>27</v>
      </c>
      <c r="C29" s="29">
        <v>1</v>
      </c>
      <c r="D29" s="29">
        <v>1</v>
      </c>
      <c r="E29" s="29">
        <v>1</v>
      </c>
      <c r="F29" s="29">
        <v>1</v>
      </c>
      <c r="G29" s="29">
        <v>1</v>
      </c>
      <c r="H29" s="29">
        <v>1</v>
      </c>
      <c r="I29" s="29">
        <v>1</v>
      </c>
      <c r="J29" s="29">
        <v>1</v>
      </c>
      <c r="K29" s="29">
        <v>1</v>
      </c>
      <c r="L29" s="29">
        <v>1</v>
      </c>
      <c r="M29" s="29">
        <v>1</v>
      </c>
      <c r="N29" s="29">
        <v>1</v>
      </c>
      <c r="O29" s="29">
        <v>1</v>
      </c>
      <c r="P29" s="29">
        <v>1</v>
      </c>
      <c r="Q29" s="29">
        <v>1</v>
      </c>
      <c r="R29" s="29">
        <v>1</v>
      </c>
      <c r="S29" s="29">
        <v>1</v>
      </c>
      <c r="T29" s="29">
        <v>1</v>
      </c>
      <c r="U29" s="29">
        <v>1</v>
      </c>
      <c r="V29" s="29">
        <v>1</v>
      </c>
      <c r="W29" s="29">
        <v>1</v>
      </c>
      <c r="X29" s="29">
        <v>1</v>
      </c>
      <c r="Y29" s="29">
        <v>1</v>
      </c>
      <c r="Z29" s="29">
        <v>1</v>
      </c>
      <c r="AA29" s="29">
        <v>1</v>
      </c>
      <c r="AB29" s="29">
        <v>1</v>
      </c>
      <c r="AC29" s="29">
        <v>1</v>
      </c>
      <c r="AD29" s="29">
        <v>1</v>
      </c>
      <c r="AE29" s="29">
        <v>1</v>
      </c>
      <c r="AF29" s="29">
        <v>1</v>
      </c>
      <c r="AG29" s="29">
        <v>1</v>
      </c>
      <c r="AH29" s="29">
        <v>1</v>
      </c>
      <c r="AI29" s="29">
        <v>1</v>
      </c>
      <c r="AJ29" s="13">
        <f t="shared" si="0"/>
        <v>1</v>
      </c>
      <c r="AK29" s="221"/>
      <c r="AL29" s="264">
        <v>61</v>
      </c>
      <c r="AM29" s="29">
        <v>1</v>
      </c>
      <c r="AN29" s="29">
        <v>1</v>
      </c>
      <c r="AO29" s="29">
        <v>1</v>
      </c>
      <c r="AP29" s="29">
        <v>1</v>
      </c>
      <c r="AQ29" s="29">
        <v>1</v>
      </c>
      <c r="AR29" s="29">
        <v>1</v>
      </c>
      <c r="AS29" s="29">
        <v>1</v>
      </c>
      <c r="AT29" s="29">
        <v>1</v>
      </c>
      <c r="AU29" s="29">
        <v>1</v>
      </c>
      <c r="AV29" s="29">
        <v>1</v>
      </c>
      <c r="AW29" s="29">
        <v>1</v>
      </c>
      <c r="AX29" s="29">
        <v>1</v>
      </c>
      <c r="AY29" s="29">
        <v>1</v>
      </c>
      <c r="AZ29" s="29">
        <v>1</v>
      </c>
      <c r="BA29" s="29">
        <v>1</v>
      </c>
      <c r="BB29" s="29">
        <v>1</v>
      </c>
      <c r="BC29" s="29">
        <v>1</v>
      </c>
      <c r="BD29" s="29">
        <v>1</v>
      </c>
      <c r="BE29" s="29">
        <v>1</v>
      </c>
      <c r="BF29" s="29">
        <v>1</v>
      </c>
      <c r="BG29" s="29">
        <v>1</v>
      </c>
      <c r="BH29" s="29">
        <v>1</v>
      </c>
      <c r="BI29" s="29">
        <v>1</v>
      </c>
      <c r="BJ29" s="29">
        <v>1</v>
      </c>
      <c r="BK29" s="29">
        <v>1</v>
      </c>
      <c r="BL29" s="29">
        <v>1</v>
      </c>
      <c r="BM29" s="29">
        <v>1</v>
      </c>
      <c r="BN29" s="29">
        <v>1</v>
      </c>
      <c r="BO29" s="29">
        <v>1</v>
      </c>
      <c r="BP29" s="29">
        <v>1</v>
      </c>
      <c r="BQ29" s="29">
        <v>1</v>
      </c>
      <c r="BR29" s="29">
        <v>1</v>
      </c>
      <c r="BS29" s="29">
        <v>1</v>
      </c>
      <c r="BT29" s="13">
        <f t="shared" si="1"/>
        <v>1</v>
      </c>
    </row>
    <row r="30" spans="1:72" x14ac:dyDescent="0.25">
      <c r="A30" s="221" t="s">
        <v>91</v>
      </c>
      <c r="B30" s="264">
        <v>28</v>
      </c>
      <c r="C30" s="29">
        <v>1.0183826629564079</v>
      </c>
      <c r="D30" s="29">
        <v>1.01763683033866</v>
      </c>
      <c r="E30" s="29">
        <v>1.0158731473047939</v>
      </c>
      <c r="F30" s="29">
        <v>1.0141094642709279</v>
      </c>
      <c r="G30" s="29">
        <v>1.0123457812370618</v>
      </c>
      <c r="H30" s="29">
        <v>1.0105820982031957</v>
      </c>
      <c r="I30" s="29">
        <v>1.0088184151693296</v>
      </c>
      <c r="J30" s="29">
        <v>1.0070547321354635</v>
      </c>
      <c r="K30" s="29">
        <v>1.0052910491015974</v>
      </c>
      <c r="L30" s="29">
        <v>1.0035273660677313</v>
      </c>
      <c r="M30" s="29">
        <v>1.0017636830338652</v>
      </c>
      <c r="N30" s="29">
        <v>0.99999999999999922</v>
      </c>
      <c r="O30" s="29">
        <v>1</v>
      </c>
      <c r="P30" s="29">
        <v>1</v>
      </c>
      <c r="Q30" s="29">
        <v>1</v>
      </c>
      <c r="R30" s="29">
        <v>1</v>
      </c>
      <c r="S30" s="29">
        <v>1</v>
      </c>
      <c r="T30" s="29">
        <v>1</v>
      </c>
      <c r="U30" s="29">
        <v>1</v>
      </c>
      <c r="V30" s="29">
        <v>1</v>
      </c>
      <c r="W30" s="29">
        <v>1</v>
      </c>
      <c r="X30" s="29">
        <v>1</v>
      </c>
      <c r="Y30" s="29">
        <v>1</v>
      </c>
      <c r="Z30" s="29">
        <v>1</v>
      </c>
      <c r="AA30" s="29">
        <v>1</v>
      </c>
      <c r="AB30" s="29">
        <v>1</v>
      </c>
      <c r="AC30" s="29">
        <v>1</v>
      </c>
      <c r="AD30" s="29">
        <v>1</v>
      </c>
      <c r="AE30" s="29">
        <v>1</v>
      </c>
      <c r="AF30" s="29">
        <v>1</v>
      </c>
      <c r="AG30" s="29">
        <v>1</v>
      </c>
      <c r="AH30" s="29">
        <v>1</v>
      </c>
      <c r="AI30" s="29">
        <v>1</v>
      </c>
      <c r="AJ30" s="13">
        <f t="shared" si="0"/>
        <v>1</v>
      </c>
      <c r="AK30" s="221"/>
      <c r="AL30" s="264">
        <v>62</v>
      </c>
      <c r="AM30" s="29">
        <v>1.0183826629564079</v>
      </c>
      <c r="AN30" s="29">
        <v>1.01763683033866</v>
      </c>
      <c r="AO30" s="29">
        <v>1.0158731473047939</v>
      </c>
      <c r="AP30" s="29">
        <v>1.0141094642709279</v>
      </c>
      <c r="AQ30" s="29">
        <v>1.0123457812370618</v>
      </c>
      <c r="AR30" s="29">
        <v>1.0105820982031957</v>
      </c>
      <c r="AS30" s="29">
        <v>1.0088184151693296</v>
      </c>
      <c r="AT30" s="29">
        <v>1.0070547321354635</v>
      </c>
      <c r="AU30" s="29">
        <v>1.0052910491015974</v>
      </c>
      <c r="AV30" s="29">
        <v>1.0035273660677313</v>
      </c>
      <c r="AW30" s="29">
        <v>1.0017636830338652</v>
      </c>
      <c r="AX30" s="29">
        <v>0.99999999999999922</v>
      </c>
      <c r="AY30" s="29">
        <v>1</v>
      </c>
      <c r="AZ30" s="29">
        <v>1</v>
      </c>
      <c r="BA30" s="29">
        <v>1</v>
      </c>
      <c r="BB30" s="29">
        <v>1</v>
      </c>
      <c r="BC30" s="29">
        <v>1</v>
      </c>
      <c r="BD30" s="29">
        <v>1</v>
      </c>
      <c r="BE30" s="29">
        <v>1</v>
      </c>
      <c r="BF30" s="29">
        <v>1</v>
      </c>
      <c r="BG30" s="29">
        <v>1</v>
      </c>
      <c r="BH30" s="29">
        <v>1</v>
      </c>
      <c r="BI30" s="29">
        <v>1</v>
      </c>
      <c r="BJ30" s="29">
        <v>1</v>
      </c>
      <c r="BK30" s="29">
        <v>1</v>
      </c>
      <c r="BL30" s="29">
        <v>1</v>
      </c>
      <c r="BM30" s="29">
        <v>1</v>
      </c>
      <c r="BN30" s="29">
        <v>1</v>
      </c>
      <c r="BO30" s="29">
        <v>1</v>
      </c>
      <c r="BP30" s="29">
        <v>1</v>
      </c>
      <c r="BQ30" s="29">
        <v>1</v>
      </c>
      <c r="BR30" s="29">
        <v>1</v>
      </c>
      <c r="BS30" s="29">
        <v>1</v>
      </c>
      <c r="BT30" s="13">
        <f t="shared" si="1"/>
        <v>1</v>
      </c>
    </row>
    <row r="31" spans="1:72" x14ac:dyDescent="0.25">
      <c r="A31" s="221" t="s">
        <v>92</v>
      </c>
      <c r="B31" s="264">
        <v>29</v>
      </c>
      <c r="C31" s="29">
        <v>1</v>
      </c>
      <c r="D31" s="29">
        <v>1</v>
      </c>
      <c r="E31" s="29">
        <v>1</v>
      </c>
      <c r="F31" s="29">
        <v>1</v>
      </c>
      <c r="G31" s="29">
        <v>1</v>
      </c>
      <c r="H31" s="29">
        <v>1</v>
      </c>
      <c r="I31" s="29">
        <v>1</v>
      </c>
      <c r="J31" s="29">
        <v>1</v>
      </c>
      <c r="K31" s="29">
        <v>1</v>
      </c>
      <c r="L31" s="29">
        <v>1</v>
      </c>
      <c r="M31" s="29">
        <v>1</v>
      </c>
      <c r="N31" s="29">
        <v>1</v>
      </c>
      <c r="O31" s="29">
        <v>1</v>
      </c>
      <c r="P31" s="29">
        <v>1</v>
      </c>
      <c r="Q31" s="29">
        <v>1</v>
      </c>
      <c r="R31" s="29">
        <v>1</v>
      </c>
      <c r="S31" s="29">
        <v>1</v>
      </c>
      <c r="T31" s="29">
        <v>1</v>
      </c>
      <c r="U31" s="29">
        <v>1</v>
      </c>
      <c r="V31" s="29">
        <v>1</v>
      </c>
      <c r="W31" s="29">
        <v>1</v>
      </c>
      <c r="X31" s="29">
        <v>1</v>
      </c>
      <c r="Y31" s="29">
        <v>1</v>
      </c>
      <c r="Z31" s="29">
        <v>1</v>
      </c>
      <c r="AA31" s="29">
        <v>1</v>
      </c>
      <c r="AB31" s="29">
        <v>1</v>
      </c>
      <c r="AC31" s="29">
        <v>1</v>
      </c>
      <c r="AD31" s="29">
        <v>1</v>
      </c>
      <c r="AE31" s="29">
        <v>1</v>
      </c>
      <c r="AF31" s="29">
        <v>1</v>
      </c>
      <c r="AG31" s="29">
        <v>1</v>
      </c>
      <c r="AH31" s="29">
        <v>1</v>
      </c>
      <c r="AI31" s="29">
        <v>1</v>
      </c>
      <c r="AJ31" s="13">
        <f t="shared" si="0"/>
        <v>1</v>
      </c>
      <c r="AK31" s="221"/>
      <c r="AL31" s="264">
        <v>63</v>
      </c>
      <c r="AM31" s="29">
        <v>1</v>
      </c>
      <c r="AN31" s="29">
        <v>1</v>
      </c>
      <c r="AO31" s="29">
        <v>1</v>
      </c>
      <c r="AP31" s="29">
        <v>1</v>
      </c>
      <c r="AQ31" s="29">
        <v>1</v>
      </c>
      <c r="AR31" s="29">
        <v>1</v>
      </c>
      <c r="AS31" s="29">
        <v>1</v>
      </c>
      <c r="AT31" s="29">
        <v>1</v>
      </c>
      <c r="AU31" s="29">
        <v>1</v>
      </c>
      <c r="AV31" s="29">
        <v>1</v>
      </c>
      <c r="AW31" s="29">
        <v>1</v>
      </c>
      <c r="AX31" s="29">
        <v>1</v>
      </c>
      <c r="AY31" s="29">
        <v>1</v>
      </c>
      <c r="AZ31" s="29">
        <v>1</v>
      </c>
      <c r="BA31" s="29">
        <v>1</v>
      </c>
      <c r="BB31" s="29">
        <v>1</v>
      </c>
      <c r="BC31" s="29">
        <v>1</v>
      </c>
      <c r="BD31" s="29">
        <v>1</v>
      </c>
      <c r="BE31" s="29">
        <v>1</v>
      </c>
      <c r="BF31" s="29">
        <v>1</v>
      </c>
      <c r="BG31" s="29">
        <v>1</v>
      </c>
      <c r="BH31" s="29">
        <v>1</v>
      </c>
      <c r="BI31" s="29">
        <v>1</v>
      </c>
      <c r="BJ31" s="29">
        <v>1</v>
      </c>
      <c r="BK31" s="29">
        <v>1</v>
      </c>
      <c r="BL31" s="29">
        <v>1</v>
      </c>
      <c r="BM31" s="29">
        <v>1</v>
      </c>
      <c r="BN31" s="29">
        <v>1</v>
      </c>
      <c r="BO31" s="29">
        <v>1</v>
      </c>
      <c r="BP31" s="29">
        <v>1</v>
      </c>
      <c r="BQ31" s="29">
        <v>1</v>
      </c>
      <c r="BR31" s="29">
        <v>1</v>
      </c>
      <c r="BS31" s="29">
        <v>1</v>
      </c>
      <c r="BT31" s="13">
        <f t="shared" si="1"/>
        <v>1</v>
      </c>
    </row>
    <row r="32" spans="1:72" x14ac:dyDescent="0.25">
      <c r="A32" s="221" t="s">
        <v>93</v>
      </c>
      <c r="B32" s="264">
        <v>30</v>
      </c>
      <c r="C32" s="29">
        <v>1.0347869037538782</v>
      </c>
      <c r="D32" s="29">
        <v>1.0267984998295261</v>
      </c>
      <c r="E32" s="29">
        <v>1.0241186498465735</v>
      </c>
      <c r="F32" s="29">
        <v>1.021438799863621</v>
      </c>
      <c r="G32" s="29">
        <v>1.0187589498806684</v>
      </c>
      <c r="H32" s="29">
        <v>1.0160790998977158</v>
      </c>
      <c r="I32" s="29">
        <v>1.0133992499147633</v>
      </c>
      <c r="J32" s="29">
        <v>1.0107193999318107</v>
      </c>
      <c r="K32" s="29">
        <v>1.0080395499488581</v>
      </c>
      <c r="L32" s="29">
        <v>1.0053596999659056</v>
      </c>
      <c r="M32" s="29">
        <v>1.002679849982953</v>
      </c>
      <c r="N32" s="29">
        <v>1.0000000000000004</v>
      </c>
      <c r="O32" s="29">
        <v>1</v>
      </c>
      <c r="P32" s="29">
        <v>1</v>
      </c>
      <c r="Q32" s="29">
        <v>1</v>
      </c>
      <c r="R32" s="29">
        <v>1</v>
      </c>
      <c r="S32" s="29">
        <v>1</v>
      </c>
      <c r="T32" s="29">
        <v>1</v>
      </c>
      <c r="U32" s="29">
        <v>1</v>
      </c>
      <c r="V32" s="29">
        <v>1</v>
      </c>
      <c r="W32" s="29">
        <v>1</v>
      </c>
      <c r="X32" s="29">
        <v>1</v>
      </c>
      <c r="Y32" s="29">
        <v>1</v>
      </c>
      <c r="Z32" s="29">
        <v>1</v>
      </c>
      <c r="AA32" s="29">
        <v>1</v>
      </c>
      <c r="AB32" s="29">
        <v>1</v>
      </c>
      <c r="AC32" s="29">
        <v>1</v>
      </c>
      <c r="AD32" s="29">
        <v>1</v>
      </c>
      <c r="AE32" s="29">
        <v>1</v>
      </c>
      <c r="AF32" s="29">
        <v>1</v>
      </c>
      <c r="AG32" s="29">
        <v>1</v>
      </c>
      <c r="AH32" s="29">
        <v>1</v>
      </c>
      <c r="AI32" s="29">
        <v>1</v>
      </c>
      <c r="AJ32" s="13">
        <f t="shared" si="0"/>
        <v>1</v>
      </c>
      <c r="AK32" s="221"/>
      <c r="AL32" s="264">
        <v>64</v>
      </c>
      <c r="AM32" s="29">
        <v>1.0347869037538782</v>
      </c>
      <c r="AN32" s="29">
        <v>1.0267984998295261</v>
      </c>
      <c r="AO32" s="29">
        <v>1.0241186498465735</v>
      </c>
      <c r="AP32" s="29">
        <v>1.021438799863621</v>
      </c>
      <c r="AQ32" s="29">
        <v>1.0187589498806684</v>
      </c>
      <c r="AR32" s="29">
        <v>1.0160790998977158</v>
      </c>
      <c r="AS32" s="29">
        <v>1.0133992499147633</v>
      </c>
      <c r="AT32" s="29">
        <v>1.0107193999318107</v>
      </c>
      <c r="AU32" s="29">
        <v>1.0080395499488581</v>
      </c>
      <c r="AV32" s="29">
        <v>1.0053596999659056</v>
      </c>
      <c r="AW32" s="29">
        <v>1.002679849982953</v>
      </c>
      <c r="AX32" s="29">
        <v>1.0000000000000004</v>
      </c>
      <c r="AY32" s="29">
        <v>1</v>
      </c>
      <c r="AZ32" s="29">
        <v>1</v>
      </c>
      <c r="BA32" s="29">
        <v>1</v>
      </c>
      <c r="BB32" s="29">
        <v>1</v>
      </c>
      <c r="BC32" s="29">
        <v>1</v>
      </c>
      <c r="BD32" s="29">
        <v>1</v>
      </c>
      <c r="BE32" s="29">
        <v>1</v>
      </c>
      <c r="BF32" s="29">
        <v>1</v>
      </c>
      <c r="BG32" s="29">
        <v>1</v>
      </c>
      <c r="BH32" s="29">
        <v>1</v>
      </c>
      <c r="BI32" s="29">
        <v>1</v>
      </c>
      <c r="BJ32" s="29">
        <v>1</v>
      </c>
      <c r="BK32" s="29">
        <v>1</v>
      </c>
      <c r="BL32" s="29">
        <v>1</v>
      </c>
      <c r="BM32" s="29">
        <v>1</v>
      </c>
      <c r="BN32" s="29">
        <v>1</v>
      </c>
      <c r="BO32" s="29">
        <v>1</v>
      </c>
      <c r="BP32" s="29">
        <v>1</v>
      </c>
      <c r="BQ32" s="29">
        <v>1</v>
      </c>
      <c r="BR32" s="29">
        <v>1</v>
      </c>
      <c r="BS32" s="29">
        <v>1</v>
      </c>
      <c r="BT32" s="13">
        <f t="shared" si="1"/>
        <v>1</v>
      </c>
    </row>
    <row r="33" spans="1:72" x14ac:dyDescent="0.25">
      <c r="A33" s="221" t="s">
        <v>94</v>
      </c>
      <c r="B33" s="264">
        <v>31</v>
      </c>
      <c r="C33" s="29">
        <v>1</v>
      </c>
      <c r="D33" s="29">
        <v>1</v>
      </c>
      <c r="E33" s="29">
        <v>1</v>
      </c>
      <c r="F33" s="29">
        <v>1</v>
      </c>
      <c r="G33" s="29">
        <v>1</v>
      </c>
      <c r="H33" s="29">
        <v>1</v>
      </c>
      <c r="I33" s="29">
        <v>1</v>
      </c>
      <c r="J33" s="29">
        <v>1</v>
      </c>
      <c r="K33" s="29">
        <v>1</v>
      </c>
      <c r="L33" s="29">
        <v>1</v>
      </c>
      <c r="M33" s="29">
        <v>1</v>
      </c>
      <c r="N33" s="29">
        <v>1</v>
      </c>
      <c r="O33" s="29">
        <v>1</v>
      </c>
      <c r="P33" s="29">
        <v>1</v>
      </c>
      <c r="Q33" s="29">
        <v>1</v>
      </c>
      <c r="R33" s="29">
        <v>1</v>
      </c>
      <c r="S33" s="29">
        <v>1</v>
      </c>
      <c r="T33" s="29">
        <v>1</v>
      </c>
      <c r="U33" s="29">
        <v>1</v>
      </c>
      <c r="V33" s="29">
        <v>1</v>
      </c>
      <c r="W33" s="29">
        <v>1</v>
      </c>
      <c r="X33" s="29">
        <v>1</v>
      </c>
      <c r="Y33" s="29">
        <v>1</v>
      </c>
      <c r="Z33" s="29">
        <v>1</v>
      </c>
      <c r="AA33" s="29">
        <v>1</v>
      </c>
      <c r="AB33" s="29">
        <v>1</v>
      </c>
      <c r="AC33" s="29">
        <v>1</v>
      </c>
      <c r="AD33" s="29">
        <v>1</v>
      </c>
      <c r="AE33" s="29">
        <v>1</v>
      </c>
      <c r="AF33" s="29">
        <v>1</v>
      </c>
      <c r="AG33" s="29">
        <v>1</v>
      </c>
      <c r="AH33" s="29">
        <v>1</v>
      </c>
      <c r="AI33" s="29">
        <v>1</v>
      </c>
      <c r="AJ33" s="13">
        <f t="shared" si="0"/>
        <v>1</v>
      </c>
      <c r="AK33" s="221"/>
      <c r="AL33" s="264">
        <v>65</v>
      </c>
      <c r="AM33" s="29">
        <v>1</v>
      </c>
      <c r="AN33" s="29">
        <v>1</v>
      </c>
      <c r="AO33" s="29">
        <v>1</v>
      </c>
      <c r="AP33" s="29">
        <v>1</v>
      </c>
      <c r="AQ33" s="29">
        <v>1</v>
      </c>
      <c r="AR33" s="29">
        <v>1</v>
      </c>
      <c r="AS33" s="29">
        <v>1</v>
      </c>
      <c r="AT33" s="29">
        <v>1</v>
      </c>
      <c r="AU33" s="29">
        <v>1</v>
      </c>
      <c r="AV33" s="29">
        <v>1</v>
      </c>
      <c r="AW33" s="29">
        <v>1</v>
      </c>
      <c r="AX33" s="29">
        <v>1</v>
      </c>
      <c r="AY33" s="29">
        <v>1</v>
      </c>
      <c r="AZ33" s="29">
        <v>1</v>
      </c>
      <c r="BA33" s="29">
        <v>1</v>
      </c>
      <c r="BB33" s="29">
        <v>1</v>
      </c>
      <c r="BC33" s="29">
        <v>1</v>
      </c>
      <c r="BD33" s="29">
        <v>1</v>
      </c>
      <c r="BE33" s="29">
        <v>1</v>
      </c>
      <c r="BF33" s="29">
        <v>1</v>
      </c>
      <c r="BG33" s="29">
        <v>1</v>
      </c>
      <c r="BH33" s="29">
        <v>1</v>
      </c>
      <c r="BI33" s="29">
        <v>1</v>
      </c>
      <c r="BJ33" s="29">
        <v>1</v>
      </c>
      <c r="BK33" s="29">
        <v>1</v>
      </c>
      <c r="BL33" s="29">
        <v>1</v>
      </c>
      <c r="BM33" s="29">
        <v>1</v>
      </c>
      <c r="BN33" s="29">
        <v>1</v>
      </c>
      <c r="BO33" s="29">
        <v>1</v>
      </c>
      <c r="BP33" s="29">
        <v>1</v>
      </c>
      <c r="BQ33" s="29">
        <v>1</v>
      </c>
      <c r="BR33" s="29">
        <v>1</v>
      </c>
      <c r="BS33" s="29">
        <v>1</v>
      </c>
      <c r="BT33" s="13">
        <f t="shared" si="1"/>
        <v>1</v>
      </c>
    </row>
    <row r="34" spans="1:72" x14ac:dyDescent="0.25">
      <c r="A34" s="221" t="s">
        <v>95</v>
      </c>
      <c r="B34" s="264">
        <v>32</v>
      </c>
      <c r="C34" s="29">
        <v>1</v>
      </c>
      <c r="D34" s="29">
        <v>1</v>
      </c>
      <c r="E34" s="29">
        <v>1</v>
      </c>
      <c r="F34" s="29">
        <v>1</v>
      </c>
      <c r="G34" s="29">
        <v>1</v>
      </c>
      <c r="H34" s="29">
        <v>1</v>
      </c>
      <c r="I34" s="29">
        <v>1</v>
      </c>
      <c r="J34" s="29">
        <v>1</v>
      </c>
      <c r="K34" s="29">
        <v>1</v>
      </c>
      <c r="L34" s="29">
        <v>1</v>
      </c>
      <c r="M34" s="29">
        <v>1</v>
      </c>
      <c r="N34" s="29">
        <v>1</v>
      </c>
      <c r="O34" s="29">
        <v>1</v>
      </c>
      <c r="P34" s="29">
        <v>1</v>
      </c>
      <c r="Q34" s="29">
        <v>1</v>
      </c>
      <c r="R34" s="29">
        <v>1</v>
      </c>
      <c r="S34" s="29">
        <v>1</v>
      </c>
      <c r="T34" s="29">
        <v>1</v>
      </c>
      <c r="U34" s="29">
        <v>1</v>
      </c>
      <c r="V34" s="29">
        <v>1</v>
      </c>
      <c r="W34" s="29">
        <v>1</v>
      </c>
      <c r="X34" s="29">
        <v>1</v>
      </c>
      <c r="Y34" s="29">
        <v>1</v>
      </c>
      <c r="Z34" s="29">
        <v>1</v>
      </c>
      <c r="AA34" s="29">
        <v>1</v>
      </c>
      <c r="AB34" s="29">
        <v>1</v>
      </c>
      <c r="AC34" s="29">
        <v>1</v>
      </c>
      <c r="AD34" s="29">
        <v>1</v>
      </c>
      <c r="AE34" s="29">
        <v>1</v>
      </c>
      <c r="AF34" s="29">
        <v>1</v>
      </c>
      <c r="AG34" s="29">
        <v>1</v>
      </c>
      <c r="AH34" s="29">
        <v>1</v>
      </c>
      <c r="AI34" s="29">
        <v>1</v>
      </c>
      <c r="AJ34" s="13">
        <f t="shared" si="0"/>
        <v>1</v>
      </c>
      <c r="AK34" s="221"/>
      <c r="AL34" s="264">
        <v>66</v>
      </c>
      <c r="AM34" s="29">
        <v>1</v>
      </c>
      <c r="AN34" s="29">
        <v>1</v>
      </c>
      <c r="AO34" s="29">
        <v>1</v>
      </c>
      <c r="AP34" s="29">
        <v>1</v>
      </c>
      <c r="AQ34" s="29">
        <v>1</v>
      </c>
      <c r="AR34" s="29">
        <v>1</v>
      </c>
      <c r="AS34" s="29">
        <v>1</v>
      </c>
      <c r="AT34" s="29">
        <v>1</v>
      </c>
      <c r="AU34" s="29">
        <v>1</v>
      </c>
      <c r="AV34" s="29">
        <v>1</v>
      </c>
      <c r="AW34" s="29">
        <v>1</v>
      </c>
      <c r="AX34" s="29">
        <v>1</v>
      </c>
      <c r="AY34" s="29">
        <v>1</v>
      </c>
      <c r="AZ34" s="29">
        <v>1</v>
      </c>
      <c r="BA34" s="29">
        <v>1</v>
      </c>
      <c r="BB34" s="29">
        <v>1</v>
      </c>
      <c r="BC34" s="29">
        <v>1</v>
      </c>
      <c r="BD34" s="29">
        <v>1</v>
      </c>
      <c r="BE34" s="29">
        <v>1</v>
      </c>
      <c r="BF34" s="29">
        <v>1</v>
      </c>
      <c r="BG34" s="29">
        <v>1</v>
      </c>
      <c r="BH34" s="29">
        <v>1</v>
      </c>
      <c r="BI34" s="29">
        <v>1</v>
      </c>
      <c r="BJ34" s="29">
        <v>1</v>
      </c>
      <c r="BK34" s="29">
        <v>1</v>
      </c>
      <c r="BL34" s="29">
        <v>1</v>
      </c>
      <c r="BM34" s="29">
        <v>1</v>
      </c>
      <c r="BN34" s="29">
        <v>1</v>
      </c>
      <c r="BO34" s="29">
        <v>1</v>
      </c>
      <c r="BP34" s="29">
        <v>1</v>
      </c>
      <c r="BQ34" s="29">
        <v>1</v>
      </c>
      <c r="BR34" s="29">
        <v>1</v>
      </c>
      <c r="BS34" s="29">
        <v>1</v>
      </c>
      <c r="BT34" s="13">
        <f t="shared" si="1"/>
        <v>1</v>
      </c>
    </row>
    <row r="35" spans="1:72" x14ac:dyDescent="0.25">
      <c r="A35" s="221" t="s">
        <v>96</v>
      </c>
      <c r="B35" s="264">
        <v>33</v>
      </c>
      <c r="C35" s="29">
        <v>1</v>
      </c>
      <c r="D35" s="29">
        <v>1</v>
      </c>
      <c r="E35" s="29">
        <v>1</v>
      </c>
      <c r="F35" s="29">
        <v>1</v>
      </c>
      <c r="G35" s="29">
        <v>1</v>
      </c>
      <c r="H35" s="29">
        <v>1</v>
      </c>
      <c r="I35" s="29">
        <v>1</v>
      </c>
      <c r="J35" s="29">
        <v>1</v>
      </c>
      <c r="K35" s="29">
        <v>1</v>
      </c>
      <c r="L35" s="29">
        <v>1</v>
      </c>
      <c r="M35" s="29">
        <v>1</v>
      </c>
      <c r="N35" s="29">
        <v>1</v>
      </c>
      <c r="O35" s="29">
        <v>1</v>
      </c>
      <c r="P35" s="29">
        <v>1</v>
      </c>
      <c r="Q35" s="29">
        <v>1</v>
      </c>
      <c r="R35" s="29">
        <v>1</v>
      </c>
      <c r="S35" s="29">
        <v>1</v>
      </c>
      <c r="T35" s="29">
        <v>1</v>
      </c>
      <c r="U35" s="29">
        <v>1</v>
      </c>
      <c r="V35" s="29">
        <v>1</v>
      </c>
      <c r="W35" s="29">
        <v>1</v>
      </c>
      <c r="X35" s="29">
        <v>1</v>
      </c>
      <c r="Y35" s="29">
        <v>1</v>
      </c>
      <c r="Z35" s="29">
        <v>1</v>
      </c>
      <c r="AA35" s="29">
        <v>1</v>
      </c>
      <c r="AB35" s="29">
        <v>1</v>
      </c>
      <c r="AC35" s="29">
        <v>1</v>
      </c>
      <c r="AD35" s="29">
        <v>1</v>
      </c>
      <c r="AE35" s="29">
        <v>1</v>
      </c>
      <c r="AF35" s="29">
        <v>1</v>
      </c>
      <c r="AG35" s="29">
        <v>1</v>
      </c>
      <c r="AH35" s="29">
        <v>1</v>
      </c>
      <c r="AI35" s="29">
        <v>1</v>
      </c>
      <c r="AJ35" s="13">
        <f t="shared" si="0"/>
        <v>1</v>
      </c>
      <c r="AK35" s="221"/>
      <c r="AL35" s="264">
        <v>67</v>
      </c>
      <c r="AM35" s="29">
        <v>1</v>
      </c>
      <c r="AN35" s="29">
        <v>1</v>
      </c>
      <c r="AO35" s="29">
        <v>1</v>
      </c>
      <c r="AP35" s="29">
        <v>1</v>
      </c>
      <c r="AQ35" s="29">
        <v>1</v>
      </c>
      <c r="AR35" s="29">
        <v>1</v>
      </c>
      <c r="AS35" s="29">
        <v>1</v>
      </c>
      <c r="AT35" s="29">
        <v>1</v>
      </c>
      <c r="AU35" s="29">
        <v>1</v>
      </c>
      <c r="AV35" s="29">
        <v>1</v>
      </c>
      <c r="AW35" s="29">
        <v>1</v>
      </c>
      <c r="AX35" s="29">
        <v>1</v>
      </c>
      <c r="AY35" s="29">
        <v>1</v>
      </c>
      <c r="AZ35" s="29">
        <v>1</v>
      </c>
      <c r="BA35" s="29">
        <v>1</v>
      </c>
      <c r="BB35" s="29">
        <v>1</v>
      </c>
      <c r="BC35" s="29">
        <v>1</v>
      </c>
      <c r="BD35" s="29">
        <v>1</v>
      </c>
      <c r="BE35" s="29">
        <v>1</v>
      </c>
      <c r="BF35" s="29">
        <v>1</v>
      </c>
      <c r="BG35" s="29">
        <v>1</v>
      </c>
      <c r="BH35" s="29">
        <v>1</v>
      </c>
      <c r="BI35" s="29">
        <v>1</v>
      </c>
      <c r="BJ35" s="29">
        <v>1</v>
      </c>
      <c r="BK35" s="29">
        <v>1</v>
      </c>
      <c r="BL35" s="29">
        <v>1</v>
      </c>
      <c r="BM35" s="29">
        <v>1</v>
      </c>
      <c r="BN35" s="29">
        <v>1</v>
      </c>
      <c r="BO35" s="29">
        <v>1</v>
      </c>
      <c r="BP35" s="29">
        <v>1</v>
      </c>
      <c r="BQ35" s="29">
        <v>1</v>
      </c>
      <c r="BR35" s="29">
        <v>1</v>
      </c>
      <c r="BS35" s="29">
        <v>1</v>
      </c>
      <c r="BT35" s="13">
        <f t="shared" si="1"/>
        <v>1</v>
      </c>
    </row>
    <row r="36" spans="1:72" ht="15.75" thickBot="1" x14ac:dyDescent="0.3">
      <c r="A36" s="221" t="s">
        <v>97</v>
      </c>
      <c r="B36" s="265">
        <v>34</v>
      </c>
      <c r="C36" s="266">
        <v>1</v>
      </c>
      <c r="D36" s="266">
        <v>1</v>
      </c>
      <c r="E36" s="266">
        <v>1</v>
      </c>
      <c r="F36" s="266">
        <v>1</v>
      </c>
      <c r="G36" s="266">
        <v>1</v>
      </c>
      <c r="H36" s="266">
        <v>1</v>
      </c>
      <c r="I36" s="266">
        <v>1</v>
      </c>
      <c r="J36" s="266">
        <v>1</v>
      </c>
      <c r="K36" s="266">
        <v>1</v>
      </c>
      <c r="L36" s="266">
        <v>1</v>
      </c>
      <c r="M36" s="266">
        <v>1</v>
      </c>
      <c r="N36" s="266">
        <v>1</v>
      </c>
      <c r="O36" s="266">
        <v>1</v>
      </c>
      <c r="P36" s="266">
        <v>1</v>
      </c>
      <c r="Q36" s="266">
        <v>1</v>
      </c>
      <c r="R36" s="266">
        <v>1</v>
      </c>
      <c r="S36" s="266">
        <v>1</v>
      </c>
      <c r="T36" s="266">
        <v>1</v>
      </c>
      <c r="U36" s="266">
        <v>1</v>
      </c>
      <c r="V36" s="266">
        <v>1</v>
      </c>
      <c r="W36" s="266">
        <v>1</v>
      </c>
      <c r="X36" s="266">
        <v>1</v>
      </c>
      <c r="Y36" s="266">
        <v>1</v>
      </c>
      <c r="Z36" s="266">
        <v>1</v>
      </c>
      <c r="AA36" s="266">
        <v>1</v>
      </c>
      <c r="AB36" s="266">
        <v>1</v>
      </c>
      <c r="AC36" s="266">
        <v>1</v>
      </c>
      <c r="AD36" s="266">
        <v>1</v>
      </c>
      <c r="AE36" s="266">
        <v>1</v>
      </c>
      <c r="AF36" s="266">
        <v>1</v>
      </c>
      <c r="AG36" s="266">
        <v>1</v>
      </c>
      <c r="AH36" s="266">
        <v>1</v>
      </c>
      <c r="AI36" s="266">
        <v>1</v>
      </c>
      <c r="AJ36" s="267">
        <f t="shared" si="0"/>
        <v>1</v>
      </c>
      <c r="AK36" s="221"/>
      <c r="AL36" s="265">
        <v>68</v>
      </c>
      <c r="AM36" s="266">
        <v>1</v>
      </c>
      <c r="AN36" s="266">
        <v>1</v>
      </c>
      <c r="AO36" s="266">
        <v>1</v>
      </c>
      <c r="AP36" s="266">
        <v>1</v>
      </c>
      <c r="AQ36" s="266">
        <v>1</v>
      </c>
      <c r="AR36" s="266">
        <v>1</v>
      </c>
      <c r="AS36" s="266">
        <v>1</v>
      </c>
      <c r="AT36" s="266">
        <v>1</v>
      </c>
      <c r="AU36" s="266">
        <v>1</v>
      </c>
      <c r="AV36" s="266">
        <v>1</v>
      </c>
      <c r="AW36" s="266">
        <v>1</v>
      </c>
      <c r="AX36" s="266">
        <v>1</v>
      </c>
      <c r="AY36" s="266">
        <v>1</v>
      </c>
      <c r="AZ36" s="266">
        <v>1</v>
      </c>
      <c r="BA36" s="266">
        <v>1</v>
      </c>
      <c r="BB36" s="266">
        <v>1</v>
      </c>
      <c r="BC36" s="266">
        <v>1</v>
      </c>
      <c r="BD36" s="266">
        <v>1</v>
      </c>
      <c r="BE36" s="266">
        <v>1</v>
      </c>
      <c r="BF36" s="266">
        <v>1</v>
      </c>
      <c r="BG36" s="266">
        <v>1</v>
      </c>
      <c r="BH36" s="266">
        <v>1</v>
      </c>
      <c r="BI36" s="266">
        <v>1</v>
      </c>
      <c r="BJ36" s="266">
        <v>1</v>
      </c>
      <c r="BK36" s="266">
        <v>1</v>
      </c>
      <c r="BL36" s="266">
        <v>1</v>
      </c>
      <c r="BM36" s="266">
        <v>1</v>
      </c>
      <c r="BN36" s="266">
        <v>1</v>
      </c>
      <c r="BO36" s="266">
        <v>1</v>
      </c>
      <c r="BP36" s="266">
        <v>1</v>
      </c>
      <c r="BQ36" s="266">
        <v>1</v>
      </c>
      <c r="BR36" s="266">
        <v>1</v>
      </c>
      <c r="BS36" s="266">
        <v>1</v>
      </c>
      <c r="BT36" s="267">
        <f t="shared" si="1"/>
        <v>1</v>
      </c>
    </row>
    <row r="37" spans="1:72" x14ac:dyDescent="0.25">
      <c r="A37" s="221"/>
      <c r="B37" s="15" t="s">
        <v>124</v>
      </c>
      <c r="C37" s="270"/>
      <c r="D37" s="270"/>
      <c r="E37" s="270"/>
      <c r="F37" s="270"/>
      <c r="G37" s="270"/>
      <c r="H37" s="270"/>
      <c r="I37" s="270"/>
      <c r="J37" s="270"/>
      <c r="K37" s="270"/>
      <c r="L37" s="270"/>
      <c r="M37" s="270"/>
      <c r="N37" s="270"/>
      <c r="O37" s="270"/>
      <c r="P37" s="270"/>
      <c r="Q37" s="270"/>
      <c r="R37" s="270"/>
      <c r="S37" s="270"/>
      <c r="T37" s="270"/>
      <c r="U37" s="270"/>
      <c r="V37" s="270"/>
      <c r="AK37" s="221"/>
    </row>
    <row r="38" spans="1:72" ht="14.25" customHeight="1" x14ac:dyDescent="0.25">
      <c r="A38" s="221"/>
      <c r="B38" s="221"/>
      <c r="AK38" s="221"/>
    </row>
    <row r="39" spans="1:72" s="6" customFormat="1" x14ac:dyDescent="0.25">
      <c r="C39" s="271"/>
      <c r="D39" s="271"/>
      <c r="E39" s="271"/>
      <c r="F39" s="271"/>
      <c r="G39" s="271"/>
      <c r="H39" s="271"/>
      <c r="I39" s="271"/>
      <c r="J39" s="271"/>
      <c r="K39" s="271"/>
      <c r="L39" s="271"/>
      <c r="M39" s="271"/>
      <c r="N39" s="271"/>
      <c r="O39" s="271"/>
      <c r="P39" s="271"/>
      <c r="Q39" s="271"/>
      <c r="R39" s="271"/>
      <c r="S39" s="271"/>
      <c r="T39" s="271"/>
      <c r="U39" s="271"/>
      <c r="V39" s="271"/>
      <c r="W39" s="271"/>
      <c r="X39" s="271"/>
      <c r="Y39" s="271"/>
      <c r="Z39" s="271"/>
      <c r="AA39" s="271"/>
      <c r="AB39" s="271"/>
      <c r="AC39" s="271"/>
      <c r="AD39" s="271"/>
      <c r="AE39" s="271"/>
      <c r="AF39" s="271"/>
      <c r="AG39" s="271"/>
      <c r="AH39" s="271"/>
      <c r="AI39" s="271"/>
      <c r="AJ39" s="271"/>
      <c r="AM39" s="271"/>
      <c r="AN39" s="271"/>
      <c r="AO39" s="271"/>
      <c r="AP39" s="271"/>
      <c r="AQ39" s="271"/>
      <c r="AR39" s="271"/>
      <c r="AS39" s="271"/>
      <c r="AT39" s="271"/>
      <c r="AU39" s="271"/>
      <c r="AV39" s="271"/>
      <c r="AW39" s="271"/>
      <c r="AX39" s="271"/>
      <c r="AY39" s="271"/>
      <c r="AZ39" s="271"/>
      <c r="BA39" s="271"/>
      <c r="BB39" s="271"/>
      <c r="BC39" s="271"/>
      <c r="BD39" s="271"/>
      <c r="BE39" s="271"/>
      <c r="BF39" s="271"/>
      <c r="BG39" s="271"/>
      <c r="BH39" s="271"/>
      <c r="BI39" s="271"/>
      <c r="BJ39" s="271"/>
      <c r="BK39" s="271"/>
      <c r="BL39" s="271"/>
      <c r="BM39" s="271"/>
      <c r="BN39" s="271"/>
      <c r="BO39" s="271"/>
      <c r="BP39" s="271"/>
      <c r="BQ39" s="271"/>
      <c r="BR39" s="271"/>
      <c r="BS39" s="271"/>
      <c r="BT39" s="271"/>
    </row>
    <row r="40" spans="1:72" ht="15.75" thickBot="1" x14ac:dyDescent="0.3">
      <c r="A40" s="246" t="s">
        <v>125</v>
      </c>
      <c r="B40" s="21"/>
      <c r="C40" s="261">
        <v>2017</v>
      </c>
      <c r="D40" s="261">
        <v>2018</v>
      </c>
      <c r="E40" s="261">
        <v>2019</v>
      </c>
      <c r="F40" s="261">
        <v>2020</v>
      </c>
      <c r="G40" s="261">
        <v>2021</v>
      </c>
      <c r="H40" s="261">
        <v>2022</v>
      </c>
      <c r="I40" s="261">
        <v>2023</v>
      </c>
      <c r="J40" s="261">
        <v>2024</v>
      </c>
      <c r="K40" s="261">
        <v>2025</v>
      </c>
      <c r="L40" s="261">
        <v>2026</v>
      </c>
      <c r="M40" s="261">
        <v>2027</v>
      </c>
      <c r="N40" s="261">
        <v>2028</v>
      </c>
      <c r="O40" s="261">
        <v>2029</v>
      </c>
      <c r="P40" s="261">
        <v>2030</v>
      </c>
      <c r="Q40" s="261">
        <v>2031</v>
      </c>
      <c r="R40" s="261">
        <v>2032</v>
      </c>
      <c r="S40" s="261">
        <v>2033</v>
      </c>
      <c r="T40" s="261">
        <v>2034</v>
      </c>
      <c r="U40" s="261">
        <v>2035</v>
      </c>
      <c r="V40" s="261">
        <v>2036</v>
      </c>
      <c r="W40" s="261">
        <v>2037</v>
      </c>
      <c r="X40" s="261">
        <v>2038</v>
      </c>
      <c r="Y40" s="261">
        <v>2039</v>
      </c>
      <c r="Z40" s="261">
        <v>2040</v>
      </c>
      <c r="AA40" s="261">
        <v>2041</v>
      </c>
      <c r="AB40" s="261">
        <v>2042</v>
      </c>
      <c r="AC40" s="261">
        <v>2043</v>
      </c>
      <c r="AD40" s="261">
        <v>2044</v>
      </c>
      <c r="AE40" s="261">
        <v>2045</v>
      </c>
      <c r="AF40" s="261">
        <v>2046</v>
      </c>
      <c r="AG40" s="261">
        <v>2047</v>
      </c>
      <c r="AH40" s="261">
        <v>2048</v>
      </c>
      <c r="AI40" s="261">
        <v>2049</v>
      </c>
      <c r="AJ40" s="261">
        <v>2050</v>
      </c>
      <c r="AK40" s="221"/>
      <c r="AL40" s="21"/>
      <c r="AM40" s="261">
        <v>2017</v>
      </c>
      <c r="AN40" s="261">
        <v>2018</v>
      </c>
      <c r="AO40" s="261">
        <v>2019</v>
      </c>
      <c r="AP40" s="261">
        <v>2020</v>
      </c>
      <c r="AQ40" s="261">
        <v>2021</v>
      </c>
      <c r="AR40" s="261">
        <v>2022</v>
      </c>
      <c r="AS40" s="261">
        <v>2023</v>
      </c>
      <c r="AT40" s="261">
        <v>2024</v>
      </c>
      <c r="AU40" s="261">
        <v>2025</v>
      </c>
      <c r="AV40" s="261">
        <v>2026</v>
      </c>
      <c r="AW40" s="261">
        <v>2027</v>
      </c>
      <c r="AX40" s="261">
        <v>2028</v>
      </c>
      <c r="AY40" s="261">
        <v>2029</v>
      </c>
      <c r="AZ40" s="261">
        <v>2030</v>
      </c>
      <c r="BA40" s="261">
        <v>2031</v>
      </c>
      <c r="BB40" s="261">
        <v>2032</v>
      </c>
      <c r="BC40" s="261">
        <v>2033</v>
      </c>
      <c r="BD40" s="261">
        <v>2034</v>
      </c>
      <c r="BE40" s="261">
        <v>2035</v>
      </c>
      <c r="BF40" s="261">
        <v>2036</v>
      </c>
      <c r="BG40" s="261">
        <v>2037</v>
      </c>
      <c r="BH40" s="261">
        <v>2038</v>
      </c>
      <c r="BI40" s="261">
        <v>2039</v>
      </c>
      <c r="BJ40" s="261">
        <v>2040</v>
      </c>
      <c r="BK40" s="261">
        <v>2041</v>
      </c>
      <c r="BL40" s="261">
        <v>2042</v>
      </c>
      <c r="BM40" s="261">
        <v>2043</v>
      </c>
      <c r="BN40" s="261">
        <v>2044</v>
      </c>
      <c r="BO40" s="261">
        <v>2045</v>
      </c>
      <c r="BP40" s="261">
        <v>2046</v>
      </c>
      <c r="BQ40" s="261">
        <v>2047</v>
      </c>
      <c r="BR40" s="261">
        <v>2048</v>
      </c>
      <c r="BS40" s="261">
        <v>2049</v>
      </c>
      <c r="BT40" s="261">
        <v>2050</v>
      </c>
    </row>
    <row r="41" spans="1:72" s="221" customFormat="1" x14ac:dyDescent="0.25">
      <c r="A41" s="76"/>
      <c r="B41" s="253"/>
      <c r="C41" s="268">
        <v>1</v>
      </c>
      <c r="D41" s="268">
        <v>2</v>
      </c>
      <c r="E41" s="268">
        <v>3</v>
      </c>
      <c r="F41" s="268">
        <v>4</v>
      </c>
      <c r="G41" s="268">
        <v>5</v>
      </c>
      <c r="H41" s="268">
        <v>6</v>
      </c>
      <c r="I41" s="268">
        <v>7</v>
      </c>
      <c r="J41" s="268">
        <v>8</v>
      </c>
      <c r="K41" s="268">
        <v>9</v>
      </c>
      <c r="L41" s="268">
        <v>10</v>
      </c>
      <c r="M41" s="268">
        <v>11</v>
      </c>
      <c r="N41" s="268">
        <v>12</v>
      </c>
      <c r="O41" s="268">
        <v>13</v>
      </c>
      <c r="P41" s="268">
        <v>14</v>
      </c>
      <c r="Q41" s="268">
        <v>15</v>
      </c>
      <c r="R41" s="268">
        <v>16</v>
      </c>
      <c r="S41" s="268">
        <v>17</v>
      </c>
      <c r="T41" s="268">
        <v>18</v>
      </c>
      <c r="U41" s="268">
        <v>19</v>
      </c>
      <c r="V41" s="268">
        <v>20</v>
      </c>
      <c r="W41" s="268">
        <v>21</v>
      </c>
      <c r="X41" s="268">
        <v>22</v>
      </c>
      <c r="Y41" s="268">
        <v>23</v>
      </c>
      <c r="Z41" s="268">
        <v>24</v>
      </c>
      <c r="AA41" s="268">
        <v>25</v>
      </c>
      <c r="AB41" s="268">
        <v>26</v>
      </c>
      <c r="AC41" s="268">
        <v>27</v>
      </c>
      <c r="AD41" s="268">
        <v>28</v>
      </c>
      <c r="AE41" s="268">
        <v>29</v>
      </c>
      <c r="AF41" s="268">
        <v>30</v>
      </c>
      <c r="AG41" s="268">
        <v>31</v>
      </c>
      <c r="AH41" s="268">
        <v>32</v>
      </c>
      <c r="AI41" s="268">
        <v>33</v>
      </c>
      <c r="AJ41" s="269">
        <v>34</v>
      </c>
      <c r="AL41" s="253"/>
      <c r="AM41" s="268">
        <v>1</v>
      </c>
      <c r="AN41" s="268">
        <v>2</v>
      </c>
      <c r="AO41" s="268">
        <v>3</v>
      </c>
      <c r="AP41" s="268">
        <v>4</v>
      </c>
      <c r="AQ41" s="268">
        <v>5</v>
      </c>
      <c r="AR41" s="268">
        <v>6</v>
      </c>
      <c r="AS41" s="268">
        <v>7</v>
      </c>
      <c r="AT41" s="268">
        <v>8</v>
      </c>
      <c r="AU41" s="268">
        <v>9</v>
      </c>
      <c r="AV41" s="268">
        <v>10</v>
      </c>
      <c r="AW41" s="268">
        <v>11</v>
      </c>
      <c r="AX41" s="268">
        <v>12</v>
      </c>
      <c r="AY41" s="268">
        <v>13</v>
      </c>
      <c r="AZ41" s="268">
        <v>14</v>
      </c>
      <c r="BA41" s="268">
        <v>15</v>
      </c>
      <c r="BB41" s="268">
        <v>16</v>
      </c>
      <c r="BC41" s="268">
        <v>17</v>
      </c>
      <c r="BD41" s="268">
        <v>18</v>
      </c>
      <c r="BE41" s="268">
        <v>19</v>
      </c>
      <c r="BF41" s="268">
        <v>20</v>
      </c>
      <c r="BG41" s="268">
        <v>21</v>
      </c>
      <c r="BH41" s="268">
        <v>22</v>
      </c>
      <c r="BI41" s="268">
        <v>23</v>
      </c>
      <c r="BJ41" s="268">
        <v>24</v>
      </c>
      <c r="BK41" s="268">
        <v>25</v>
      </c>
      <c r="BL41" s="268">
        <v>26</v>
      </c>
      <c r="BM41" s="268">
        <v>27</v>
      </c>
      <c r="BN41" s="268">
        <v>28</v>
      </c>
      <c r="BO41" s="268">
        <v>29</v>
      </c>
      <c r="BP41" s="268">
        <v>30</v>
      </c>
      <c r="BQ41" s="268">
        <v>31</v>
      </c>
      <c r="BR41" s="268">
        <v>32</v>
      </c>
      <c r="BS41" s="268">
        <v>33</v>
      </c>
      <c r="BT41" s="269">
        <v>34</v>
      </c>
    </row>
    <row r="42" spans="1:72" x14ac:dyDescent="0.25">
      <c r="A42" s="221" t="s">
        <v>64</v>
      </c>
      <c r="B42" s="264">
        <v>1</v>
      </c>
      <c r="C42" s="29">
        <v>0.95302013422818788</v>
      </c>
      <c r="D42" s="29">
        <v>0.98356807511737088</v>
      </c>
      <c r="E42" s="29">
        <v>0.99284009546539387</v>
      </c>
      <c r="F42" s="29">
        <v>1.0024038461538463</v>
      </c>
      <c r="G42" s="29">
        <v>1.0023980815347719</v>
      </c>
      <c r="H42" s="29">
        <v>1.0011961722488039</v>
      </c>
      <c r="I42" s="29">
        <v>1.0005973715651135</v>
      </c>
      <c r="J42" s="29">
        <v>1.0005970149253731</v>
      </c>
      <c r="K42" s="29">
        <v>1.0002386634844869</v>
      </c>
      <c r="L42" s="29">
        <v>1.000238606537819</v>
      </c>
      <c r="M42" s="29">
        <v>1.0002385496183206</v>
      </c>
      <c r="N42" s="29">
        <v>1.0002384927259718</v>
      </c>
      <c r="O42" s="29">
        <v>1.0002384358607537</v>
      </c>
      <c r="P42" s="29">
        <v>1</v>
      </c>
      <c r="Q42" s="29">
        <v>1</v>
      </c>
      <c r="R42" s="29">
        <v>1</v>
      </c>
      <c r="S42" s="29">
        <v>1</v>
      </c>
      <c r="T42" s="29">
        <v>1</v>
      </c>
      <c r="U42" s="29">
        <v>1</v>
      </c>
      <c r="V42" s="29">
        <v>1</v>
      </c>
      <c r="W42" s="29">
        <v>1</v>
      </c>
      <c r="X42" s="29">
        <v>1</v>
      </c>
      <c r="Y42" s="29">
        <v>1</v>
      </c>
      <c r="Z42" s="29">
        <v>1</v>
      </c>
      <c r="AA42" s="29">
        <v>1</v>
      </c>
      <c r="AB42" s="29">
        <v>1</v>
      </c>
      <c r="AC42" s="29">
        <v>1</v>
      </c>
      <c r="AD42" s="29">
        <v>1</v>
      </c>
      <c r="AE42" s="29">
        <v>1</v>
      </c>
      <c r="AF42" s="29">
        <v>1</v>
      </c>
      <c r="AG42" s="29">
        <v>1</v>
      </c>
      <c r="AH42" s="29">
        <v>1</v>
      </c>
      <c r="AI42" s="29">
        <v>1</v>
      </c>
      <c r="AJ42" s="13">
        <f>AI42</f>
        <v>1</v>
      </c>
      <c r="AK42" s="221"/>
      <c r="AL42" s="264">
        <v>35</v>
      </c>
      <c r="AM42" s="29">
        <v>0.95302013422818788</v>
      </c>
      <c r="AN42" s="29">
        <v>0.98356807511737088</v>
      </c>
      <c r="AO42" s="29">
        <v>0.99284009546539387</v>
      </c>
      <c r="AP42" s="29">
        <v>1.0024038461538463</v>
      </c>
      <c r="AQ42" s="29">
        <v>1.0023980815347719</v>
      </c>
      <c r="AR42" s="29">
        <v>1.0011961722488039</v>
      </c>
      <c r="AS42" s="29">
        <v>1.0005973715651135</v>
      </c>
      <c r="AT42" s="29">
        <v>1.0005970149253731</v>
      </c>
      <c r="AU42" s="29">
        <v>1.0002386634844869</v>
      </c>
      <c r="AV42" s="29">
        <v>1.000238606537819</v>
      </c>
      <c r="AW42" s="29">
        <v>1.0002385496183206</v>
      </c>
      <c r="AX42" s="29">
        <v>1.0002384927259718</v>
      </c>
      <c r="AY42" s="29">
        <v>1.0002384358607537</v>
      </c>
      <c r="AZ42" s="29">
        <v>1</v>
      </c>
      <c r="BA42" s="29">
        <v>1</v>
      </c>
      <c r="BB42" s="29">
        <v>1</v>
      </c>
      <c r="BC42" s="29">
        <v>1</v>
      </c>
      <c r="BD42" s="29">
        <v>1</v>
      </c>
      <c r="BE42" s="29">
        <v>1</v>
      </c>
      <c r="BF42" s="29">
        <v>1</v>
      </c>
      <c r="BG42" s="29">
        <v>1</v>
      </c>
      <c r="BH42" s="29">
        <v>1</v>
      </c>
      <c r="BI42" s="29">
        <v>1</v>
      </c>
      <c r="BJ42" s="29">
        <v>1</v>
      </c>
      <c r="BK42" s="29">
        <v>1</v>
      </c>
      <c r="BL42" s="29">
        <v>1</v>
      </c>
      <c r="BM42" s="29">
        <v>1</v>
      </c>
      <c r="BN42" s="29">
        <v>1</v>
      </c>
      <c r="BO42" s="29">
        <v>1</v>
      </c>
      <c r="BP42" s="29">
        <v>1</v>
      </c>
      <c r="BQ42" s="29">
        <v>1</v>
      </c>
      <c r="BR42" s="29">
        <v>1</v>
      </c>
      <c r="BS42" s="29">
        <v>1</v>
      </c>
      <c r="BT42" s="13">
        <f>BS42</f>
        <v>1</v>
      </c>
    </row>
    <row r="43" spans="1:72" x14ac:dyDescent="0.25">
      <c r="A43" s="221" t="s">
        <v>65</v>
      </c>
      <c r="B43" s="264">
        <v>2</v>
      </c>
      <c r="C43" s="29">
        <v>0.93283060637163151</v>
      </c>
      <c r="D43" s="29">
        <v>1.1495016611295683</v>
      </c>
      <c r="E43" s="29">
        <v>1.1300578034682081</v>
      </c>
      <c r="F43" s="29">
        <v>1</v>
      </c>
      <c r="G43" s="29">
        <v>1</v>
      </c>
      <c r="H43" s="29">
        <v>1</v>
      </c>
      <c r="I43" s="29">
        <v>1</v>
      </c>
      <c r="J43" s="29">
        <v>1</v>
      </c>
      <c r="K43" s="29">
        <v>1</v>
      </c>
      <c r="L43" s="29">
        <v>1</v>
      </c>
      <c r="M43" s="29">
        <v>1</v>
      </c>
      <c r="N43" s="29">
        <v>1</v>
      </c>
      <c r="O43" s="29">
        <v>1</v>
      </c>
      <c r="P43" s="29">
        <v>0.93452685421994885</v>
      </c>
      <c r="Q43" s="29">
        <v>1</v>
      </c>
      <c r="R43" s="29">
        <v>1</v>
      </c>
      <c r="S43" s="29">
        <v>1</v>
      </c>
      <c r="T43" s="29">
        <v>1</v>
      </c>
      <c r="U43" s="29">
        <v>1</v>
      </c>
      <c r="V43" s="29">
        <v>1</v>
      </c>
      <c r="W43" s="29">
        <v>1</v>
      </c>
      <c r="X43" s="29">
        <v>1</v>
      </c>
      <c r="Y43" s="29">
        <v>1</v>
      </c>
      <c r="Z43" s="29">
        <v>1</v>
      </c>
      <c r="AA43" s="29">
        <v>1</v>
      </c>
      <c r="AB43" s="29">
        <v>1</v>
      </c>
      <c r="AC43" s="29">
        <v>1</v>
      </c>
      <c r="AD43" s="29">
        <v>1</v>
      </c>
      <c r="AE43" s="29">
        <v>1</v>
      </c>
      <c r="AF43" s="29">
        <v>1</v>
      </c>
      <c r="AG43" s="29">
        <v>1</v>
      </c>
      <c r="AH43" s="29">
        <v>1</v>
      </c>
      <c r="AI43" s="29">
        <v>1</v>
      </c>
      <c r="AJ43" s="13">
        <f t="shared" ref="AJ43:AJ75" si="2">AI43</f>
        <v>1</v>
      </c>
      <c r="AK43" s="221"/>
      <c r="AL43" s="264">
        <v>36</v>
      </c>
      <c r="AM43" s="29">
        <v>0.93283060637163151</v>
      </c>
      <c r="AN43" s="29">
        <v>1.1495016611295683</v>
      </c>
      <c r="AO43" s="29">
        <v>1.1300578034682081</v>
      </c>
      <c r="AP43" s="29">
        <v>1</v>
      </c>
      <c r="AQ43" s="29">
        <v>1</v>
      </c>
      <c r="AR43" s="29">
        <v>1</v>
      </c>
      <c r="AS43" s="29">
        <v>1</v>
      </c>
      <c r="AT43" s="29">
        <v>1</v>
      </c>
      <c r="AU43" s="29">
        <v>1</v>
      </c>
      <c r="AV43" s="29">
        <v>1</v>
      </c>
      <c r="AW43" s="29">
        <v>1</v>
      </c>
      <c r="AX43" s="29">
        <v>1</v>
      </c>
      <c r="AY43" s="29">
        <v>1</v>
      </c>
      <c r="AZ43" s="29">
        <v>0.93452685421994885</v>
      </c>
      <c r="BA43" s="29">
        <v>1</v>
      </c>
      <c r="BB43" s="29">
        <v>1</v>
      </c>
      <c r="BC43" s="29">
        <v>1</v>
      </c>
      <c r="BD43" s="29">
        <v>1</v>
      </c>
      <c r="BE43" s="29">
        <v>1</v>
      </c>
      <c r="BF43" s="29">
        <v>1</v>
      </c>
      <c r="BG43" s="29">
        <v>1</v>
      </c>
      <c r="BH43" s="29">
        <v>1</v>
      </c>
      <c r="BI43" s="29">
        <v>1</v>
      </c>
      <c r="BJ43" s="29">
        <v>1</v>
      </c>
      <c r="BK43" s="29">
        <v>1</v>
      </c>
      <c r="BL43" s="29">
        <v>1</v>
      </c>
      <c r="BM43" s="29">
        <v>1</v>
      </c>
      <c r="BN43" s="29">
        <v>1</v>
      </c>
      <c r="BO43" s="29">
        <v>1</v>
      </c>
      <c r="BP43" s="29">
        <v>1</v>
      </c>
      <c r="BQ43" s="29">
        <v>1</v>
      </c>
      <c r="BR43" s="29">
        <v>1</v>
      </c>
      <c r="BS43" s="29">
        <v>1</v>
      </c>
      <c r="BT43" s="13">
        <f t="shared" ref="BT43:BT75" si="3">BS43</f>
        <v>1</v>
      </c>
    </row>
    <row r="44" spans="1:72" x14ac:dyDescent="0.25">
      <c r="A44" s="221" t="s">
        <v>66</v>
      </c>
      <c r="B44" s="264">
        <v>3</v>
      </c>
      <c r="C44" s="29">
        <v>1.2765928691847908</v>
      </c>
      <c r="D44" s="29">
        <v>1.027310924369748</v>
      </c>
      <c r="E44" s="29">
        <v>0.66666666666666674</v>
      </c>
      <c r="F44" s="29">
        <v>1.1642638036809816</v>
      </c>
      <c r="G44" s="29">
        <v>1.1410881306810696</v>
      </c>
      <c r="H44" s="29">
        <v>1.1236435003463403</v>
      </c>
      <c r="I44" s="29">
        <v>1.1100380150005138</v>
      </c>
      <c r="J44" s="29">
        <v>1.099129951869678</v>
      </c>
      <c r="K44" s="29">
        <v>0.97145263157894746</v>
      </c>
      <c r="L44" s="29">
        <v>1.016990291262136</v>
      </c>
      <c r="M44" s="29">
        <v>1.0167064439140812</v>
      </c>
      <c r="N44" s="29">
        <v>1.0164319248826292</v>
      </c>
      <c r="O44" s="29">
        <v>1.016166281755196</v>
      </c>
      <c r="P44" s="29">
        <v>0.95</v>
      </c>
      <c r="Q44" s="29">
        <v>0.95</v>
      </c>
      <c r="R44" s="29">
        <v>0.95</v>
      </c>
      <c r="S44" s="29">
        <v>0.94999999999999984</v>
      </c>
      <c r="T44" s="29">
        <v>0.95</v>
      </c>
      <c r="U44" s="29">
        <v>0.95000000000000007</v>
      </c>
      <c r="V44" s="29">
        <v>0.94999999999999984</v>
      </c>
      <c r="W44" s="29">
        <v>0.95</v>
      </c>
      <c r="X44" s="29">
        <v>0.95</v>
      </c>
      <c r="Y44" s="29">
        <v>0.95000000000000007</v>
      </c>
      <c r="Z44" s="29">
        <v>0.95</v>
      </c>
      <c r="AA44" s="29">
        <v>0.95</v>
      </c>
      <c r="AB44" s="29">
        <v>0.95</v>
      </c>
      <c r="AC44" s="29">
        <v>0.95</v>
      </c>
      <c r="AD44" s="29">
        <v>0.95</v>
      </c>
      <c r="AE44" s="29">
        <v>0.94999999999999984</v>
      </c>
      <c r="AF44" s="29">
        <v>0.95</v>
      </c>
      <c r="AG44" s="29">
        <v>0.95</v>
      </c>
      <c r="AH44" s="29">
        <v>0.94999999999999984</v>
      </c>
      <c r="AI44" s="29">
        <v>0.95</v>
      </c>
      <c r="AJ44" s="13">
        <f t="shared" si="2"/>
        <v>0.95</v>
      </c>
      <c r="AK44" s="221"/>
      <c r="AL44" s="264">
        <v>37</v>
      </c>
      <c r="AM44" s="29">
        <v>1.2765928691847908</v>
      </c>
      <c r="AN44" s="29">
        <v>1.027310924369748</v>
      </c>
      <c r="AO44" s="29">
        <v>0.66666666666666674</v>
      </c>
      <c r="AP44" s="29">
        <v>1.1642638036809816</v>
      </c>
      <c r="AQ44" s="29">
        <v>1.1410881306810696</v>
      </c>
      <c r="AR44" s="29">
        <v>1.1236435003463403</v>
      </c>
      <c r="AS44" s="29">
        <v>1.1100380150005138</v>
      </c>
      <c r="AT44" s="29">
        <v>1.099129951869678</v>
      </c>
      <c r="AU44" s="29">
        <v>0.97145263157894746</v>
      </c>
      <c r="AV44" s="29">
        <v>1.016990291262136</v>
      </c>
      <c r="AW44" s="29">
        <v>1.0167064439140812</v>
      </c>
      <c r="AX44" s="29">
        <v>1.0164319248826292</v>
      </c>
      <c r="AY44" s="29">
        <v>1.016166281755196</v>
      </c>
      <c r="AZ44" s="29">
        <v>0.95</v>
      </c>
      <c r="BA44" s="29">
        <v>0.95</v>
      </c>
      <c r="BB44" s="29">
        <v>0.95</v>
      </c>
      <c r="BC44" s="29">
        <v>0.94999999999999984</v>
      </c>
      <c r="BD44" s="29">
        <v>0.95</v>
      </c>
      <c r="BE44" s="29">
        <v>0.95000000000000007</v>
      </c>
      <c r="BF44" s="29">
        <v>0.94999999999999984</v>
      </c>
      <c r="BG44" s="29">
        <v>0.95</v>
      </c>
      <c r="BH44" s="29">
        <v>0.95</v>
      </c>
      <c r="BI44" s="29">
        <v>0.95000000000000007</v>
      </c>
      <c r="BJ44" s="29">
        <v>0.95</v>
      </c>
      <c r="BK44" s="29">
        <v>0.95</v>
      </c>
      <c r="BL44" s="29">
        <v>0.95</v>
      </c>
      <c r="BM44" s="29">
        <v>0.95</v>
      </c>
      <c r="BN44" s="29">
        <v>0.95</v>
      </c>
      <c r="BO44" s="29">
        <v>0.94999999999999984</v>
      </c>
      <c r="BP44" s="29">
        <v>0.95</v>
      </c>
      <c r="BQ44" s="29">
        <v>0.95</v>
      </c>
      <c r="BR44" s="29">
        <v>0.94999999999999984</v>
      </c>
      <c r="BS44" s="29">
        <v>0.95</v>
      </c>
      <c r="BT44" s="13">
        <f t="shared" si="3"/>
        <v>0.95</v>
      </c>
    </row>
    <row r="45" spans="1:72" x14ac:dyDescent="0.25">
      <c r="A45" s="221" t="s">
        <v>67</v>
      </c>
      <c r="B45" s="264">
        <v>4</v>
      </c>
      <c r="C45" s="29">
        <v>0.99147148387973183</v>
      </c>
      <c r="D45" s="29">
        <v>1.0271062271062272</v>
      </c>
      <c r="E45" s="29">
        <v>0.56776034236804551</v>
      </c>
      <c r="F45" s="29">
        <v>1.0139171958024276</v>
      </c>
      <c r="G45" s="29">
        <v>1.0137261660617296</v>
      </c>
      <c r="H45" s="29">
        <v>1.0135403095246667</v>
      </c>
      <c r="I45" s="29">
        <v>1.0133594188582564</v>
      </c>
      <c r="J45" s="29">
        <v>1.0131832976628454</v>
      </c>
      <c r="K45" s="29">
        <v>0.79423020131750111</v>
      </c>
      <c r="L45" s="29">
        <v>1.0062111801242235</v>
      </c>
      <c r="M45" s="29">
        <v>1.0061728395061731</v>
      </c>
      <c r="N45" s="29">
        <v>1.0061349693251531</v>
      </c>
      <c r="O45" s="29">
        <v>1.0060975609756095</v>
      </c>
      <c r="P45" s="29">
        <v>1.0767676767676766</v>
      </c>
      <c r="Q45" s="29">
        <v>1.0093808630393999</v>
      </c>
      <c r="R45" s="29">
        <v>1.0092936802973975</v>
      </c>
      <c r="S45" s="29">
        <v>1.0092081031307554</v>
      </c>
      <c r="T45" s="29">
        <v>1.0091240875912406</v>
      </c>
      <c r="U45" s="29">
        <v>1.010849909584087</v>
      </c>
      <c r="V45" s="29">
        <v>1.0107334525939173</v>
      </c>
      <c r="W45" s="29">
        <v>1.0106194690265489</v>
      </c>
      <c r="X45" s="29">
        <v>1.0105078809106831</v>
      </c>
      <c r="Y45" s="29">
        <v>1.0103986135181975</v>
      </c>
      <c r="Z45" s="29">
        <v>1.0110135882885889</v>
      </c>
      <c r="AA45" s="29">
        <v>1.0112115515621323</v>
      </c>
      <c r="AB45" s="29">
        <v>1.0114108387989718</v>
      </c>
      <c r="AC45" s="29">
        <v>1.0116113800563968</v>
      </c>
      <c r="AD45" s="29">
        <v>1.0118131034648403</v>
      </c>
      <c r="AE45" s="29">
        <v>1.0120159353212894</v>
      </c>
      <c r="AF45" s="29">
        <v>1.0122198001885914</v>
      </c>
      <c r="AG45" s="29">
        <v>1.0124246210003991</v>
      </c>
      <c r="AH45" s="29">
        <v>1.0126303191714812</v>
      </c>
      <c r="AI45" s="29">
        <v>1.0128368147130762</v>
      </c>
      <c r="AJ45" s="13">
        <f t="shared" si="2"/>
        <v>1.0128368147130762</v>
      </c>
      <c r="AK45" s="221"/>
      <c r="AL45" s="264">
        <v>38</v>
      </c>
      <c r="AM45" s="29">
        <v>0.99147148387973183</v>
      </c>
      <c r="AN45" s="29">
        <v>1.0271062271062272</v>
      </c>
      <c r="AO45" s="29">
        <v>0.56776034236804551</v>
      </c>
      <c r="AP45" s="29">
        <v>1.0139171958024276</v>
      </c>
      <c r="AQ45" s="29">
        <v>1.0137261660617296</v>
      </c>
      <c r="AR45" s="29">
        <v>1.0135403095246667</v>
      </c>
      <c r="AS45" s="29">
        <v>1.0133594188582564</v>
      </c>
      <c r="AT45" s="29">
        <v>1.0131832976628454</v>
      </c>
      <c r="AU45" s="29">
        <v>0.79423020131750111</v>
      </c>
      <c r="AV45" s="29">
        <v>1.0062111801242235</v>
      </c>
      <c r="AW45" s="29">
        <v>1.0061728395061731</v>
      </c>
      <c r="AX45" s="29">
        <v>1.0061349693251531</v>
      </c>
      <c r="AY45" s="29">
        <v>1.0060975609756095</v>
      </c>
      <c r="AZ45" s="29">
        <v>1.0767676767676766</v>
      </c>
      <c r="BA45" s="29">
        <v>1.0093808630393999</v>
      </c>
      <c r="BB45" s="29">
        <v>1.0092936802973975</v>
      </c>
      <c r="BC45" s="29">
        <v>1.0092081031307554</v>
      </c>
      <c r="BD45" s="29">
        <v>1.0091240875912406</v>
      </c>
      <c r="BE45" s="29">
        <v>1.010849909584087</v>
      </c>
      <c r="BF45" s="29">
        <v>1.0107334525939173</v>
      </c>
      <c r="BG45" s="29">
        <v>1.0106194690265489</v>
      </c>
      <c r="BH45" s="29">
        <v>1.0105078809106831</v>
      </c>
      <c r="BI45" s="29">
        <v>1.0103986135181975</v>
      </c>
      <c r="BJ45" s="29">
        <v>1.0110135882885889</v>
      </c>
      <c r="BK45" s="29">
        <v>1.0112115515621323</v>
      </c>
      <c r="BL45" s="29">
        <v>1.0114108387989718</v>
      </c>
      <c r="BM45" s="29">
        <v>1.0116113800563968</v>
      </c>
      <c r="BN45" s="29">
        <v>1.0118131034648403</v>
      </c>
      <c r="BO45" s="29">
        <v>1.0120159353212894</v>
      </c>
      <c r="BP45" s="29">
        <v>1.0122198001885914</v>
      </c>
      <c r="BQ45" s="29">
        <v>1.0124246210003991</v>
      </c>
      <c r="BR45" s="29">
        <v>1.0126303191714812</v>
      </c>
      <c r="BS45" s="29">
        <v>1.0128368147130762</v>
      </c>
      <c r="BT45" s="13">
        <f t="shared" si="3"/>
        <v>1.0128368147130762</v>
      </c>
    </row>
    <row r="46" spans="1:72" x14ac:dyDescent="0.25">
      <c r="A46" s="221" t="s">
        <v>68</v>
      </c>
      <c r="B46" s="264">
        <v>5</v>
      </c>
      <c r="C46" s="29">
        <v>0.92944369063772048</v>
      </c>
      <c r="D46" s="29">
        <v>1.3766423357664233</v>
      </c>
      <c r="E46" s="29">
        <v>0.91092258748674448</v>
      </c>
      <c r="F46" s="29">
        <v>0.9720605355064027</v>
      </c>
      <c r="G46" s="29">
        <v>0.99161676646706587</v>
      </c>
      <c r="H46" s="29">
        <v>0.9903381642512078</v>
      </c>
      <c r="I46" s="29">
        <v>1.0060975609756098</v>
      </c>
      <c r="J46" s="29">
        <v>1.0060606060606061</v>
      </c>
      <c r="K46" s="29">
        <v>0.98289156626506025</v>
      </c>
      <c r="L46" s="29">
        <v>0.98259377298357442</v>
      </c>
      <c r="M46" s="29">
        <v>0.98228542914171657</v>
      </c>
      <c r="N46" s="29">
        <v>0.98196596393192781</v>
      </c>
      <c r="O46" s="29">
        <v>0.98163476461458887</v>
      </c>
      <c r="P46" s="29">
        <v>1</v>
      </c>
      <c r="Q46" s="29">
        <v>1</v>
      </c>
      <c r="R46" s="29">
        <v>1</v>
      </c>
      <c r="S46" s="29">
        <v>1</v>
      </c>
      <c r="T46" s="29">
        <v>1</v>
      </c>
      <c r="U46" s="29">
        <v>1</v>
      </c>
      <c r="V46" s="29">
        <v>1</v>
      </c>
      <c r="W46" s="29">
        <v>1</v>
      </c>
      <c r="X46" s="29">
        <v>1</v>
      </c>
      <c r="Y46" s="29">
        <v>1</v>
      </c>
      <c r="Z46" s="29">
        <v>1</v>
      </c>
      <c r="AA46" s="29">
        <v>1</v>
      </c>
      <c r="AB46" s="29">
        <v>1</v>
      </c>
      <c r="AC46" s="29">
        <v>1</v>
      </c>
      <c r="AD46" s="29">
        <v>1</v>
      </c>
      <c r="AE46" s="29">
        <v>1</v>
      </c>
      <c r="AF46" s="29">
        <v>1</v>
      </c>
      <c r="AG46" s="29">
        <v>1</v>
      </c>
      <c r="AH46" s="29">
        <v>1</v>
      </c>
      <c r="AI46" s="29">
        <v>1</v>
      </c>
      <c r="AJ46" s="13">
        <f t="shared" si="2"/>
        <v>1</v>
      </c>
      <c r="AK46" s="221"/>
      <c r="AL46" s="264">
        <v>39</v>
      </c>
      <c r="AM46" s="29">
        <v>0.92944369063772048</v>
      </c>
      <c r="AN46" s="29">
        <v>1.3766423357664233</v>
      </c>
      <c r="AO46" s="29">
        <v>0.91092258748674448</v>
      </c>
      <c r="AP46" s="29">
        <v>0.9720605355064027</v>
      </c>
      <c r="AQ46" s="29">
        <v>0.99161676646706587</v>
      </c>
      <c r="AR46" s="29">
        <v>0.9903381642512078</v>
      </c>
      <c r="AS46" s="29">
        <v>1.0060975609756098</v>
      </c>
      <c r="AT46" s="29">
        <v>1.0060606060606061</v>
      </c>
      <c r="AU46" s="29">
        <v>0.98289156626506025</v>
      </c>
      <c r="AV46" s="29">
        <v>0.98259377298357442</v>
      </c>
      <c r="AW46" s="29">
        <v>0.98228542914171657</v>
      </c>
      <c r="AX46" s="29">
        <v>0.98196596393192781</v>
      </c>
      <c r="AY46" s="29">
        <v>0.98163476461458887</v>
      </c>
      <c r="AZ46" s="29">
        <v>1</v>
      </c>
      <c r="BA46" s="29">
        <v>1</v>
      </c>
      <c r="BB46" s="29">
        <v>1</v>
      </c>
      <c r="BC46" s="29">
        <v>1</v>
      </c>
      <c r="BD46" s="29">
        <v>1</v>
      </c>
      <c r="BE46" s="29">
        <v>1</v>
      </c>
      <c r="BF46" s="29">
        <v>1</v>
      </c>
      <c r="BG46" s="29">
        <v>1</v>
      </c>
      <c r="BH46" s="29">
        <v>1</v>
      </c>
      <c r="BI46" s="29">
        <v>1</v>
      </c>
      <c r="BJ46" s="29">
        <v>1</v>
      </c>
      <c r="BK46" s="29">
        <v>1</v>
      </c>
      <c r="BL46" s="29">
        <v>1</v>
      </c>
      <c r="BM46" s="29">
        <v>1</v>
      </c>
      <c r="BN46" s="29">
        <v>1</v>
      </c>
      <c r="BO46" s="29">
        <v>1</v>
      </c>
      <c r="BP46" s="29">
        <v>1</v>
      </c>
      <c r="BQ46" s="29">
        <v>1</v>
      </c>
      <c r="BR46" s="29">
        <v>1</v>
      </c>
      <c r="BS46" s="29">
        <v>1</v>
      </c>
      <c r="BT46" s="13">
        <f t="shared" si="3"/>
        <v>1</v>
      </c>
    </row>
    <row r="47" spans="1:72" x14ac:dyDescent="0.25">
      <c r="A47" s="221" t="s">
        <v>122</v>
      </c>
      <c r="B47" s="264">
        <v>6</v>
      </c>
      <c r="C47" s="29">
        <v>1.0662743782173518</v>
      </c>
      <c r="D47" s="29">
        <v>1.0370413011275108</v>
      </c>
      <c r="E47" s="29">
        <v>1.0333371710147596</v>
      </c>
      <c r="F47" s="29">
        <v>1.0296330409020085</v>
      </c>
      <c r="G47" s="29">
        <v>1.0259289107892573</v>
      </c>
      <c r="H47" s="29">
        <v>1.0222247806765061</v>
      </c>
      <c r="I47" s="29">
        <v>1.018520650563755</v>
      </c>
      <c r="J47" s="29">
        <v>1.0148165204510038</v>
      </c>
      <c r="K47" s="29">
        <v>1.0111123903382526</v>
      </c>
      <c r="L47" s="29">
        <v>1.0074082602255015</v>
      </c>
      <c r="M47" s="29">
        <v>1.0037041301127503</v>
      </c>
      <c r="N47" s="29">
        <v>0.99999999999999922</v>
      </c>
      <c r="O47" s="29">
        <v>1</v>
      </c>
      <c r="P47" s="29">
        <v>1</v>
      </c>
      <c r="Q47" s="29">
        <v>1</v>
      </c>
      <c r="R47" s="29">
        <v>1</v>
      </c>
      <c r="S47" s="29">
        <v>1</v>
      </c>
      <c r="T47" s="29">
        <v>1</v>
      </c>
      <c r="U47" s="29">
        <v>1</v>
      </c>
      <c r="V47" s="29">
        <v>1</v>
      </c>
      <c r="W47" s="29">
        <v>1</v>
      </c>
      <c r="X47" s="29">
        <v>1</v>
      </c>
      <c r="Y47" s="29">
        <v>1</v>
      </c>
      <c r="Z47" s="29">
        <v>1</v>
      </c>
      <c r="AA47" s="29">
        <v>1</v>
      </c>
      <c r="AB47" s="29">
        <v>1</v>
      </c>
      <c r="AC47" s="29">
        <v>1</v>
      </c>
      <c r="AD47" s="29">
        <v>1</v>
      </c>
      <c r="AE47" s="29">
        <v>1</v>
      </c>
      <c r="AF47" s="29">
        <v>1</v>
      </c>
      <c r="AG47" s="29">
        <v>1</v>
      </c>
      <c r="AH47" s="29">
        <v>1</v>
      </c>
      <c r="AI47" s="29">
        <v>1</v>
      </c>
      <c r="AJ47" s="13">
        <f t="shared" si="2"/>
        <v>1</v>
      </c>
      <c r="AK47" s="221"/>
      <c r="AL47" s="264">
        <v>40</v>
      </c>
      <c r="AM47" s="29">
        <v>1.0662743782173518</v>
      </c>
      <c r="AN47" s="29">
        <v>1.0370413011275108</v>
      </c>
      <c r="AO47" s="29">
        <v>1.0333371710147596</v>
      </c>
      <c r="AP47" s="29">
        <v>1.0296330409020085</v>
      </c>
      <c r="AQ47" s="29">
        <v>1.0259289107892573</v>
      </c>
      <c r="AR47" s="29">
        <v>1.0222247806765061</v>
      </c>
      <c r="AS47" s="29">
        <v>1.018520650563755</v>
      </c>
      <c r="AT47" s="29">
        <v>1.0148165204510038</v>
      </c>
      <c r="AU47" s="29">
        <v>1.0111123903382526</v>
      </c>
      <c r="AV47" s="29">
        <v>1.0074082602255015</v>
      </c>
      <c r="AW47" s="29">
        <v>1.0037041301127503</v>
      </c>
      <c r="AX47" s="29">
        <v>0.99999999999999922</v>
      </c>
      <c r="AY47" s="29">
        <v>1</v>
      </c>
      <c r="AZ47" s="29">
        <v>1</v>
      </c>
      <c r="BA47" s="29">
        <v>1</v>
      </c>
      <c r="BB47" s="29">
        <v>1</v>
      </c>
      <c r="BC47" s="29">
        <v>1</v>
      </c>
      <c r="BD47" s="29">
        <v>1</v>
      </c>
      <c r="BE47" s="29">
        <v>1</v>
      </c>
      <c r="BF47" s="29">
        <v>1</v>
      </c>
      <c r="BG47" s="29">
        <v>1</v>
      </c>
      <c r="BH47" s="29">
        <v>1</v>
      </c>
      <c r="BI47" s="29">
        <v>1</v>
      </c>
      <c r="BJ47" s="29">
        <v>1</v>
      </c>
      <c r="BK47" s="29">
        <v>1</v>
      </c>
      <c r="BL47" s="29">
        <v>1</v>
      </c>
      <c r="BM47" s="29">
        <v>1</v>
      </c>
      <c r="BN47" s="29">
        <v>1</v>
      </c>
      <c r="BO47" s="29">
        <v>1</v>
      </c>
      <c r="BP47" s="29">
        <v>1</v>
      </c>
      <c r="BQ47" s="29">
        <v>1</v>
      </c>
      <c r="BR47" s="29">
        <v>1</v>
      </c>
      <c r="BS47" s="29">
        <v>1</v>
      </c>
      <c r="BT47" s="13">
        <f t="shared" si="3"/>
        <v>1</v>
      </c>
    </row>
    <row r="48" spans="1:72" x14ac:dyDescent="0.25">
      <c r="A48" s="221" t="s">
        <v>70</v>
      </c>
      <c r="B48" s="264">
        <v>7</v>
      </c>
      <c r="C48" s="29">
        <v>1</v>
      </c>
      <c r="D48" s="29">
        <v>1</v>
      </c>
      <c r="E48" s="29">
        <v>1</v>
      </c>
      <c r="F48" s="29">
        <v>1</v>
      </c>
      <c r="G48" s="29">
        <v>1</v>
      </c>
      <c r="H48" s="29">
        <v>1</v>
      </c>
      <c r="I48" s="29">
        <v>1</v>
      </c>
      <c r="J48" s="29">
        <v>1</v>
      </c>
      <c r="K48" s="29">
        <v>1</v>
      </c>
      <c r="L48" s="29">
        <v>1</v>
      </c>
      <c r="M48" s="29">
        <v>1</v>
      </c>
      <c r="N48" s="29">
        <v>1</v>
      </c>
      <c r="O48" s="29">
        <v>1</v>
      </c>
      <c r="P48" s="29">
        <v>1</v>
      </c>
      <c r="Q48" s="29">
        <v>1</v>
      </c>
      <c r="R48" s="29">
        <v>1</v>
      </c>
      <c r="S48" s="29">
        <v>1</v>
      </c>
      <c r="T48" s="29">
        <v>1</v>
      </c>
      <c r="U48" s="29">
        <v>1</v>
      </c>
      <c r="V48" s="29">
        <v>1</v>
      </c>
      <c r="W48" s="29">
        <v>1</v>
      </c>
      <c r="X48" s="29">
        <v>1</v>
      </c>
      <c r="Y48" s="29">
        <v>1</v>
      </c>
      <c r="Z48" s="29">
        <v>1</v>
      </c>
      <c r="AA48" s="29">
        <v>1</v>
      </c>
      <c r="AB48" s="29">
        <v>1</v>
      </c>
      <c r="AC48" s="29">
        <v>1</v>
      </c>
      <c r="AD48" s="29">
        <v>1</v>
      </c>
      <c r="AE48" s="29">
        <v>1</v>
      </c>
      <c r="AF48" s="29">
        <v>1</v>
      </c>
      <c r="AG48" s="29">
        <v>1</v>
      </c>
      <c r="AH48" s="29">
        <v>1</v>
      </c>
      <c r="AI48" s="29">
        <v>1</v>
      </c>
      <c r="AJ48" s="13">
        <f t="shared" si="2"/>
        <v>1</v>
      </c>
      <c r="AK48" s="221"/>
      <c r="AL48" s="264">
        <v>41</v>
      </c>
      <c r="AM48" s="29">
        <v>1</v>
      </c>
      <c r="AN48" s="29">
        <v>1</v>
      </c>
      <c r="AO48" s="29">
        <v>1</v>
      </c>
      <c r="AP48" s="29">
        <v>1</v>
      </c>
      <c r="AQ48" s="29">
        <v>1</v>
      </c>
      <c r="AR48" s="29">
        <v>1</v>
      </c>
      <c r="AS48" s="29">
        <v>1</v>
      </c>
      <c r="AT48" s="29">
        <v>1</v>
      </c>
      <c r="AU48" s="29">
        <v>1</v>
      </c>
      <c r="AV48" s="29">
        <v>1</v>
      </c>
      <c r="AW48" s="29">
        <v>1</v>
      </c>
      <c r="AX48" s="29">
        <v>1</v>
      </c>
      <c r="AY48" s="29">
        <v>1</v>
      </c>
      <c r="AZ48" s="29">
        <v>1</v>
      </c>
      <c r="BA48" s="29">
        <v>1</v>
      </c>
      <c r="BB48" s="29">
        <v>1</v>
      </c>
      <c r="BC48" s="29">
        <v>1</v>
      </c>
      <c r="BD48" s="29">
        <v>1</v>
      </c>
      <c r="BE48" s="29">
        <v>1</v>
      </c>
      <c r="BF48" s="29">
        <v>1</v>
      </c>
      <c r="BG48" s="29">
        <v>1</v>
      </c>
      <c r="BH48" s="29">
        <v>1</v>
      </c>
      <c r="BI48" s="29">
        <v>1</v>
      </c>
      <c r="BJ48" s="29">
        <v>1</v>
      </c>
      <c r="BK48" s="29">
        <v>1</v>
      </c>
      <c r="BL48" s="29">
        <v>1</v>
      </c>
      <c r="BM48" s="29">
        <v>1</v>
      </c>
      <c r="BN48" s="29">
        <v>1</v>
      </c>
      <c r="BO48" s="29">
        <v>1</v>
      </c>
      <c r="BP48" s="29">
        <v>1</v>
      </c>
      <c r="BQ48" s="29">
        <v>1</v>
      </c>
      <c r="BR48" s="29">
        <v>1</v>
      </c>
      <c r="BS48" s="29">
        <v>1</v>
      </c>
      <c r="BT48" s="13">
        <f t="shared" si="3"/>
        <v>1</v>
      </c>
    </row>
    <row r="49" spans="1:72" x14ac:dyDescent="0.25">
      <c r="A49" s="221" t="s">
        <v>71</v>
      </c>
      <c r="B49" s="264">
        <v>8</v>
      </c>
      <c r="C49" s="29">
        <v>0.96004319654427661</v>
      </c>
      <c r="D49" s="29">
        <v>0.98312710911136103</v>
      </c>
      <c r="E49" s="29">
        <v>0.98481439820022487</v>
      </c>
      <c r="F49" s="29">
        <v>0.98650168728908882</v>
      </c>
      <c r="G49" s="29">
        <v>0.98818897637795278</v>
      </c>
      <c r="H49" s="29">
        <v>0.98987626546681673</v>
      </c>
      <c r="I49" s="29">
        <v>0.99156355455568068</v>
      </c>
      <c r="J49" s="29">
        <v>0.99325084364454463</v>
      </c>
      <c r="K49" s="29">
        <v>0.99493813273340859</v>
      </c>
      <c r="L49" s="29">
        <v>0.99662542182227254</v>
      </c>
      <c r="M49" s="29">
        <v>0.99831271091113649</v>
      </c>
      <c r="N49" s="29">
        <v>1.0000000000000004</v>
      </c>
      <c r="O49" s="29">
        <v>1</v>
      </c>
      <c r="P49" s="29">
        <v>1</v>
      </c>
      <c r="Q49" s="29">
        <v>1</v>
      </c>
      <c r="R49" s="29">
        <v>1</v>
      </c>
      <c r="S49" s="29">
        <v>1</v>
      </c>
      <c r="T49" s="29">
        <v>1</v>
      </c>
      <c r="U49" s="29">
        <v>1</v>
      </c>
      <c r="V49" s="29">
        <v>1</v>
      </c>
      <c r="W49" s="29">
        <v>1</v>
      </c>
      <c r="X49" s="29">
        <v>1</v>
      </c>
      <c r="Y49" s="29">
        <v>1</v>
      </c>
      <c r="Z49" s="29">
        <v>1</v>
      </c>
      <c r="AA49" s="29">
        <v>1</v>
      </c>
      <c r="AB49" s="29">
        <v>1</v>
      </c>
      <c r="AC49" s="29">
        <v>1</v>
      </c>
      <c r="AD49" s="29">
        <v>1</v>
      </c>
      <c r="AE49" s="29">
        <v>1</v>
      </c>
      <c r="AF49" s="29">
        <v>1</v>
      </c>
      <c r="AG49" s="29">
        <v>1</v>
      </c>
      <c r="AH49" s="29">
        <v>1</v>
      </c>
      <c r="AI49" s="29">
        <v>1</v>
      </c>
      <c r="AJ49" s="13">
        <f t="shared" si="2"/>
        <v>1</v>
      </c>
      <c r="AK49" s="221"/>
      <c r="AL49" s="264">
        <v>42</v>
      </c>
      <c r="AM49" s="29">
        <v>0.96004319654427661</v>
      </c>
      <c r="AN49" s="29">
        <v>0.98312710911136103</v>
      </c>
      <c r="AO49" s="29">
        <v>0.98481439820022487</v>
      </c>
      <c r="AP49" s="29">
        <v>0.98650168728908882</v>
      </c>
      <c r="AQ49" s="29">
        <v>0.98818897637795278</v>
      </c>
      <c r="AR49" s="29">
        <v>0.98987626546681673</v>
      </c>
      <c r="AS49" s="29">
        <v>0.99156355455568068</v>
      </c>
      <c r="AT49" s="29">
        <v>0.99325084364454463</v>
      </c>
      <c r="AU49" s="29">
        <v>0.99493813273340859</v>
      </c>
      <c r="AV49" s="29">
        <v>0.99662542182227254</v>
      </c>
      <c r="AW49" s="29">
        <v>0.99831271091113649</v>
      </c>
      <c r="AX49" s="29">
        <v>1.0000000000000004</v>
      </c>
      <c r="AY49" s="29">
        <v>1</v>
      </c>
      <c r="AZ49" s="29">
        <v>1</v>
      </c>
      <c r="BA49" s="29">
        <v>1</v>
      </c>
      <c r="BB49" s="29">
        <v>1</v>
      </c>
      <c r="BC49" s="29">
        <v>1</v>
      </c>
      <c r="BD49" s="29">
        <v>1</v>
      </c>
      <c r="BE49" s="29">
        <v>1</v>
      </c>
      <c r="BF49" s="29">
        <v>1</v>
      </c>
      <c r="BG49" s="29">
        <v>1</v>
      </c>
      <c r="BH49" s="29">
        <v>1</v>
      </c>
      <c r="BI49" s="29">
        <v>1</v>
      </c>
      <c r="BJ49" s="29">
        <v>1</v>
      </c>
      <c r="BK49" s="29">
        <v>1</v>
      </c>
      <c r="BL49" s="29">
        <v>1</v>
      </c>
      <c r="BM49" s="29">
        <v>1</v>
      </c>
      <c r="BN49" s="29">
        <v>1</v>
      </c>
      <c r="BO49" s="29">
        <v>1</v>
      </c>
      <c r="BP49" s="29">
        <v>1</v>
      </c>
      <c r="BQ49" s="29">
        <v>1</v>
      </c>
      <c r="BR49" s="29">
        <v>1</v>
      </c>
      <c r="BS49" s="29">
        <v>1</v>
      </c>
      <c r="BT49" s="13">
        <f t="shared" si="3"/>
        <v>1</v>
      </c>
    </row>
    <row r="50" spans="1:72" x14ac:dyDescent="0.25">
      <c r="A50" s="221" t="s">
        <v>72</v>
      </c>
      <c r="B50" s="264">
        <v>9</v>
      </c>
      <c r="C50" s="29">
        <v>1.2043780961306769</v>
      </c>
      <c r="D50" s="29">
        <v>0.80579178478127722</v>
      </c>
      <c r="E50" s="29">
        <v>0.82521260630314952</v>
      </c>
      <c r="F50" s="29">
        <v>0.84463342782502182</v>
      </c>
      <c r="G50" s="29">
        <v>0.86405424934689412</v>
      </c>
      <c r="H50" s="29">
        <v>0.88347507086876642</v>
      </c>
      <c r="I50" s="29">
        <v>0.90289589239063872</v>
      </c>
      <c r="J50" s="29">
        <v>0.92231671391251102</v>
      </c>
      <c r="K50" s="29">
        <v>0.94173753543438332</v>
      </c>
      <c r="L50" s="29">
        <v>0.96115835695625562</v>
      </c>
      <c r="M50" s="29">
        <v>0.98057917847812792</v>
      </c>
      <c r="N50" s="29">
        <v>1.0000000000000002</v>
      </c>
      <c r="O50" s="29">
        <v>1</v>
      </c>
      <c r="P50" s="29">
        <v>1</v>
      </c>
      <c r="Q50" s="29">
        <v>1</v>
      </c>
      <c r="R50" s="29">
        <v>1</v>
      </c>
      <c r="S50" s="29">
        <v>1</v>
      </c>
      <c r="T50" s="29">
        <v>1</v>
      </c>
      <c r="U50" s="29">
        <v>1</v>
      </c>
      <c r="V50" s="29">
        <v>1</v>
      </c>
      <c r="W50" s="29">
        <v>1</v>
      </c>
      <c r="X50" s="29">
        <v>1</v>
      </c>
      <c r="Y50" s="29">
        <v>1</v>
      </c>
      <c r="Z50" s="29">
        <v>1</v>
      </c>
      <c r="AA50" s="29">
        <v>1</v>
      </c>
      <c r="AB50" s="29">
        <v>1</v>
      </c>
      <c r="AC50" s="29">
        <v>1</v>
      </c>
      <c r="AD50" s="29">
        <v>1</v>
      </c>
      <c r="AE50" s="29">
        <v>1</v>
      </c>
      <c r="AF50" s="29">
        <v>1</v>
      </c>
      <c r="AG50" s="29">
        <v>1</v>
      </c>
      <c r="AH50" s="29">
        <v>1</v>
      </c>
      <c r="AI50" s="29">
        <v>1</v>
      </c>
      <c r="AJ50" s="13">
        <f t="shared" si="2"/>
        <v>1</v>
      </c>
      <c r="AK50" s="221"/>
      <c r="AL50" s="264">
        <v>43</v>
      </c>
      <c r="AM50" s="29">
        <v>1.2043780961306769</v>
      </c>
      <c r="AN50" s="29">
        <v>0.80579178478127722</v>
      </c>
      <c r="AO50" s="29">
        <v>0.82521260630314952</v>
      </c>
      <c r="AP50" s="29">
        <v>0.84463342782502182</v>
      </c>
      <c r="AQ50" s="29">
        <v>0.86405424934689412</v>
      </c>
      <c r="AR50" s="29">
        <v>0.88347507086876642</v>
      </c>
      <c r="AS50" s="29">
        <v>0.90289589239063872</v>
      </c>
      <c r="AT50" s="29">
        <v>0.92231671391251102</v>
      </c>
      <c r="AU50" s="29">
        <v>0.94173753543438332</v>
      </c>
      <c r="AV50" s="29">
        <v>0.96115835695625562</v>
      </c>
      <c r="AW50" s="29">
        <v>0.98057917847812792</v>
      </c>
      <c r="AX50" s="29">
        <v>1.0000000000000002</v>
      </c>
      <c r="AY50" s="29">
        <v>1</v>
      </c>
      <c r="AZ50" s="29">
        <v>1</v>
      </c>
      <c r="BA50" s="29">
        <v>1</v>
      </c>
      <c r="BB50" s="29">
        <v>1</v>
      </c>
      <c r="BC50" s="29">
        <v>1</v>
      </c>
      <c r="BD50" s="29">
        <v>1</v>
      </c>
      <c r="BE50" s="29">
        <v>1</v>
      </c>
      <c r="BF50" s="29">
        <v>1</v>
      </c>
      <c r="BG50" s="29">
        <v>1</v>
      </c>
      <c r="BH50" s="29">
        <v>1</v>
      </c>
      <c r="BI50" s="29">
        <v>1</v>
      </c>
      <c r="BJ50" s="29">
        <v>1</v>
      </c>
      <c r="BK50" s="29">
        <v>1</v>
      </c>
      <c r="BL50" s="29">
        <v>1</v>
      </c>
      <c r="BM50" s="29">
        <v>1</v>
      </c>
      <c r="BN50" s="29">
        <v>1</v>
      </c>
      <c r="BO50" s="29">
        <v>1</v>
      </c>
      <c r="BP50" s="29">
        <v>1</v>
      </c>
      <c r="BQ50" s="29">
        <v>1</v>
      </c>
      <c r="BR50" s="29">
        <v>1</v>
      </c>
      <c r="BS50" s="29">
        <v>1</v>
      </c>
      <c r="BT50" s="13">
        <f t="shared" si="3"/>
        <v>1</v>
      </c>
    </row>
    <row r="51" spans="1:72" x14ac:dyDescent="0.25">
      <c r="A51" s="221" t="s">
        <v>73</v>
      </c>
      <c r="B51" s="264">
        <v>10</v>
      </c>
      <c r="C51" s="29">
        <v>1</v>
      </c>
      <c r="D51" s="29">
        <v>1</v>
      </c>
      <c r="E51" s="29">
        <v>1</v>
      </c>
      <c r="F51" s="29">
        <v>1</v>
      </c>
      <c r="G51" s="29">
        <v>1</v>
      </c>
      <c r="H51" s="29">
        <v>1</v>
      </c>
      <c r="I51" s="29">
        <v>1</v>
      </c>
      <c r="J51" s="29">
        <v>1</v>
      </c>
      <c r="K51" s="29">
        <v>1</v>
      </c>
      <c r="L51" s="29">
        <v>1</v>
      </c>
      <c r="M51" s="29">
        <v>1</v>
      </c>
      <c r="N51" s="29">
        <v>1</v>
      </c>
      <c r="O51" s="29">
        <v>1</v>
      </c>
      <c r="P51" s="29">
        <v>1</v>
      </c>
      <c r="Q51" s="29">
        <v>1</v>
      </c>
      <c r="R51" s="29">
        <v>1</v>
      </c>
      <c r="S51" s="29">
        <v>1</v>
      </c>
      <c r="T51" s="29">
        <v>1</v>
      </c>
      <c r="U51" s="29">
        <v>1</v>
      </c>
      <c r="V51" s="29">
        <v>1</v>
      </c>
      <c r="W51" s="29">
        <v>1</v>
      </c>
      <c r="X51" s="29">
        <v>1</v>
      </c>
      <c r="Y51" s="29">
        <v>1</v>
      </c>
      <c r="Z51" s="29">
        <v>1</v>
      </c>
      <c r="AA51" s="29">
        <v>1</v>
      </c>
      <c r="AB51" s="29">
        <v>1</v>
      </c>
      <c r="AC51" s="29">
        <v>1</v>
      </c>
      <c r="AD51" s="29">
        <v>1</v>
      </c>
      <c r="AE51" s="29">
        <v>1</v>
      </c>
      <c r="AF51" s="29">
        <v>1</v>
      </c>
      <c r="AG51" s="29">
        <v>1</v>
      </c>
      <c r="AH51" s="29">
        <v>1</v>
      </c>
      <c r="AI51" s="29">
        <v>1</v>
      </c>
      <c r="AJ51" s="13">
        <f t="shared" si="2"/>
        <v>1</v>
      </c>
      <c r="AK51" s="221"/>
      <c r="AL51" s="264">
        <v>44</v>
      </c>
      <c r="AM51" s="29">
        <v>1</v>
      </c>
      <c r="AN51" s="29">
        <v>1</v>
      </c>
      <c r="AO51" s="29">
        <v>1</v>
      </c>
      <c r="AP51" s="29">
        <v>1</v>
      </c>
      <c r="AQ51" s="29">
        <v>1</v>
      </c>
      <c r="AR51" s="29">
        <v>1</v>
      </c>
      <c r="AS51" s="29">
        <v>1</v>
      </c>
      <c r="AT51" s="29">
        <v>1</v>
      </c>
      <c r="AU51" s="29">
        <v>1</v>
      </c>
      <c r="AV51" s="29">
        <v>1</v>
      </c>
      <c r="AW51" s="29">
        <v>1</v>
      </c>
      <c r="AX51" s="29">
        <v>1</v>
      </c>
      <c r="AY51" s="29">
        <v>1</v>
      </c>
      <c r="AZ51" s="29">
        <v>1</v>
      </c>
      <c r="BA51" s="29">
        <v>1</v>
      </c>
      <c r="BB51" s="29">
        <v>1</v>
      </c>
      <c r="BC51" s="29">
        <v>1</v>
      </c>
      <c r="BD51" s="29">
        <v>1</v>
      </c>
      <c r="BE51" s="29">
        <v>1</v>
      </c>
      <c r="BF51" s="29">
        <v>1</v>
      </c>
      <c r="BG51" s="29">
        <v>1</v>
      </c>
      <c r="BH51" s="29">
        <v>1</v>
      </c>
      <c r="BI51" s="29">
        <v>1</v>
      </c>
      <c r="BJ51" s="29">
        <v>1</v>
      </c>
      <c r="BK51" s="29">
        <v>1</v>
      </c>
      <c r="BL51" s="29">
        <v>1</v>
      </c>
      <c r="BM51" s="29">
        <v>1</v>
      </c>
      <c r="BN51" s="29">
        <v>1</v>
      </c>
      <c r="BO51" s="29">
        <v>1</v>
      </c>
      <c r="BP51" s="29">
        <v>1</v>
      </c>
      <c r="BQ51" s="29">
        <v>1</v>
      </c>
      <c r="BR51" s="29">
        <v>1</v>
      </c>
      <c r="BS51" s="29">
        <v>1</v>
      </c>
      <c r="BT51" s="13">
        <f t="shared" si="3"/>
        <v>1</v>
      </c>
    </row>
    <row r="52" spans="1:72" x14ac:dyDescent="0.25">
      <c r="A52" s="221" t="s">
        <v>74</v>
      </c>
      <c r="B52" s="264">
        <v>11</v>
      </c>
      <c r="C52" s="29">
        <v>1</v>
      </c>
      <c r="D52" s="29">
        <v>1</v>
      </c>
      <c r="E52" s="29">
        <v>1</v>
      </c>
      <c r="F52" s="29">
        <v>1</v>
      </c>
      <c r="G52" s="29">
        <v>1</v>
      </c>
      <c r="H52" s="29">
        <v>1</v>
      </c>
      <c r="I52" s="29">
        <v>1</v>
      </c>
      <c r="J52" s="29">
        <v>1</v>
      </c>
      <c r="K52" s="29">
        <v>1</v>
      </c>
      <c r="L52" s="29">
        <v>1</v>
      </c>
      <c r="M52" s="29">
        <v>1</v>
      </c>
      <c r="N52" s="29">
        <v>1</v>
      </c>
      <c r="O52" s="29">
        <v>1</v>
      </c>
      <c r="P52" s="29">
        <v>1</v>
      </c>
      <c r="Q52" s="29">
        <v>1</v>
      </c>
      <c r="R52" s="29">
        <v>1</v>
      </c>
      <c r="S52" s="29">
        <v>1</v>
      </c>
      <c r="T52" s="29">
        <v>1</v>
      </c>
      <c r="U52" s="29">
        <v>1</v>
      </c>
      <c r="V52" s="29">
        <v>1</v>
      </c>
      <c r="W52" s="29">
        <v>1</v>
      </c>
      <c r="X52" s="29">
        <v>1</v>
      </c>
      <c r="Y52" s="29">
        <v>1</v>
      </c>
      <c r="Z52" s="29">
        <v>1</v>
      </c>
      <c r="AA52" s="29">
        <v>1</v>
      </c>
      <c r="AB52" s="29">
        <v>1</v>
      </c>
      <c r="AC52" s="29">
        <v>1</v>
      </c>
      <c r="AD52" s="29">
        <v>1</v>
      </c>
      <c r="AE52" s="29">
        <v>1</v>
      </c>
      <c r="AF52" s="29">
        <v>1</v>
      </c>
      <c r="AG52" s="29">
        <v>1</v>
      </c>
      <c r="AH52" s="29">
        <v>1</v>
      </c>
      <c r="AI52" s="29">
        <v>1</v>
      </c>
      <c r="AJ52" s="13">
        <f t="shared" si="2"/>
        <v>1</v>
      </c>
      <c r="AK52" s="221"/>
      <c r="AL52" s="264">
        <v>45</v>
      </c>
      <c r="AM52" s="29">
        <v>1</v>
      </c>
      <c r="AN52" s="29">
        <v>1</v>
      </c>
      <c r="AO52" s="29">
        <v>1</v>
      </c>
      <c r="AP52" s="29">
        <v>1</v>
      </c>
      <c r="AQ52" s="29">
        <v>1</v>
      </c>
      <c r="AR52" s="29">
        <v>1</v>
      </c>
      <c r="AS52" s="29">
        <v>1</v>
      </c>
      <c r="AT52" s="29">
        <v>1</v>
      </c>
      <c r="AU52" s="29">
        <v>1</v>
      </c>
      <c r="AV52" s="29">
        <v>1</v>
      </c>
      <c r="AW52" s="29">
        <v>1</v>
      </c>
      <c r="AX52" s="29">
        <v>1</v>
      </c>
      <c r="AY52" s="29">
        <v>1</v>
      </c>
      <c r="AZ52" s="29">
        <v>1</v>
      </c>
      <c r="BA52" s="29">
        <v>1</v>
      </c>
      <c r="BB52" s="29">
        <v>1</v>
      </c>
      <c r="BC52" s="29">
        <v>1</v>
      </c>
      <c r="BD52" s="29">
        <v>1</v>
      </c>
      <c r="BE52" s="29">
        <v>1</v>
      </c>
      <c r="BF52" s="29">
        <v>1</v>
      </c>
      <c r="BG52" s="29">
        <v>1</v>
      </c>
      <c r="BH52" s="29">
        <v>1</v>
      </c>
      <c r="BI52" s="29">
        <v>1</v>
      </c>
      <c r="BJ52" s="29">
        <v>1</v>
      </c>
      <c r="BK52" s="29">
        <v>1</v>
      </c>
      <c r="BL52" s="29">
        <v>1</v>
      </c>
      <c r="BM52" s="29">
        <v>1</v>
      </c>
      <c r="BN52" s="29">
        <v>1</v>
      </c>
      <c r="BO52" s="29">
        <v>1</v>
      </c>
      <c r="BP52" s="29">
        <v>1</v>
      </c>
      <c r="BQ52" s="29">
        <v>1</v>
      </c>
      <c r="BR52" s="29">
        <v>1</v>
      </c>
      <c r="BS52" s="29">
        <v>1</v>
      </c>
      <c r="BT52" s="13">
        <f t="shared" si="3"/>
        <v>1</v>
      </c>
    </row>
    <row r="53" spans="1:72" x14ac:dyDescent="0.25">
      <c r="A53" s="221" t="s">
        <v>75</v>
      </c>
      <c r="B53" s="264">
        <v>12</v>
      </c>
      <c r="C53" s="29">
        <v>1.0194730813287514</v>
      </c>
      <c r="D53" s="29">
        <v>0.9213483146067416</v>
      </c>
      <c r="E53" s="29">
        <v>0.86585365853658536</v>
      </c>
      <c r="F53" s="29">
        <v>1.0338028169014086</v>
      </c>
      <c r="G53" s="29">
        <v>1.013623978201635</v>
      </c>
      <c r="H53" s="29">
        <v>1.0120967741935483</v>
      </c>
      <c r="I53" s="29">
        <v>1.0119521912350598</v>
      </c>
      <c r="J53" s="29">
        <v>1.0118110236220472</v>
      </c>
      <c r="K53" s="29">
        <v>1.0108949416342412</v>
      </c>
      <c r="L53" s="29">
        <v>1.0107775211701309</v>
      </c>
      <c r="M53" s="29">
        <v>1.0106626047220106</v>
      </c>
      <c r="N53" s="29">
        <v>1.0105501130369254</v>
      </c>
      <c r="O53" s="29">
        <v>1.0104399701715137</v>
      </c>
      <c r="P53" s="29">
        <v>1.013661193488852</v>
      </c>
      <c r="Q53" s="29">
        <v>1.013661193488852</v>
      </c>
      <c r="R53" s="29">
        <v>1.013661193488852</v>
      </c>
      <c r="S53" s="29">
        <v>1.013661193488852</v>
      </c>
      <c r="T53" s="29">
        <v>1.013661193488852</v>
      </c>
      <c r="U53" s="29">
        <v>1.013661193488852</v>
      </c>
      <c r="V53" s="29">
        <v>1.013661193488852</v>
      </c>
      <c r="W53" s="29">
        <v>1.013661193488852</v>
      </c>
      <c r="X53" s="29">
        <v>1.013661193488852</v>
      </c>
      <c r="Y53" s="29">
        <v>1.013661193488852</v>
      </c>
      <c r="Z53" s="29">
        <v>1.013661193488852</v>
      </c>
      <c r="AA53" s="29">
        <v>1.013661193488852</v>
      </c>
      <c r="AB53" s="29">
        <v>1.013661193488852</v>
      </c>
      <c r="AC53" s="29">
        <v>1.013661193488852</v>
      </c>
      <c r="AD53" s="29">
        <v>1.013661193488852</v>
      </c>
      <c r="AE53" s="29">
        <v>1.013661193488852</v>
      </c>
      <c r="AF53" s="29">
        <v>1.013661193488852</v>
      </c>
      <c r="AG53" s="29">
        <v>1.013661193488852</v>
      </c>
      <c r="AH53" s="29">
        <v>1.013661193488852</v>
      </c>
      <c r="AI53" s="29">
        <v>1.013661193488852</v>
      </c>
      <c r="AJ53" s="13">
        <f t="shared" si="2"/>
        <v>1.013661193488852</v>
      </c>
      <c r="AK53" s="221"/>
      <c r="AL53" s="264">
        <v>46</v>
      </c>
      <c r="AM53" s="29">
        <v>1.0194730813287514</v>
      </c>
      <c r="AN53" s="29">
        <v>0.9213483146067416</v>
      </c>
      <c r="AO53" s="29">
        <v>0.86585365853658536</v>
      </c>
      <c r="AP53" s="29">
        <v>1.0338028169014086</v>
      </c>
      <c r="AQ53" s="29">
        <v>1.013623978201635</v>
      </c>
      <c r="AR53" s="29">
        <v>1.0120967741935483</v>
      </c>
      <c r="AS53" s="29">
        <v>1.0119521912350598</v>
      </c>
      <c r="AT53" s="29">
        <v>1.0118110236220472</v>
      </c>
      <c r="AU53" s="29">
        <v>1.0108949416342412</v>
      </c>
      <c r="AV53" s="29">
        <v>1.0107775211701309</v>
      </c>
      <c r="AW53" s="29">
        <v>1.0106626047220106</v>
      </c>
      <c r="AX53" s="29">
        <v>1.0105501130369254</v>
      </c>
      <c r="AY53" s="29">
        <v>1.0104399701715137</v>
      </c>
      <c r="AZ53" s="29">
        <v>1.013661193488852</v>
      </c>
      <c r="BA53" s="29">
        <v>1.013661193488852</v>
      </c>
      <c r="BB53" s="29">
        <v>1.013661193488852</v>
      </c>
      <c r="BC53" s="29">
        <v>1.013661193488852</v>
      </c>
      <c r="BD53" s="29">
        <v>1.013661193488852</v>
      </c>
      <c r="BE53" s="29">
        <v>1.013661193488852</v>
      </c>
      <c r="BF53" s="29">
        <v>1.013661193488852</v>
      </c>
      <c r="BG53" s="29">
        <v>1.013661193488852</v>
      </c>
      <c r="BH53" s="29">
        <v>1.013661193488852</v>
      </c>
      <c r="BI53" s="29">
        <v>1.013661193488852</v>
      </c>
      <c r="BJ53" s="29">
        <v>1.013661193488852</v>
      </c>
      <c r="BK53" s="29">
        <v>1.013661193488852</v>
      </c>
      <c r="BL53" s="29">
        <v>1.013661193488852</v>
      </c>
      <c r="BM53" s="29">
        <v>1.013661193488852</v>
      </c>
      <c r="BN53" s="29">
        <v>1.013661193488852</v>
      </c>
      <c r="BO53" s="29">
        <v>1.013661193488852</v>
      </c>
      <c r="BP53" s="29">
        <v>1.013661193488852</v>
      </c>
      <c r="BQ53" s="29">
        <v>1.013661193488852</v>
      </c>
      <c r="BR53" s="29">
        <v>1.013661193488852</v>
      </c>
      <c r="BS53" s="29">
        <v>1.013661193488852</v>
      </c>
      <c r="BT53" s="13">
        <f t="shared" si="3"/>
        <v>1.013661193488852</v>
      </c>
    </row>
    <row r="54" spans="1:72" x14ac:dyDescent="0.25">
      <c r="A54" s="221" t="s">
        <v>76</v>
      </c>
      <c r="B54" s="264">
        <v>13</v>
      </c>
      <c r="C54" s="29">
        <v>1</v>
      </c>
      <c r="D54" s="29">
        <v>1</v>
      </c>
      <c r="E54" s="29">
        <v>1</v>
      </c>
      <c r="F54" s="29">
        <v>1</v>
      </c>
      <c r="G54" s="29">
        <v>1</v>
      </c>
      <c r="H54" s="29">
        <v>1</v>
      </c>
      <c r="I54" s="29">
        <v>1</v>
      </c>
      <c r="J54" s="29">
        <v>1</v>
      </c>
      <c r="K54" s="29">
        <v>1</v>
      </c>
      <c r="L54" s="29">
        <v>1</v>
      </c>
      <c r="M54" s="29">
        <v>1</v>
      </c>
      <c r="N54" s="29">
        <v>1</v>
      </c>
      <c r="O54" s="29">
        <v>1</v>
      </c>
      <c r="P54" s="29">
        <v>1</v>
      </c>
      <c r="Q54" s="29">
        <v>1</v>
      </c>
      <c r="R54" s="29">
        <v>1</v>
      </c>
      <c r="S54" s="29">
        <v>1</v>
      </c>
      <c r="T54" s="29">
        <v>1</v>
      </c>
      <c r="U54" s="29">
        <v>1</v>
      </c>
      <c r="V54" s="29">
        <v>1</v>
      </c>
      <c r="W54" s="29">
        <v>1</v>
      </c>
      <c r="X54" s="29">
        <v>1</v>
      </c>
      <c r="Y54" s="29">
        <v>1</v>
      </c>
      <c r="Z54" s="29">
        <v>1</v>
      </c>
      <c r="AA54" s="29">
        <v>1</v>
      </c>
      <c r="AB54" s="29">
        <v>1</v>
      </c>
      <c r="AC54" s="29">
        <v>1</v>
      </c>
      <c r="AD54" s="29">
        <v>1</v>
      </c>
      <c r="AE54" s="29">
        <v>1</v>
      </c>
      <c r="AF54" s="29">
        <v>1</v>
      </c>
      <c r="AG54" s="29">
        <v>1</v>
      </c>
      <c r="AH54" s="29">
        <v>1</v>
      </c>
      <c r="AI54" s="29">
        <v>1</v>
      </c>
      <c r="AJ54" s="13">
        <f t="shared" si="2"/>
        <v>1</v>
      </c>
      <c r="AK54" s="221"/>
      <c r="AL54" s="264">
        <v>47</v>
      </c>
      <c r="AM54" s="29">
        <v>1</v>
      </c>
      <c r="AN54" s="29">
        <v>1</v>
      </c>
      <c r="AO54" s="29">
        <v>1</v>
      </c>
      <c r="AP54" s="29">
        <v>1</v>
      </c>
      <c r="AQ54" s="29">
        <v>1</v>
      </c>
      <c r="AR54" s="29">
        <v>1</v>
      </c>
      <c r="AS54" s="29">
        <v>1</v>
      </c>
      <c r="AT54" s="29">
        <v>1</v>
      </c>
      <c r="AU54" s="29">
        <v>1</v>
      </c>
      <c r="AV54" s="29">
        <v>1</v>
      </c>
      <c r="AW54" s="29">
        <v>1</v>
      </c>
      <c r="AX54" s="29">
        <v>1</v>
      </c>
      <c r="AY54" s="29">
        <v>1</v>
      </c>
      <c r="AZ54" s="29">
        <v>1</v>
      </c>
      <c r="BA54" s="29">
        <v>1</v>
      </c>
      <c r="BB54" s="29">
        <v>1</v>
      </c>
      <c r="BC54" s="29">
        <v>1</v>
      </c>
      <c r="BD54" s="29">
        <v>1</v>
      </c>
      <c r="BE54" s="29">
        <v>1</v>
      </c>
      <c r="BF54" s="29">
        <v>1</v>
      </c>
      <c r="BG54" s="29">
        <v>1</v>
      </c>
      <c r="BH54" s="29">
        <v>1</v>
      </c>
      <c r="BI54" s="29">
        <v>1</v>
      </c>
      <c r="BJ54" s="29">
        <v>1</v>
      </c>
      <c r="BK54" s="29">
        <v>1</v>
      </c>
      <c r="BL54" s="29">
        <v>1</v>
      </c>
      <c r="BM54" s="29">
        <v>1</v>
      </c>
      <c r="BN54" s="29">
        <v>1</v>
      </c>
      <c r="BO54" s="29">
        <v>1</v>
      </c>
      <c r="BP54" s="29">
        <v>1</v>
      </c>
      <c r="BQ54" s="29">
        <v>1</v>
      </c>
      <c r="BR54" s="29">
        <v>1</v>
      </c>
      <c r="BS54" s="29">
        <v>1</v>
      </c>
      <c r="BT54" s="13">
        <f t="shared" si="3"/>
        <v>1</v>
      </c>
    </row>
    <row r="55" spans="1:72" x14ac:dyDescent="0.25">
      <c r="A55" s="221" t="s">
        <v>77</v>
      </c>
      <c r="B55" s="264">
        <v>14</v>
      </c>
      <c r="C55" s="29">
        <v>1.2765928691847908</v>
      </c>
      <c r="D55" s="29">
        <v>1.027310924369748</v>
      </c>
      <c r="E55" s="29">
        <v>0.66666666666666663</v>
      </c>
      <c r="F55" s="29">
        <v>1.1642638036809818</v>
      </c>
      <c r="G55" s="29">
        <v>1.1410881306810694</v>
      </c>
      <c r="H55" s="29">
        <v>1.1236435003463405</v>
      </c>
      <c r="I55" s="29">
        <v>1.1100380150005136</v>
      </c>
      <c r="J55" s="29">
        <v>1.0991299518696778</v>
      </c>
      <c r="K55" s="29">
        <v>0.97145263157894746</v>
      </c>
      <c r="L55" s="29">
        <v>1.016990291262136</v>
      </c>
      <c r="M55" s="29">
        <v>1.0167064439140814</v>
      </c>
      <c r="N55" s="29">
        <v>1.0164319248826288</v>
      </c>
      <c r="O55" s="29">
        <v>1.0161662817551962</v>
      </c>
      <c r="P55" s="29">
        <v>0.94999999999999984</v>
      </c>
      <c r="Q55" s="29">
        <v>0.95</v>
      </c>
      <c r="R55" s="29">
        <v>0.95</v>
      </c>
      <c r="S55" s="29">
        <v>0.95</v>
      </c>
      <c r="T55" s="29">
        <v>0.94999999999999973</v>
      </c>
      <c r="U55" s="29">
        <v>0.95000000000000018</v>
      </c>
      <c r="V55" s="29">
        <v>0.94999999999999984</v>
      </c>
      <c r="W55" s="29">
        <v>0.95</v>
      </c>
      <c r="X55" s="29">
        <v>0.95</v>
      </c>
      <c r="Y55" s="29">
        <v>0.95000000000000007</v>
      </c>
      <c r="Z55" s="29">
        <v>0.95</v>
      </c>
      <c r="AA55" s="29">
        <v>0.94999999999999984</v>
      </c>
      <c r="AB55" s="29">
        <v>0.95000000000000007</v>
      </c>
      <c r="AC55" s="29">
        <v>0.95000000000000007</v>
      </c>
      <c r="AD55" s="29">
        <v>0.94999999999999984</v>
      </c>
      <c r="AE55" s="29">
        <v>0.95000000000000018</v>
      </c>
      <c r="AF55" s="29">
        <v>0.95</v>
      </c>
      <c r="AG55" s="29">
        <v>0.95</v>
      </c>
      <c r="AH55" s="29">
        <v>0.94999999999999984</v>
      </c>
      <c r="AI55" s="29">
        <v>0.95</v>
      </c>
      <c r="AJ55" s="13">
        <f t="shared" si="2"/>
        <v>0.95</v>
      </c>
      <c r="AK55" s="221"/>
      <c r="AL55" s="264">
        <v>48</v>
      </c>
      <c r="AM55" s="29">
        <v>1.2765928691847908</v>
      </c>
      <c r="AN55" s="29">
        <v>1.027310924369748</v>
      </c>
      <c r="AO55" s="29">
        <v>0.66666666666666663</v>
      </c>
      <c r="AP55" s="29">
        <v>1.1642638036809818</v>
      </c>
      <c r="AQ55" s="29">
        <v>1.1410881306810694</v>
      </c>
      <c r="AR55" s="29">
        <v>1.1236435003463405</v>
      </c>
      <c r="AS55" s="29">
        <v>1.1100380150005136</v>
      </c>
      <c r="AT55" s="29">
        <v>1.0991299518696778</v>
      </c>
      <c r="AU55" s="29">
        <v>0.97145263157894746</v>
      </c>
      <c r="AV55" s="29">
        <v>1.016990291262136</v>
      </c>
      <c r="AW55" s="29">
        <v>1.0167064439140814</v>
      </c>
      <c r="AX55" s="29">
        <v>1.0164319248826288</v>
      </c>
      <c r="AY55" s="29">
        <v>1.0161662817551962</v>
      </c>
      <c r="AZ55" s="29">
        <v>0.94999999999999984</v>
      </c>
      <c r="BA55" s="29">
        <v>0.95</v>
      </c>
      <c r="BB55" s="29">
        <v>0.95</v>
      </c>
      <c r="BC55" s="29">
        <v>0.95</v>
      </c>
      <c r="BD55" s="29">
        <v>0.94999999999999973</v>
      </c>
      <c r="BE55" s="29">
        <v>0.95000000000000018</v>
      </c>
      <c r="BF55" s="29">
        <v>0.94999999999999984</v>
      </c>
      <c r="BG55" s="29">
        <v>0.95</v>
      </c>
      <c r="BH55" s="29">
        <v>0.95</v>
      </c>
      <c r="BI55" s="29">
        <v>0.95000000000000007</v>
      </c>
      <c r="BJ55" s="29">
        <v>0.95</v>
      </c>
      <c r="BK55" s="29">
        <v>0.94999999999999984</v>
      </c>
      <c r="BL55" s="29">
        <v>0.95000000000000007</v>
      </c>
      <c r="BM55" s="29">
        <v>0.95000000000000007</v>
      </c>
      <c r="BN55" s="29">
        <v>0.94999999999999984</v>
      </c>
      <c r="BO55" s="29">
        <v>0.95000000000000018</v>
      </c>
      <c r="BP55" s="29">
        <v>0.95</v>
      </c>
      <c r="BQ55" s="29">
        <v>0.95</v>
      </c>
      <c r="BR55" s="29">
        <v>0.94999999999999984</v>
      </c>
      <c r="BS55" s="29">
        <v>0.95</v>
      </c>
      <c r="BT55" s="13">
        <f t="shared" si="3"/>
        <v>0.95</v>
      </c>
    </row>
    <row r="56" spans="1:72" x14ac:dyDescent="0.25">
      <c r="A56" s="221" t="s">
        <v>78</v>
      </c>
      <c r="B56" s="264">
        <v>15</v>
      </c>
      <c r="C56" s="29">
        <v>0.90706453984592272</v>
      </c>
      <c r="D56" s="29">
        <v>1.0400299453936939</v>
      </c>
      <c r="E56" s="29">
        <v>0.92808031414388392</v>
      </c>
      <c r="F56" s="29">
        <v>1.0176622482354967</v>
      </c>
      <c r="G56" s="29">
        <v>1.0191489361702128</v>
      </c>
      <c r="H56" s="29">
        <v>1.0194129697202483</v>
      </c>
      <c r="I56" s="29">
        <v>1.0213492576849628</v>
      </c>
      <c r="J56" s="29">
        <v>1.0208365630928915</v>
      </c>
      <c r="K56" s="29">
        <v>1.0151678308797485</v>
      </c>
      <c r="L56" s="29">
        <v>1.0149336593446119</v>
      </c>
      <c r="M56" s="29">
        <v>1.0147068166614435</v>
      </c>
      <c r="N56" s="29">
        <v>1.0144869558544132</v>
      </c>
      <c r="O56" s="29">
        <v>1.0142737519252596</v>
      </c>
      <c r="P56" s="29">
        <v>1</v>
      </c>
      <c r="Q56" s="29">
        <v>1</v>
      </c>
      <c r="R56" s="29">
        <v>1</v>
      </c>
      <c r="S56" s="29">
        <v>1</v>
      </c>
      <c r="T56" s="29">
        <v>1</v>
      </c>
      <c r="U56" s="29">
        <v>1</v>
      </c>
      <c r="V56" s="29">
        <v>1</v>
      </c>
      <c r="W56" s="29">
        <v>1</v>
      </c>
      <c r="X56" s="29">
        <v>1</v>
      </c>
      <c r="Y56" s="29">
        <v>1</v>
      </c>
      <c r="Z56" s="29">
        <v>1</v>
      </c>
      <c r="AA56" s="29">
        <v>1</v>
      </c>
      <c r="AB56" s="29">
        <v>1</v>
      </c>
      <c r="AC56" s="29">
        <v>1</v>
      </c>
      <c r="AD56" s="29">
        <v>1</v>
      </c>
      <c r="AE56" s="29">
        <v>1</v>
      </c>
      <c r="AF56" s="29">
        <v>1</v>
      </c>
      <c r="AG56" s="29">
        <v>1</v>
      </c>
      <c r="AH56" s="29">
        <v>1</v>
      </c>
      <c r="AI56" s="29">
        <v>1</v>
      </c>
      <c r="AJ56" s="13">
        <f t="shared" si="2"/>
        <v>1</v>
      </c>
      <c r="AK56" s="221"/>
      <c r="AL56" s="264">
        <v>49</v>
      </c>
      <c r="AM56" s="29">
        <v>0.90706453984592272</v>
      </c>
      <c r="AN56" s="29">
        <v>1.0400299453936939</v>
      </c>
      <c r="AO56" s="29">
        <v>0.92808031414388392</v>
      </c>
      <c r="AP56" s="29">
        <v>1.0176622482354967</v>
      </c>
      <c r="AQ56" s="29">
        <v>1.0191489361702128</v>
      </c>
      <c r="AR56" s="29">
        <v>1.0194129697202483</v>
      </c>
      <c r="AS56" s="29">
        <v>1.0213492576849628</v>
      </c>
      <c r="AT56" s="29">
        <v>1.0208365630928915</v>
      </c>
      <c r="AU56" s="29">
        <v>1.0151678308797485</v>
      </c>
      <c r="AV56" s="29">
        <v>1.0149336593446119</v>
      </c>
      <c r="AW56" s="29">
        <v>1.0147068166614435</v>
      </c>
      <c r="AX56" s="29">
        <v>1.0144869558544132</v>
      </c>
      <c r="AY56" s="29">
        <v>1.0142737519252596</v>
      </c>
      <c r="AZ56" s="29">
        <v>1</v>
      </c>
      <c r="BA56" s="29">
        <v>1</v>
      </c>
      <c r="BB56" s="29">
        <v>1</v>
      </c>
      <c r="BC56" s="29">
        <v>1</v>
      </c>
      <c r="BD56" s="29">
        <v>1</v>
      </c>
      <c r="BE56" s="29">
        <v>1</v>
      </c>
      <c r="BF56" s="29">
        <v>1</v>
      </c>
      <c r="BG56" s="29">
        <v>1</v>
      </c>
      <c r="BH56" s="29">
        <v>1</v>
      </c>
      <c r="BI56" s="29">
        <v>1</v>
      </c>
      <c r="BJ56" s="29">
        <v>1</v>
      </c>
      <c r="BK56" s="29">
        <v>1</v>
      </c>
      <c r="BL56" s="29">
        <v>1</v>
      </c>
      <c r="BM56" s="29">
        <v>1</v>
      </c>
      <c r="BN56" s="29">
        <v>1</v>
      </c>
      <c r="BO56" s="29">
        <v>1</v>
      </c>
      <c r="BP56" s="29">
        <v>1</v>
      </c>
      <c r="BQ56" s="29">
        <v>1</v>
      </c>
      <c r="BR56" s="29">
        <v>1</v>
      </c>
      <c r="BS56" s="29">
        <v>1</v>
      </c>
      <c r="BT56" s="13">
        <f t="shared" si="3"/>
        <v>1</v>
      </c>
    </row>
    <row r="57" spans="1:72" x14ac:dyDescent="0.25">
      <c r="A57" s="221" t="s">
        <v>79</v>
      </c>
      <c r="B57" s="264">
        <v>16</v>
      </c>
      <c r="C57" s="29">
        <v>1.0285360233636069</v>
      </c>
      <c r="D57" s="29">
        <v>1.0148969284970746</v>
      </c>
      <c r="E57" s="29">
        <v>1.0286964812745267</v>
      </c>
      <c r="F57" s="29">
        <v>1.0286964812745267</v>
      </c>
      <c r="G57" s="29">
        <v>1.0286964812745267</v>
      </c>
      <c r="H57" s="29">
        <v>1.0286964812745267</v>
      </c>
      <c r="I57" s="29">
        <v>1.0286964812745267</v>
      </c>
      <c r="J57" s="29">
        <v>1.0286964812745267</v>
      </c>
      <c r="K57" s="29">
        <v>1.0286964812745267</v>
      </c>
      <c r="L57" s="29">
        <v>1.0286964812745267</v>
      </c>
      <c r="M57" s="29">
        <v>1.0286964812745267</v>
      </c>
      <c r="N57" s="29">
        <v>1.0286964812745267</v>
      </c>
      <c r="O57" s="29">
        <v>1.0286964812745267</v>
      </c>
      <c r="P57" s="29">
        <v>1.0286964812745267</v>
      </c>
      <c r="Q57" s="29">
        <v>1.0286964812745267</v>
      </c>
      <c r="R57" s="29">
        <v>1.0286964812745267</v>
      </c>
      <c r="S57" s="29">
        <v>1.0286964812745267</v>
      </c>
      <c r="T57" s="29">
        <v>1.0286964812745267</v>
      </c>
      <c r="U57" s="29">
        <v>1.0286964812745267</v>
      </c>
      <c r="V57" s="29">
        <v>1.0286964812745267</v>
      </c>
      <c r="W57" s="29">
        <v>1.0286964812745267</v>
      </c>
      <c r="X57" s="29">
        <v>1.0286964812745267</v>
      </c>
      <c r="Y57" s="29">
        <v>1.0286964812745267</v>
      </c>
      <c r="Z57" s="29">
        <v>1.0286964812745267</v>
      </c>
      <c r="AA57" s="29">
        <v>1.0286964812745267</v>
      </c>
      <c r="AB57" s="29">
        <v>1.0286964812745267</v>
      </c>
      <c r="AC57" s="29">
        <v>1.0286964812745267</v>
      </c>
      <c r="AD57" s="29">
        <v>1.0286964812745267</v>
      </c>
      <c r="AE57" s="29">
        <v>1.0286964812745267</v>
      </c>
      <c r="AF57" s="29">
        <v>1.0286964812745267</v>
      </c>
      <c r="AG57" s="29">
        <v>1.0286964812745267</v>
      </c>
      <c r="AH57" s="29">
        <v>1.0286964812745267</v>
      </c>
      <c r="AI57" s="29">
        <v>1.0286964812745267</v>
      </c>
      <c r="AJ57" s="13">
        <f t="shared" si="2"/>
        <v>1.0286964812745267</v>
      </c>
      <c r="AK57" s="221"/>
      <c r="AL57" s="264">
        <v>50</v>
      </c>
      <c r="AM57" s="29">
        <v>1.0285360233636069</v>
      </c>
      <c r="AN57" s="29">
        <v>1.0148969284970746</v>
      </c>
      <c r="AO57" s="29">
        <v>1.0286964812745267</v>
      </c>
      <c r="AP57" s="29">
        <v>1.0286964812745267</v>
      </c>
      <c r="AQ57" s="29">
        <v>1.0286964812745267</v>
      </c>
      <c r="AR57" s="29">
        <v>1.0286964812745267</v>
      </c>
      <c r="AS57" s="29">
        <v>1.0286964812745267</v>
      </c>
      <c r="AT57" s="29">
        <v>1.0286964812745267</v>
      </c>
      <c r="AU57" s="29">
        <v>1.0286964812745267</v>
      </c>
      <c r="AV57" s="29">
        <v>1.0286964812745267</v>
      </c>
      <c r="AW57" s="29">
        <v>1.0286964812745267</v>
      </c>
      <c r="AX57" s="29">
        <v>1.0286964812745267</v>
      </c>
      <c r="AY57" s="29">
        <v>1.0286964812745267</v>
      </c>
      <c r="AZ57" s="29">
        <v>1.0286964812745267</v>
      </c>
      <c r="BA57" s="29">
        <v>1.0286964812745267</v>
      </c>
      <c r="BB57" s="29">
        <v>1.0286964812745267</v>
      </c>
      <c r="BC57" s="29">
        <v>1.0286964812745267</v>
      </c>
      <c r="BD57" s="29">
        <v>1.0286964812745267</v>
      </c>
      <c r="BE57" s="29">
        <v>1.0286964812745267</v>
      </c>
      <c r="BF57" s="29">
        <v>1.0286964812745267</v>
      </c>
      <c r="BG57" s="29">
        <v>1.0286964812745267</v>
      </c>
      <c r="BH57" s="29">
        <v>1.0286964812745267</v>
      </c>
      <c r="BI57" s="29">
        <v>1.0286964812745267</v>
      </c>
      <c r="BJ57" s="29">
        <v>1.0286964812745267</v>
      </c>
      <c r="BK57" s="29">
        <v>1.0286964812745267</v>
      </c>
      <c r="BL57" s="29">
        <v>1.0286964812745267</v>
      </c>
      <c r="BM57" s="29">
        <v>1.0286964812745267</v>
      </c>
      <c r="BN57" s="29">
        <v>1.0286964812745267</v>
      </c>
      <c r="BO57" s="29">
        <v>1.0286964812745267</v>
      </c>
      <c r="BP57" s="29">
        <v>1.0286964812745267</v>
      </c>
      <c r="BQ57" s="29">
        <v>1.0286964812745267</v>
      </c>
      <c r="BR57" s="29">
        <v>1.0286964812745267</v>
      </c>
      <c r="BS57" s="29">
        <v>1.0286964812745267</v>
      </c>
      <c r="BT57" s="13">
        <f t="shared" si="3"/>
        <v>1.0286964812745267</v>
      </c>
    </row>
    <row r="58" spans="1:72" x14ac:dyDescent="0.25">
      <c r="A58" s="221" t="s">
        <v>80</v>
      </c>
      <c r="B58" s="264">
        <v>17</v>
      </c>
      <c r="C58" s="29">
        <v>1.0097332780020372</v>
      </c>
      <c r="D58" s="29">
        <v>1.0430786474873888</v>
      </c>
      <c r="E58" s="29">
        <v>1.0219931952519077</v>
      </c>
      <c r="F58" s="29">
        <v>1.0219931952519077</v>
      </c>
      <c r="G58" s="29">
        <v>1.0219931952519077</v>
      </c>
      <c r="H58" s="29">
        <v>1.0219931952519077</v>
      </c>
      <c r="I58" s="29">
        <v>1.0219931952519077</v>
      </c>
      <c r="J58" s="29">
        <v>1.0219931952519077</v>
      </c>
      <c r="K58" s="29">
        <v>1.0219931952519077</v>
      </c>
      <c r="L58" s="29">
        <v>1.0219931952519077</v>
      </c>
      <c r="M58" s="29">
        <v>1.0219931952519077</v>
      </c>
      <c r="N58" s="29">
        <v>1.0219931952519077</v>
      </c>
      <c r="O58" s="29">
        <v>1.0219931952519077</v>
      </c>
      <c r="P58" s="29">
        <v>1.0219931952519077</v>
      </c>
      <c r="Q58" s="29">
        <v>1.0219931952519077</v>
      </c>
      <c r="R58" s="29">
        <v>1.0219931952519077</v>
      </c>
      <c r="S58" s="29">
        <v>1.0219931952519077</v>
      </c>
      <c r="T58" s="29">
        <v>1.0219931952519077</v>
      </c>
      <c r="U58" s="29">
        <v>1.0219931952519077</v>
      </c>
      <c r="V58" s="29">
        <v>1.0219931952519077</v>
      </c>
      <c r="W58" s="29">
        <v>1.0219931952519077</v>
      </c>
      <c r="X58" s="29">
        <v>1.0219931952519077</v>
      </c>
      <c r="Y58" s="29">
        <v>1.0219931952519077</v>
      </c>
      <c r="Z58" s="29">
        <v>1.0219931952519077</v>
      </c>
      <c r="AA58" s="29">
        <v>1.0219931952519077</v>
      </c>
      <c r="AB58" s="29">
        <v>1.0219931952519077</v>
      </c>
      <c r="AC58" s="29">
        <v>1.0219931952519077</v>
      </c>
      <c r="AD58" s="29">
        <v>1.0219931952519077</v>
      </c>
      <c r="AE58" s="29">
        <v>1.0219931952519077</v>
      </c>
      <c r="AF58" s="29">
        <v>1.0219931952519077</v>
      </c>
      <c r="AG58" s="29">
        <v>1.0219931952519077</v>
      </c>
      <c r="AH58" s="29">
        <v>1.0219931952519077</v>
      </c>
      <c r="AI58" s="29">
        <v>1.0219931952519077</v>
      </c>
      <c r="AJ58" s="13">
        <f t="shared" si="2"/>
        <v>1.0219931952519077</v>
      </c>
      <c r="AK58" s="221"/>
      <c r="AL58" s="264">
        <v>51</v>
      </c>
      <c r="AM58" s="29">
        <v>1.0097332780020372</v>
      </c>
      <c r="AN58" s="29">
        <v>1.0430786474873888</v>
      </c>
      <c r="AO58" s="29">
        <v>1.0219931952519077</v>
      </c>
      <c r="AP58" s="29">
        <v>1.0219931952519077</v>
      </c>
      <c r="AQ58" s="29">
        <v>1.0219931952519077</v>
      </c>
      <c r="AR58" s="29">
        <v>1.0219931952519077</v>
      </c>
      <c r="AS58" s="29">
        <v>1.0219931952519077</v>
      </c>
      <c r="AT58" s="29">
        <v>1.0219931952519077</v>
      </c>
      <c r="AU58" s="29">
        <v>1.0219931952519077</v>
      </c>
      <c r="AV58" s="29">
        <v>1.0219931952519077</v>
      </c>
      <c r="AW58" s="29">
        <v>1.0219931952519077</v>
      </c>
      <c r="AX58" s="29">
        <v>1.0219931952519077</v>
      </c>
      <c r="AY58" s="29">
        <v>1.0219931952519077</v>
      </c>
      <c r="AZ58" s="29">
        <v>1.0219931952519077</v>
      </c>
      <c r="BA58" s="29">
        <v>1.0219931952519077</v>
      </c>
      <c r="BB58" s="29">
        <v>1.0219931952519077</v>
      </c>
      <c r="BC58" s="29">
        <v>1.0219931952519077</v>
      </c>
      <c r="BD58" s="29">
        <v>1.0219931952519077</v>
      </c>
      <c r="BE58" s="29">
        <v>1.0219931952519077</v>
      </c>
      <c r="BF58" s="29">
        <v>1.0219931952519077</v>
      </c>
      <c r="BG58" s="29">
        <v>1.0219931952519077</v>
      </c>
      <c r="BH58" s="29">
        <v>1.0219931952519077</v>
      </c>
      <c r="BI58" s="29">
        <v>1.0219931952519077</v>
      </c>
      <c r="BJ58" s="29">
        <v>1.0219931952519077</v>
      </c>
      <c r="BK58" s="29">
        <v>1.0219931952519077</v>
      </c>
      <c r="BL58" s="29">
        <v>1.0219931952519077</v>
      </c>
      <c r="BM58" s="29">
        <v>1.0219931952519077</v>
      </c>
      <c r="BN58" s="29">
        <v>1.0219931952519077</v>
      </c>
      <c r="BO58" s="29">
        <v>1.0219931952519077</v>
      </c>
      <c r="BP58" s="29">
        <v>1.0219931952519077</v>
      </c>
      <c r="BQ58" s="29">
        <v>1.0219931952519077</v>
      </c>
      <c r="BR58" s="29">
        <v>1.0219931952519077</v>
      </c>
      <c r="BS58" s="29">
        <v>1.0219931952519077</v>
      </c>
      <c r="BT58" s="13">
        <f t="shared" si="3"/>
        <v>1.0219931952519077</v>
      </c>
    </row>
    <row r="59" spans="1:72" x14ac:dyDescent="0.25">
      <c r="A59" s="221" t="s">
        <v>123</v>
      </c>
      <c r="B59" s="264">
        <v>18</v>
      </c>
      <c r="C59" s="29">
        <v>1</v>
      </c>
      <c r="D59" s="29">
        <v>1</v>
      </c>
      <c r="E59" s="29">
        <v>1</v>
      </c>
      <c r="F59" s="29">
        <v>1</v>
      </c>
      <c r="G59" s="29">
        <v>1</v>
      </c>
      <c r="H59" s="29">
        <v>1</v>
      </c>
      <c r="I59" s="29">
        <v>1</v>
      </c>
      <c r="J59" s="29">
        <v>1</v>
      </c>
      <c r="K59" s="29">
        <v>1</v>
      </c>
      <c r="L59" s="29">
        <v>1</v>
      </c>
      <c r="M59" s="29">
        <v>1</v>
      </c>
      <c r="N59" s="29">
        <v>1</v>
      </c>
      <c r="O59" s="29">
        <v>1</v>
      </c>
      <c r="P59" s="29">
        <v>1</v>
      </c>
      <c r="Q59" s="29">
        <v>1</v>
      </c>
      <c r="R59" s="29">
        <v>1</v>
      </c>
      <c r="S59" s="29">
        <v>1</v>
      </c>
      <c r="T59" s="29">
        <v>1</v>
      </c>
      <c r="U59" s="29">
        <v>1</v>
      </c>
      <c r="V59" s="29">
        <v>1</v>
      </c>
      <c r="W59" s="29">
        <v>1</v>
      </c>
      <c r="X59" s="29">
        <v>1</v>
      </c>
      <c r="Y59" s="29">
        <v>1</v>
      </c>
      <c r="Z59" s="29">
        <v>1</v>
      </c>
      <c r="AA59" s="29">
        <v>1</v>
      </c>
      <c r="AB59" s="29">
        <v>1</v>
      </c>
      <c r="AC59" s="29">
        <v>1</v>
      </c>
      <c r="AD59" s="29">
        <v>1</v>
      </c>
      <c r="AE59" s="29">
        <v>1</v>
      </c>
      <c r="AF59" s="29">
        <v>1</v>
      </c>
      <c r="AG59" s="29">
        <v>1</v>
      </c>
      <c r="AH59" s="29">
        <v>1</v>
      </c>
      <c r="AI59" s="29">
        <v>1</v>
      </c>
      <c r="AJ59" s="13">
        <f t="shared" si="2"/>
        <v>1</v>
      </c>
      <c r="AK59" s="221"/>
      <c r="AL59" s="264">
        <v>52</v>
      </c>
      <c r="AM59" s="29">
        <v>1</v>
      </c>
      <c r="AN59" s="29">
        <v>1</v>
      </c>
      <c r="AO59" s="29">
        <v>1</v>
      </c>
      <c r="AP59" s="29">
        <v>1</v>
      </c>
      <c r="AQ59" s="29">
        <v>1</v>
      </c>
      <c r="AR59" s="29">
        <v>1</v>
      </c>
      <c r="AS59" s="29">
        <v>1</v>
      </c>
      <c r="AT59" s="29">
        <v>1</v>
      </c>
      <c r="AU59" s="29">
        <v>1</v>
      </c>
      <c r="AV59" s="29">
        <v>1</v>
      </c>
      <c r="AW59" s="29">
        <v>1</v>
      </c>
      <c r="AX59" s="29">
        <v>1</v>
      </c>
      <c r="AY59" s="29">
        <v>1</v>
      </c>
      <c r="AZ59" s="29">
        <v>1</v>
      </c>
      <c r="BA59" s="29">
        <v>1</v>
      </c>
      <c r="BB59" s="29">
        <v>1</v>
      </c>
      <c r="BC59" s="29">
        <v>1</v>
      </c>
      <c r="BD59" s="29">
        <v>1</v>
      </c>
      <c r="BE59" s="29">
        <v>1</v>
      </c>
      <c r="BF59" s="29">
        <v>1</v>
      </c>
      <c r="BG59" s="29">
        <v>1</v>
      </c>
      <c r="BH59" s="29">
        <v>1</v>
      </c>
      <c r="BI59" s="29">
        <v>1</v>
      </c>
      <c r="BJ59" s="29">
        <v>1</v>
      </c>
      <c r="BK59" s="29">
        <v>1</v>
      </c>
      <c r="BL59" s="29">
        <v>1</v>
      </c>
      <c r="BM59" s="29">
        <v>1</v>
      </c>
      <c r="BN59" s="29">
        <v>1</v>
      </c>
      <c r="BO59" s="29">
        <v>1</v>
      </c>
      <c r="BP59" s="29">
        <v>1</v>
      </c>
      <c r="BQ59" s="29">
        <v>1</v>
      </c>
      <c r="BR59" s="29">
        <v>1</v>
      </c>
      <c r="BS59" s="29">
        <v>1</v>
      </c>
      <c r="BT59" s="13">
        <f t="shared" si="3"/>
        <v>1</v>
      </c>
    </row>
    <row r="60" spans="1:72" x14ac:dyDescent="0.25">
      <c r="A60" s="221" t="s">
        <v>82</v>
      </c>
      <c r="B60" s="264">
        <v>19</v>
      </c>
      <c r="C60" s="29">
        <v>1.8794973416342611</v>
      </c>
      <c r="D60" s="29">
        <v>0.78570340951542861</v>
      </c>
      <c r="E60" s="29">
        <v>0.72725510938442306</v>
      </c>
      <c r="F60" s="29">
        <v>1.0856166161888836</v>
      </c>
      <c r="G60" s="29">
        <v>1.0788645042017186</v>
      </c>
      <c r="H60" s="29">
        <v>1.0730995448405014</v>
      </c>
      <c r="I60" s="29">
        <v>1.0681200035839788</v>
      </c>
      <c r="J60" s="29">
        <v>1.0637756088785983</v>
      </c>
      <c r="K60" s="29">
        <v>0.96436089179642626</v>
      </c>
      <c r="L60" s="29">
        <v>0.96304380599965578</v>
      </c>
      <c r="M60" s="29">
        <v>0.96162563554211</v>
      </c>
      <c r="N60" s="29">
        <v>0.96009427885493448</v>
      </c>
      <c r="O60" s="29">
        <v>0.95843562239256364</v>
      </c>
      <c r="P60" s="29">
        <v>0.97033220038590695</v>
      </c>
      <c r="Q60" s="29">
        <v>0.96942511069683746</v>
      </c>
      <c r="R60" s="29">
        <v>0.96846080324741679</v>
      </c>
      <c r="S60" s="29">
        <v>0.96743368792332429</v>
      </c>
      <c r="T60" s="29">
        <v>0.96633742189960148</v>
      </c>
      <c r="U60" s="29">
        <v>1.1663149760313483</v>
      </c>
      <c r="V60" s="29">
        <v>1.1425986799871786</v>
      </c>
      <c r="W60" s="29">
        <v>1.1248020696022323</v>
      </c>
      <c r="X60" s="29">
        <v>1.1109546941413138</v>
      </c>
      <c r="Y60" s="29">
        <v>1.0998732844160433</v>
      </c>
      <c r="Z60" s="29">
        <v>1.047655216348375</v>
      </c>
      <c r="AA60" s="29">
        <v>1.0454874997086141</v>
      </c>
      <c r="AB60" s="29">
        <v>1.043508410881328</v>
      </c>
      <c r="AC60" s="29">
        <v>1.0416943557211782</v>
      </c>
      <c r="AD60" s="29">
        <v>1.0400255175543434</v>
      </c>
      <c r="AE60" s="29">
        <v>0.99346841909243078</v>
      </c>
      <c r="AF60" s="29">
        <v>0.99342547706394546</v>
      </c>
      <c r="AG60" s="29">
        <v>0.99338196665190681</v>
      </c>
      <c r="AH60" s="29">
        <v>0.9933378764963906</v>
      </c>
      <c r="AI60" s="29">
        <v>0.99329319493271773</v>
      </c>
      <c r="AJ60" s="13">
        <f t="shared" si="2"/>
        <v>0.99329319493271773</v>
      </c>
      <c r="AK60" s="221"/>
      <c r="AL60" s="264">
        <v>53</v>
      </c>
      <c r="AM60" s="29">
        <v>1.8794973416342611</v>
      </c>
      <c r="AN60" s="29">
        <v>0.78570340951542861</v>
      </c>
      <c r="AO60" s="29">
        <v>0.72725510938442306</v>
      </c>
      <c r="AP60" s="29">
        <v>1.0856166161888836</v>
      </c>
      <c r="AQ60" s="29">
        <v>1.0788645042017186</v>
      </c>
      <c r="AR60" s="29">
        <v>1.0730995448405014</v>
      </c>
      <c r="AS60" s="29">
        <v>1.0681200035839788</v>
      </c>
      <c r="AT60" s="29">
        <v>1.0637756088785983</v>
      </c>
      <c r="AU60" s="29">
        <v>0.96436089179642626</v>
      </c>
      <c r="AV60" s="29">
        <v>0.96304380599965578</v>
      </c>
      <c r="AW60" s="29">
        <v>0.96162563554211</v>
      </c>
      <c r="AX60" s="29">
        <v>0.96009427885493448</v>
      </c>
      <c r="AY60" s="29">
        <v>0.95843562239256364</v>
      </c>
      <c r="AZ60" s="29">
        <v>0.97033220038590695</v>
      </c>
      <c r="BA60" s="29">
        <v>0.96942511069683746</v>
      </c>
      <c r="BB60" s="29">
        <v>0.96846080324741679</v>
      </c>
      <c r="BC60" s="29">
        <v>0.96743368792332429</v>
      </c>
      <c r="BD60" s="29">
        <v>0.96633742189960148</v>
      </c>
      <c r="BE60" s="29">
        <v>1.1663149760313483</v>
      </c>
      <c r="BF60" s="29">
        <v>1.1425986799871786</v>
      </c>
      <c r="BG60" s="29">
        <v>1.1248020696022323</v>
      </c>
      <c r="BH60" s="29">
        <v>1.1109546941413138</v>
      </c>
      <c r="BI60" s="29">
        <v>1.0998732844160433</v>
      </c>
      <c r="BJ60" s="29">
        <v>1.047655216348375</v>
      </c>
      <c r="BK60" s="29">
        <v>1.0454874997086141</v>
      </c>
      <c r="BL60" s="29">
        <v>1.043508410881328</v>
      </c>
      <c r="BM60" s="29">
        <v>1.0416943557211782</v>
      </c>
      <c r="BN60" s="29">
        <v>1.0400255175543434</v>
      </c>
      <c r="BO60" s="29">
        <v>0.99346841909243078</v>
      </c>
      <c r="BP60" s="29">
        <v>0.99342547706394546</v>
      </c>
      <c r="BQ60" s="29">
        <v>0.99338196665190681</v>
      </c>
      <c r="BR60" s="29">
        <v>0.9933378764963906</v>
      </c>
      <c r="BS60" s="29">
        <v>0.99329319493271773</v>
      </c>
      <c r="BT60" s="13">
        <f t="shared" si="3"/>
        <v>0.99329319493271773</v>
      </c>
    </row>
    <row r="61" spans="1:72" x14ac:dyDescent="0.25">
      <c r="A61" s="221" t="s">
        <v>83</v>
      </c>
      <c r="B61" s="264">
        <v>20</v>
      </c>
      <c r="C61" s="29">
        <v>0.99147148387973183</v>
      </c>
      <c r="D61" s="29">
        <v>1.0271062271062272</v>
      </c>
      <c r="E61" s="29">
        <v>0.56776034236804551</v>
      </c>
      <c r="F61" s="29">
        <v>1.0139171958024276</v>
      </c>
      <c r="G61" s="29">
        <v>1.0137261660617296</v>
      </c>
      <c r="H61" s="29">
        <v>1.0135403095246667</v>
      </c>
      <c r="I61" s="29">
        <v>1.0133594188582564</v>
      </c>
      <c r="J61" s="29">
        <v>1.0131832976628454</v>
      </c>
      <c r="K61" s="29">
        <v>0.79423020131750111</v>
      </c>
      <c r="L61" s="29">
        <v>1.0062111801242235</v>
      </c>
      <c r="M61" s="29">
        <v>1.0061728395061731</v>
      </c>
      <c r="N61" s="29">
        <v>1.0061349693251531</v>
      </c>
      <c r="O61" s="29">
        <v>1.0060975609756095</v>
      </c>
      <c r="P61" s="29">
        <v>1.0767676767676766</v>
      </c>
      <c r="Q61" s="29">
        <v>1.0093808630393999</v>
      </c>
      <c r="R61" s="29">
        <v>1.0092936802973975</v>
      </c>
      <c r="S61" s="29">
        <v>1.0092081031307554</v>
      </c>
      <c r="T61" s="29">
        <v>1.0091240875912406</v>
      </c>
      <c r="U61" s="29">
        <v>1.010849909584087</v>
      </c>
      <c r="V61" s="29">
        <v>1.0107334525939173</v>
      </c>
      <c r="W61" s="29">
        <v>1.0106194690265489</v>
      </c>
      <c r="X61" s="29">
        <v>1.0105078809106831</v>
      </c>
      <c r="Y61" s="29">
        <v>1.0103986135181975</v>
      </c>
      <c r="Z61" s="29">
        <v>1.0110135882885889</v>
      </c>
      <c r="AA61" s="29">
        <v>1.0112115515621323</v>
      </c>
      <c r="AB61" s="29">
        <v>1.0114108387989718</v>
      </c>
      <c r="AC61" s="29">
        <v>1.0116113800563968</v>
      </c>
      <c r="AD61" s="29">
        <v>1.0118131034648403</v>
      </c>
      <c r="AE61" s="29">
        <v>1.0120159353212894</v>
      </c>
      <c r="AF61" s="29">
        <v>1.0122198001885914</v>
      </c>
      <c r="AG61" s="29">
        <v>1.0124246210003991</v>
      </c>
      <c r="AH61" s="29">
        <v>1.0126303191714812</v>
      </c>
      <c r="AI61" s="29">
        <v>1.0128368147130762</v>
      </c>
      <c r="AJ61" s="13">
        <f t="shared" si="2"/>
        <v>1.0128368147130762</v>
      </c>
      <c r="AK61" s="221"/>
      <c r="AL61" s="264">
        <v>54</v>
      </c>
      <c r="AM61" s="29">
        <v>0.99147148387973183</v>
      </c>
      <c r="AN61" s="29">
        <v>1.0271062271062272</v>
      </c>
      <c r="AO61" s="29">
        <v>0.56776034236804551</v>
      </c>
      <c r="AP61" s="29">
        <v>1.0139171958024276</v>
      </c>
      <c r="AQ61" s="29">
        <v>1.0137261660617296</v>
      </c>
      <c r="AR61" s="29">
        <v>1.0135403095246667</v>
      </c>
      <c r="AS61" s="29">
        <v>1.0133594188582564</v>
      </c>
      <c r="AT61" s="29">
        <v>1.0131832976628454</v>
      </c>
      <c r="AU61" s="29">
        <v>0.79423020131750111</v>
      </c>
      <c r="AV61" s="29">
        <v>1.0062111801242235</v>
      </c>
      <c r="AW61" s="29">
        <v>1.0061728395061731</v>
      </c>
      <c r="AX61" s="29">
        <v>1.0061349693251531</v>
      </c>
      <c r="AY61" s="29">
        <v>1.0060975609756095</v>
      </c>
      <c r="AZ61" s="29">
        <v>1.0767676767676766</v>
      </c>
      <c r="BA61" s="29">
        <v>1.0093808630393999</v>
      </c>
      <c r="BB61" s="29">
        <v>1.0092936802973975</v>
      </c>
      <c r="BC61" s="29">
        <v>1.0092081031307554</v>
      </c>
      <c r="BD61" s="29">
        <v>1.0091240875912406</v>
      </c>
      <c r="BE61" s="29">
        <v>1.010849909584087</v>
      </c>
      <c r="BF61" s="29">
        <v>1.0107334525939173</v>
      </c>
      <c r="BG61" s="29">
        <v>1.0106194690265489</v>
      </c>
      <c r="BH61" s="29">
        <v>1.0105078809106831</v>
      </c>
      <c r="BI61" s="29">
        <v>1.0103986135181975</v>
      </c>
      <c r="BJ61" s="29">
        <v>1.0110135882885889</v>
      </c>
      <c r="BK61" s="29">
        <v>1.0112115515621323</v>
      </c>
      <c r="BL61" s="29">
        <v>1.0114108387989718</v>
      </c>
      <c r="BM61" s="29">
        <v>1.0116113800563968</v>
      </c>
      <c r="BN61" s="29">
        <v>1.0118131034648403</v>
      </c>
      <c r="BO61" s="29">
        <v>1.0120159353212894</v>
      </c>
      <c r="BP61" s="29">
        <v>1.0122198001885914</v>
      </c>
      <c r="BQ61" s="29">
        <v>1.0124246210003991</v>
      </c>
      <c r="BR61" s="29">
        <v>1.0126303191714812</v>
      </c>
      <c r="BS61" s="29">
        <v>1.0128368147130762</v>
      </c>
      <c r="BT61" s="13">
        <f t="shared" si="3"/>
        <v>1.0128368147130762</v>
      </c>
    </row>
    <row r="62" spans="1:72" x14ac:dyDescent="0.25">
      <c r="A62" s="221" t="s">
        <v>84</v>
      </c>
      <c r="B62" s="264">
        <v>21</v>
      </c>
      <c r="C62" s="29">
        <v>1.8794973416342611</v>
      </c>
      <c r="D62" s="29">
        <v>0.78570340951542861</v>
      </c>
      <c r="E62" s="29">
        <v>0.72725510938442306</v>
      </c>
      <c r="F62" s="29">
        <v>1.0856166161888836</v>
      </c>
      <c r="G62" s="29">
        <v>1.0788645042017186</v>
      </c>
      <c r="H62" s="29">
        <v>1.0730995448405014</v>
      </c>
      <c r="I62" s="29">
        <v>1.0681200035839788</v>
      </c>
      <c r="J62" s="29">
        <v>1.0637756088785983</v>
      </c>
      <c r="K62" s="29">
        <v>0.96436089179642626</v>
      </c>
      <c r="L62" s="29">
        <v>0.96304380599965578</v>
      </c>
      <c r="M62" s="29">
        <v>0.96162563554211</v>
      </c>
      <c r="N62" s="29">
        <v>0.96009427885493448</v>
      </c>
      <c r="O62" s="29">
        <v>0.95843562239256364</v>
      </c>
      <c r="P62" s="29">
        <v>0.97033220038590695</v>
      </c>
      <c r="Q62" s="29">
        <v>0.96942511069683746</v>
      </c>
      <c r="R62" s="29">
        <v>0.96846080324741679</v>
      </c>
      <c r="S62" s="29">
        <v>0.96743368792332429</v>
      </c>
      <c r="T62" s="29">
        <v>0.96633742189960148</v>
      </c>
      <c r="U62" s="29">
        <v>1.1663149760313483</v>
      </c>
      <c r="V62" s="29">
        <v>1.1425986799871786</v>
      </c>
      <c r="W62" s="29">
        <v>1.1248020696022323</v>
      </c>
      <c r="X62" s="29">
        <v>1.1109546941413138</v>
      </c>
      <c r="Y62" s="29">
        <v>1.0998732844160433</v>
      </c>
      <c r="Z62" s="29">
        <v>1.047655216348375</v>
      </c>
      <c r="AA62" s="29">
        <v>1.0454874997086141</v>
      </c>
      <c r="AB62" s="29">
        <v>1.043508410881328</v>
      </c>
      <c r="AC62" s="29">
        <v>1.0416943557211782</v>
      </c>
      <c r="AD62" s="29">
        <v>1.0400255175543434</v>
      </c>
      <c r="AE62" s="29">
        <v>0.99346841909243078</v>
      </c>
      <c r="AF62" s="29">
        <v>0.99342547706394546</v>
      </c>
      <c r="AG62" s="29">
        <v>0.99338196665190681</v>
      </c>
      <c r="AH62" s="29">
        <v>0.9933378764963906</v>
      </c>
      <c r="AI62" s="29">
        <v>0.99329319493271773</v>
      </c>
      <c r="AJ62" s="13">
        <f t="shared" si="2"/>
        <v>0.99329319493271773</v>
      </c>
      <c r="AK62" s="221"/>
      <c r="AL62" s="264">
        <v>55</v>
      </c>
      <c r="AM62" s="29">
        <v>1.8794973416342611</v>
      </c>
      <c r="AN62" s="29">
        <v>0.78570340951542861</v>
      </c>
      <c r="AO62" s="29">
        <v>0.72725510938442306</v>
      </c>
      <c r="AP62" s="29">
        <v>1.0856166161888836</v>
      </c>
      <c r="AQ62" s="29">
        <v>1.0788645042017186</v>
      </c>
      <c r="AR62" s="29">
        <v>1.0730995448405014</v>
      </c>
      <c r="AS62" s="29">
        <v>1.0681200035839788</v>
      </c>
      <c r="AT62" s="29">
        <v>1.0637756088785983</v>
      </c>
      <c r="AU62" s="29">
        <v>0.96436089179642626</v>
      </c>
      <c r="AV62" s="29">
        <v>0.96304380599965578</v>
      </c>
      <c r="AW62" s="29">
        <v>0.96162563554211</v>
      </c>
      <c r="AX62" s="29">
        <v>0.96009427885493448</v>
      </c>
      <c r="AY62" s="29">
        <v>0.95843562239256364</v>
      </c>
      <c r="AZ62" s="29">
        <v>0.97033220038590695</v>
      </c>
      <c r="BA62" s="29">
        <v>0.96942511069683746</v>
      </c>
      <c r="BB62" s="29">
        <v>0.96846080324741679</v>
      </c>
      <c r="BC62" s="29">
        <v>0.96743368792332429</v>
      </c>
      <c r="BD62" s="29">
        <v>0.96633742189960148</v>
      </c>
      <c r="BE62" s="29">
        <v>1.1663149760313483</v>
      </c>
      <c r="BF62" s="29">
        <v>1.1425986799871786</v>
      </c>
      <c r="BG62" s="29">
        <v>1.1248020696022323</v>
      </c>
      <c r="BH62" s="29">
        <v>1.1109546941413138</v>
      </c>
      <c r="BI62" s="29">
        <v>1.0998732844160433</v>
      </c>
      <c r="BJ62" s="29">
        <v>1.047655216348375</v>
      </c>
      <c r="BK62" s="29">
        <v>1.0454874997086141</v>
      </c>
      <c r="BL62" s="29">
        <v>1.043508410881328</v>
      </c>
      <c r="BM62" s="29">
        <v>1.0416943557211782</v>
      </c>
      <c r="BN62" s="29">
        <v>1.0400255175543434</v>
      </c>
      <c r="BO62" s="29">
        <v>0.99346841909243078</v>
      </c>
      <c r="BP62" s="29">
        <v>0.99342547706394546</v>
      </c>
      <c r="BQ62" s="29">
        <v>0.99338196665190681</v>
      </c>
      <c r="BR62" s="29">
        <v>0.9933378764963906</v>
      </c>
      <c r="BS62" s="29">
        <v>0.99329319493271773</v>
      </c>
      <c r="BT62" s="13">
        <f t="shared" si="3"/>
        <v>0.99329319493271773</v>
      </c>
    </row>
    <row r="63" spans="1:72" x14ac:dyDescent="0.25">
      <c r="A63" s="221" t="s">
        <v>85</v>
      </c>
      <c r="B63" s="264">
        <v>22</v>
      </c>
      <c r="C63" s="29">
        <v>1.0450266066311911</v>
      </c>
      <c r="D63" s="29">
        <v>1.0300300300300274</v>
      </c>
      <c r="E63" s="29">
        <v>1.0270270270270245</v>
      </c>
      <c r="F63" s="29">
        <v>1.0240240240240217</v>
      </c>
      <c r="G63" s="29">
        <v>1.0210210210210189</v>
      </c>
      <c r="H63" s="29">
        <v>1.0180180180180161</v>
      </c>
      <c r="I63" s="29">
        <v>1.0150150150150132</v>
      </c>
      <c r="J63" s="29">
        <v>1.0120120120120104</v>
      </c>
      <c r="K63" s="29">
        <v>1.0090090090090076</v>
      </c>
      <c r="L63" s="29">
        <v>1.0060060060060048</v>
      </c>
      <c r="M63" s="29">
        <v>1.0030030030030019</v>
      </c>
      <c r="N63" s="29">
        <v>0.99999999999999922</v>
      </c>
      <c r="O63" s="29">
        <v>1</v>
      </c>
      <c r="P63" s="29">
        <v>1</v>
      </c>
      <c r="Q63" s="29">
        <v>1</v>
      </c>
      <c r="R63" s="29">
        <v>1</v>
      </c>
      <c r="S63" s="29">
        <v>1</v>
      </c>
      <c r="T63" s="29">
        <v>1</v>
      </c>
      <c r="U63" s="29">
        <v>1</v>
      </c>
      <c r="V63" s="29">
        <v>1</v>
      </c>
      <c r="W63" s="29">
        <v>1</v>
      </c>
      <c r="X63" s="29">
        <v>1</v>
      </c>
      <c r="Y63" s="29">
        <v>1</v>
      </c>
      <c r="Z63" s="29">
        <v>1</v>
      </c>
      <c r="AA63" s="29">
        <v>1</v>
      </c>
      <c r="AB63" s="29">
        <v>1</v>
      </c>
      <c r="AC63" s="29">
        <v>1</v>
      </c>
      <c r="AD63" s="29">
        <v>1</v>
      </c>
      <c r="AE63" s="29">
        <v>1</v>
      </c>
      <c r="AF63" s="29">
        <v>1</v>
      </c>
      <c r="AG63" s="29">
        <v>1</v>
      </c>
      <c r="AH63" s="29">
        <v>1</v>
      </c>
      <c r="AI63" s="29">
        <v>1</v>
      </c>
      <c r="AJ63" s="13">
        <f t="shared" si="2"/>
        <v>1</v>
      </c>
      <c r="AK63" s="221"/>
      <c r="AL63" s="264">
        <v>56</v>
      </c>
      <c r="AM63" s="29">
        <v>1.0450266066311911</v>
      </c>
      <c r="AN63" s="29">
        <v>1.0300300300300274</v>
      </c>
      <c r="AO63" s="29">
        <v>1.0270270270270245</v>
      </c>
      <c r="AP63" s="29">
        <v>1.0240240240240217</v>
      </c>
      <c r="AQ63" s="29">
        <v>1.0210210210210189</v>
      </c>
      <c r="AR63" s="29">
        <v>1.0180180180180161</v>
      </c>
      <c r="AS63" s="29">
        <v>1.0150150150150132</v>
      </c>
      <c r="AT63" s="29">
        <v>1.0120120120120104</v>
      </c>
      <c r="AU63" s="29">
        <v>1.0090090090090076</v>
      </c>
      <c r="AV63" s="29">
        <v>1.0060060060060048</v>
      </c>
      <c r="AW63" s="29">
        <v>1.0030030030030019</v>
      </c>
      <c r="AX63" s="29">
        <v>0.99999999999999922</v>
      </c>
      <c r="AY63" s="29">
        <v>1</v>
      </c>
      <c r="AZ63" s="29">
        <v>1</v>
      </c>
      <c r="BA63" s="29">
        <v>1</v>
      </c>
      <c r="BB63" s="29">
        <v>1</v>
      </c>
      <c r="BC63" s="29">
        <v>1</v>
      </c>
      <c r="BD63" s="29">
        <v>1</v>
      </c>
      <c r="BE63" s="29">
        <v>1</v>
      </c>
      <c r="BF63" s="29">
        <v>1</v>
      </c>
      <c r="BG63" s="29">
        <v>1</v>
      </c>
      <c r="BH63" s="29">
        <v>1</v>
      </c>
      <c r="BI63" s="29">
        <v>1</v>
      </c>
      <c r="BJ63" s="29">
        <v>1</v>
      </c>
      <c r="BK63" s="29">
        <v>1</v>
      </c>
      <c r="BL63" s="29">
        <v>1</v>
      </c>
      <c r="BM63" s="29">
        <v>1</v>
      </c>
      <c r="BN63" s="29">
        <v>1</v>
      </c>
      <c r="BO63" s="29">
        <v>1</v>
      </c>
      <c r="BP63" s="29">
        <v>1</v>
      </c>
      <c r="BQ63" s="29">
        <v>1</v>
      </c>
      <c r="BR63" s="29">
        <v>1</v>
      </c>
      <c r="BS63" s="29">
        <v>1</v>
      </c>
      <c r="BT63" s="13">
        <f t="shared" si="3"/>
        <v>1</v>
      </c>
    </row>
    <row r="64" spans="1:72" x14ac:dyDescent="0.25">
      <c r="A64" s="221" t="s">
        <v>86</v>
      </c>
      <c r="B64" s="264">
        <v>23</v>
      </c>
      <c r="C64" s="29">
        <v>1.0498397763687217</v>
      </c>
      <c r="D64" s="29">
        <v>1.03162748408884</v>
      </c>
      <c r="E64" s="29">
        <v>1.0253709099316097</v>
      </c>
      <c r="F64" s="29">
        <v>1.0253709099316097</v>
      </c>
      <c r="G64" s="29">
        <v>1.0253709099316097</v>
      </c>
      <c r="H64" s="29">
        <v>1.0253709099316097</v>
      </c>
      <c r="I64" s="29">
        <v>1.0253709099316097</v>
      </c>
      <c r="J64" s="29">
        <v>1.0253709099316097</v>
      </c>
      <c r="K64" s="29">
        <v>1.0253709099316097</v>
      </c>
      <c r="L64" s="29">
        <v>1.0253709099316097</v>
      </c>
      <c r="M64" s="29">
        <v>1.0253709099316097</v>
      </c>
      <c r="N64" s="29">
        <v>1.0253709099316097</v>
      </c>
      <c r="O64" s="29">
        <v>1.0253709099316097</v>
      </c>
      <c r="P64" s="29">
        <v>1.0253709099316097</v>
      </c>
      <c r="Q64" s="29">
        <v>1.0253709099316097</v>
      </c>
      <c r="R64" s="29">
        <v>1.0253709099316097</v>
      </c>
      <c r="S64" s="29">
        <v>1.0253709099316097</v>
      </c>
      <c r="T64" s="29">
        <v>1.0253709099316097</v>
      </c>
      <c r="U64" s="29">
        <v>1.0253709099316097</v>
      </c>
      <c r="V64" s="29">
        <v>1.0253709099316097</v>
      </c>
      <c r="W64" s="29">
        <v>1.0253709099316097</v>
      </c>
      <c r="X64" s="29">
        <v>1.0253709099316097</v>
      </c>
      <c r="Y64" s="29">
        <v>1.0253709099316097</v>
      </c>
      <c r="Z64" s="29">
        <v>1.0253709099316097</v>
      </c>
      <c r="AA64" s="29">
        <v>1.0253709099316097</v>
      </c>
      <c r="AB64" s="29">
        <v>1.0253709099316097</v>
      </c>
      <c r="AC64" s="29">
        <v>1.0253709099316097</v>
      </c>
      <c r="AD64" s="29">
        <v>1.0253709099316097</v>
      </c>
      <c r="AE64" s="29">
        <v>1.0253709099316097</v>
      </c>
      <c r="AF64" s="29">
        <v>1.0253709099316097</v>
      </c>
      <c r="AG64" s="29">
        <v>1.0253709099316097</v>
      </c>
      <c r="AH64" s="29">
        <v>1.0253709099316097</v>
      </c>
      <c r="AI64" s="29">
        <v>1.0253709099316097</v>
      </c>
      <c r="AJ64" s="13">
        <f t="shared" si="2"/>
        <v>1.0253709099316097</v>
      </c>
      <c r="AK64" s="221"/>
      <c r="AL64" s="264">
        <v>57</v>
      </c>
      <c r="AM64" s="29">
        <v>1.0498397763687217</v>
      </c>
      <c r="AN64" s="29">
        <v>1.03162748408884</v>
      </c>
      <c r="AO64" s="29">
        <v>1.0253709099316097</v>
      </c>
      <c r="AP64" s="29">
        <v>1.0253709099316097</v>
      </c>
      <c r="AQ64" s="29">
        <v>1.0253709099316097</v>
      </c>
      <c r="AR64" s="29">
        <v>1.0253709099316097</v>
      </c>
      <c r="AS64" s="29">
        <v>1.0253709099316097</v>
      </c>
      <c r="AT64" s="29">
        <v>1.0253709099316097</v>
      </c>
      <c r="AU64" s="29">
        <v>1.0253709099316097</v>
      </c>
      <c r="AV64" s="29">
        <v>1.0253709099316097</v>
      </c>
      <c r="AW64" s="29">
        <v>1.0253709099316097</v>
      </c>
      <c r="AX64" s="29">
        <v>1.0253709099316097</v>
      </c>
      <c r="AY64" s="29">
        <v>1.0253709099316097</v>
      </c>
      <c r="AZ64" s="29">
        <v>1.0253709099316097</v>
      </c>
      <c r="BA64" s="29">
        <v>1.0253709099316097</v>
      </c>
      <c r="BB64" s="29">
        <v>1.0253709099316097</v>
      </c>
      <c r="BC64" s="29">
        <v>1.0253709099316097</v>
      </c>
      <c r="BD64" s="29">
        <v>1.0253709099316097</v>
      </c>
      <c r="BE64" s="29">
        <v>1.0253709099316097</v>
      </c>
      <c r="BF64" s="29">
        <v>1.0253709099316097</v>
      </c>
      <c r="BG64" s="29">
        <v>1.0253709099316097</v>
      </c>
      <c r="BH64" s="29">
        <v>1.0253709099316097</v>
      </c>
      <c r="BI64" s="29">
        <v>1.0253709099316097</v>
      </c>
      <c r="BJ64" s="29">
        <v>1.0253709099316097</v>
      </c>
      <c r="BK64" s="29">
        <v>1.0253709099316097</v>
      </c>
      <c r="BL64" s="29">
        <v>1.0253709099316097</v>
      </c>
      <c r="BM64" s="29">
        <v>1.0253709099316097</v>
      </c>
      <c r="BN64" s="29">
        <v>1.0253709099316097</v>
      </c>
      <c r="BO64" s="29">
        <v>1.0253709099316097</v>
      </c>
      <c r="BP64" s="29">
        <v>1.0253709099316097</v>
      </c>
      <c r="BQ64" s="29">
        <v>1.0253709099316097</v>
      </c>
      <c r="BR64" s="29">
        <v>1.0253709099316097</v>
      </c>
      <c r="BS64" s="29">
        <v>1.0253709099316097</v>
      </c>
      <c r="BT64" s="13">
        <f t="shared" si="3"/>
        <v>1.0253709099316097</v>
      </c>
    </row>
    <row r="65" spans="1:72" x14ac:dyDescent="0.25">
      <c r="A65" s="221" t="s">
        <v>87</v>
      </c>
      <c r="B65" s="264">
        <v>24</v>
      </c>
      <c r="C65" s="29">
        <v>1.0317974385396731</v>
      </c>
      <c r="D65" s="29">
        <v>1.0516478812954742</v>
      </c>
      <c r="E65" s="29">
        <v>1.0102150655859006</v>
      </c>
      <c r="F65" s="29">
        <v>1.0102150655859006</v>
      </c>
      <c r="G65" s="29">
        <v>1.0102150655859006</v>
      </c>
      <c r="H65" s="29">
        <v>1.0102150655859006</v>
      </c>
      <c r="I65" s="29">
        <v>1.0102150655859006</v>
      </c>
      <c r="J65" s="29">
        <v>1.0102150655859006</v>
      </c>
      <c r="K65" s="29">
        <v>1.0102150655859006</v>
      </c>
      <c r="L65" s="29">
        <v>1.0102150655859006</v>
      </c>
      <c r="M65" s="29">
        <v>1.0102150655859006</v>
      </c>
      <c r="N65" s="29">
        <v>1.0102150655859006</v>
      </c>
      <c r="O65" s="29">
        <v>1.0102150655859006</v>
      </c>
      <c r="P65" s="29">
        <v>1.0102150655859006</v>
      </c>
      <c r="Q65" s="29">
        <v>1.0102150655859006</v>
      </c>
      <c r="R65" s="29">
        <v>1.0102150655859006</v>
      </c>
      <c r="S65" s="29">
        <v>1.0102150655859006</v>
      </c>
      <c r="T65" s="29">
        <v>1.0102150655859006</v>
      </c>
      <c r="U65" s="29">
        <v>1.0102150655859006</v>
      </c>
      <c r="V65" s="29">
        <v>1.0102150655859006</v>
      </c>
      <c r="W65" s="29">
        <v>1.0102150655859006</v>
      </c>
      <c r="X65" s="29">
        <v>1.0102150655859006</v>
      </c>
      <c r="Y65" s="29">
        <v>1.0102150655859006</v>
      </c>
      <c r="Z65" s="29">
        <v>1.0102150655859006</v>
      </c>
      <c r="AA65" s="29">
        <v>1.0102150655859006</v>
      </c>
      <c r="AB65" s="29">
        <v>1.0102150655859006</v>
      </c>
      <c r="AC65" s="29">
        <v>1.0102150655859006</v>
      </c>
      <c r="AD65" s="29">
        <v>1.0102150655859006</v>
      </c>
      <c r="AE65" s="29">
        <v>1.0102150655859006</v>
      </c>
      <c r="AF65" s="29">
        <v>1.0102150655859006</v>
      </c>
      <c r="AG65" s="29">
        <v>1.0102150655859006</v>
      </c>
      <c r="AH65" s="29">
        <v>1.0102150655859006</v>
      </c>
      <c r="AI65" s="29">
        <v>1.0102150655859006</v>
      </c>
      <c r="AJ65" s="13">
        <f t="shared" si="2"/>
        <v>1.0102150655859006</v>
      </c>
      <c r="AK65" s="221"/>
      <c r="AL65" s="264">
        <v>58</v>
      </c>
      <c r="AM65" s="29">
        <v>1.0317974385396731</v>
      </c>
      <c r="AN65" s="29">
        <v>1.0516478812954742</v>
      </c>
      <c r="AO65" s="29">
        <v>1.0102150655859006</v>
      </c>
      <c r="AP65" s="29">
        <v>1.0102150655859006</v>
      </c>
      <c r="AQ65" s="29">
        <v>1.0102150655859006</v>
      </c>
      <c r="AR65" s="29">
        <v>1.0102150655859006</v>
      </c>
      <c r="AS65" s="29">
        <v>1.0102150655859006</v>
      </c>
      <c r="AT65" s="29">
        <v>1.0102150655859006</v>
      </c>
      <c r="AU65" s="29">
        <v>1.0102150655859006</v>
      </c>
      <c r="AV65" s="29">
        <v>1.0102150655859006</v>
      </c>
      <c r="AW65" s="29">
        <v>1.0102150655859006</v>
      </c>
      <c r="AX65" s="29">
        <v>1.0102150655859006</v>
      </c>
      <c r="AY65" s="29">
        <v>1.0102150655859006</v>
      </c>
      <c r="AZ65" s="29">
        <v>1.0102150655859006</v>
      </c>
      <c r="BA65" s="29">
        <v>1.0102150655859006</v>
      </c>
      <c r="BB65" s="29">
        <v>1.0102150655859006</v>
      </c>
      <c r="BC65" s="29">
        <v>1.0102150655859006</v>
      </c>
      <c r="BD65" s="29">
        <v>1.0102150655859006</v>
      </c>
      <c r="BE65" s="29">
        <v>1.0102150655859006</v>
      </c>
      <c r="BF65" s="29">
        <v>1.0102150655859006</v>
      </c>
      <c r="BG65" s="29">
        <v>1.0102150655859006</v>
      </c>
      <c r="BH65" s="29">
        <v>1.0102150655859006</v>
      </c>
      <c r="BI65" s="29">
        <v>1.0102150655859006</v>
      </c>
      <c r="BJ65" s="29">
        <v>1.0102150655859006</v>
      </c>
      <c r="BK65" s="29">
        <v>1.0102150655859006</v>
      </c>
      <c r="BL65" s="29">
        <v>1.0102150655859006</v>
      </c>
      <c r="BM65" s="29">
        <v>1.0102150655859006</v>
      </c>
      <c r="BN65" s="29">
        <v>1.0102150655859006</v>
      </c>
      <c r="BO65" s="29">
        <v>1.0102150655859006</v>
      </c>
      <c r="BP65" s="29">
        <v>1.0102150655859006</v>
      </c>
      <c r="BQ65" s="29">
        <v>1.0102150655859006</v>
      </c>
      <c r="BR65" s="29">
        <v>1.0102150655859006</v>
      </c>
      <c r="BS65" s="29">
        <v>1.0102150655859006</v>
      </c>
      <c r="BT65" s="13">
        <f t="shared" si="3"/>
        <v>1.0102150655859006</v>
      </c>
    </row>
    <row r="66" spans="1:72" x14ac:dyDescent="0.25">
      <c r="A66" s="221" t="s">
        <v>88</v>
      </c>
      <c r="B66" s="264">
        <v>25</v>
      </c>
      <c r="C66" s="29">
        <v>1.0223353338904504</v>
      </c>
      <c r="D66" s="29">
        <v>0.99680463699189414</v>
      </c>
      <c r="E66" s="29">
        <v>1.0131639663497838</v>
      </c>
      <c r="F66" s="29">
        <v>1.0131639663497838</v>
      </c>
      <c r="G66" s="29">
        <v>1.0131639663497838</v>
      </c>
      <c r="H66" s="29">
        <v>1.0131639663497838</v>
      </c>
      <c r="I66" s="29">
        <v>1.0131639663497838</v>
      </c>
      <c r="J66" s="29">
        <v>1.0131639663497838</v>
      </c>
      <c r="K66" s="29">
        <v>1.0131639663497838</v>
      </c>
      <c r="L66" s="29">
        <v>1.0131639663497838</v>
      </c>
      <c r="M66" s="29">
        <v>1.0131639663497838</v>
      </c>
      <c r="N66" s="29">
        <v>1.0131639663497838</v>
      </c>
      <c r="O66" s="29">
        <v>1.0131639663497838</v>
      </c>
      <c r="P66" s="29">
        <v>1.0131639663497838</v>
      </c>
      <c r="Q66" s="29">
        <v>1.0131639663497838</v>
      </c>
      <c r="R66" s="29">
        <v>1.0131639663497838</v>
      </c>
      <c r="S66" s="29">
        <v>1.0131639663497838</v>
      </c>
      <c r="T66" s="29">
        <v>1.0131639663497838</v>
      </c>
      <c r="U66" s="29">
        <v>1.0131639663497838</v>
      </c>
      <c r="V66" s="29">
        <v>1.0131639663497838</v>
      </c>
      <c r="W66" s="29">
        <v>1.0131639663497838</v>
      </c>
      <c r="X66" s="29">
        <v>1.0131639663497838</v>
      </c>
      <c r="Y66" s="29">
        <v>1.0131639663497838</v>
      </c>
      <c r="Z66" s="29">
        <v>1.0131639663497838</v>
      </c>
      <c r="AA66" s="29">
        <v>1.0131639663497838</v>
      </c>
      <c r="AB66" s="29">
        <v>1.0131639663497838</v>
      </c>
      <c r="AC66" s="29">
        <v>1.0131639663497838</v>
      </c>
      <c r="AD66" s="29">
        <v>1.0131639663497838</v>
      </c>
      <c r="AE66" s="29">
        <v>1.0131639663497838</v>
      </c>
      <c r="AF66" s="29">
        <v>1.0131639663497838</v>
      </c>
      <c r="AG66" s="29">
        <v>1.0131639663497838</v>
      </c>
      <c r="AH66" s="29">
        <v>1.0131639663497838</v>
      </c>
      <c r="AI66" s="29">
        <v>1.0131639663497838</v>
      </c>
      <c r="AJ66" s="13">
        <f t="shared" si="2"/>
        <v>1.0131639663497838</v>
      </c>
      <c r="AK66" s="221"/>
      <c r="AL66" s="264">
        <v>59</v>
      </c>
      <c r="AM66" s="29">
        <v>1.0223353338904504</v>
      </c>
      <c r="AN66" s="29">
        <v>0.99680463699189414</v>
      </c>
      <c r="AO66" s="29">
        <v>1.0131639663497838</v>
      </c>
      <c r="AP66" s="29">
        <v>1.0131639663497838</v>
      </c>
      <c r="AQ66" s="29">
        <v>1.0131639663497838</v>
      </c>
      <c r="AR66" s="29">
        <v>1.0131639663497838</v>
      </c>
      <c r="AS66" s="29">
        <v>1.0131639663497838</v>
      </c>
      <c r="AT66" s="29">
        <v>1.0131639663497838</v>
      </c>
      <c r="AU66" s="29">
        <v>1.0131639663497838</v>
      </c>
      <c r="AV66" s="29">
        <v>1.0131639663497838</v>
      </c>
      <c r="AW66" s="29">
        <v>1.0131639663497838</v>
      </c>
      <c r="AX66" s="29">
        <v>1.0131639663497838</v>
      </c>
      <c r="AY66" s="29">
        <v>1.0131639663497838</v>
      </c>
      <c r="AZ66" s="29">
        <v>1.0131639663497838</v>
      </c>
      <c r="BA66" s="29">
        <v>1.0131639663497838</v>
      </c>
      <c r="BB66" s="29">
        <v>1.0131639663497838</v>
      </c>
      <c r="BC66" s="29">
        <v>1.0131639663497838</v>
      </c>
      <c r="BD66" s="29">
        <v>1.0131639663497838</v>
      </c>
      <c r="BE66" s="29">
        <v>1.0131639663497838</v>
      </c>
      <c r="BF66" s="29">
        <v>1.0131639663497838</v>
      </c>
      <c r="BG66" s="29">
        <v>1.0131639663497838</v>
      </c>
      <c r="BH66" s="29">
        <v>1.0131639663497838</v>
      </c>
      <c r="BI66" s="29">
        <v>1.0131639663497838</v>
      </c>
      <c r="BJ66" s="29">
        <v>1.0131639663497838</v>
      </c>
      <c r="BK66" s="29">
        <v>1.0131639663497838</v>
      </c>
      <c r="BL66" s="29">
        <v>1.0131639663497838</v>
      </c>
      <c r="BM66" s="29">
        <v>1.0131639663497838</v>
      </c>
      <c r="BN66" s="29">
        <v>1.0131639663497838</v>
      </c>
      <c r="BO66" s="29">
        <v>1.0131639663497838</v>
      </c>
      <c r="BP66" s="29">
        <v>1.0131639663497838</v>
      </c>
      <c r="BQ66" s="29">
        <v>1.0131639663497838</v>
      </c>
      <c r="BR66" s="29">
        <v>1.0131639663497838</v>
      </c>
      <c r="BS66" s="29">
        <v>1.0131639663497838</v>
      </c>
      <c r="BT66" s="13">
        <f t="shared" si="3"/>
        <v>1.0131639663497838</v>
      </c>
    </row>
    <row r="67" spans="1:72" x14ac:dyDescent="0.25">
      <c r="A67" s="221" t="s">
        <v>89</v>
      </c>
      <c r="B67" s="264">
        <v>26</v>
      </c>
      <c r="C67" s="29">
        <v>1.0361534496723395</v>
      </c>
      <c r="D67" s="29">
        <v>1.0445565662308127</v>
      </c>
      <c r="E67" s="29">
        <v>1.0252653631429054</v>
      </c>
      <c r="F67" s="29">
        <v>1.0252653631429054</v>
      </c>
      <c r="G67" s="29">
        <v>1.0252653631429054</v>
      </c>
      <c r="H67" s="29">
        <v>1.0252653631429054</v>
      </c>
      <c r="I67" s="29">
        <v>1.0252653631429054</v>
      </c>
      <c r="J67" s="29">
        <v>1.0252653631429054</v>
      </c>
      <c r="K67" s="29">
        <v>1.0252653631429054</v>
      </c>
      <c r="L67" s="29">
        <v>1.0252653631429054</v>
      </c>
      <c r="M67" s="29">
        <v>1.0252653631429054</v>
      </c>
      <c r="N67" s="29">
        <v>1.0252653631429054</v>
      </c>
      <c r="O67" s="29">
        <v>1.0252653631429054</v>
      </c>
      <c r="P67" s="29">
        <v>1.0252653631429054</v>
      </c>
      <c r="Q67" s="29">
        <v>1.0252653631429054</v>
      </c>
      <c r="R67" s="29">
        <v>1.0252653631429054</v>
      </c>
      <c r="S67" s="29">
        <v>1.0252653631429054</v>
      </c>
      <c r="T67" s="29">
        <v>1.0252653631429054</v>
      </c>
      <c r="U67" s="29">
        <v>1.0252653631429054</v>
      </c>
      <c r="V67" s="29">
        <v>1.0252653631429054</v>
      </c>
      <c r="W67" s="29">
        <v>1.0252653631429054</v>
      </c>
      <c r="X67" s="29">
        <v>1.0252653631429054</v>
      </c>
      <c r="Y67" s="29">
        <v>1.0252653631429054</v>
      </c>
      <c r="Z67" s="29">
        <v>1.0252653631429054</v>
      </c>
      <c r="AA67" s="29">
        <v>1.0252653631429054</v>
      </c>
      <c r="AB67" s="29">
        <v>1.0252653631429054</v>
      </c>
      <c r="AC67" s="29">
        <v>1.0252653631429054</v>
      </c>
      <c r="AD67" s="29">
        <v>1.0252653631429054</v>
      </c>
      <c r="AE67" s="29">
        <v>1.0252653631429054</v>
      </c>
      <c r="AF67" s="29">
        <v>1.0252653631429054</v>
      </c>
      <c r="AG67" s="29">
        <v>1.0252653631429054</v>
      </c>
      <c r="AH67" s="29">
        <v>1.0252653631429054</v>
      </c>
      <c r="AI67" s="29">
        <v>1.0252653631429054</v>
      </c>
      <c r="AJ67" s="13">
        <f t="shared" si="2"/>
        <v>1.0252653631429054</v>
      </c>
      <c r="AK67" s="221"/>
      <c r="AL67" s="264">
        <v>60</v>
      </c>
      <c r="AM67" s="29">
        <v>1.0361534496723395</v>
      </c>
      <c r="AN67" s="29">
        <v>1.0445565662308127</v>
      </c>
      <c r="AO67" s="29">
        <v>1.0252653631429054</v>
      </c>
      <c r="AP67" s="29">
        <v>1.0252653631429054</v>
      </c>
      <c r="AQ67" s="29">
        <v>1.0252653631429054</v>
      </c>
      <c r="AR67" s="29">
        <v>1.0252653631429054</v>
      </c>
      <c r="AS67" s="29">
        <v>1.0252653631429054</v>
      </c>
      <c r="AT67" s="29">
        <v>1.0252653631429054</v>
      </c>
      <c r="AU67" s="29">
        <v>1.0252653631429054</v>
      </c>
      <c r="AV67" s="29">
        <v>1.0252653631429054</v>
      </c>
      <c r="AW67" s="29">
        <v>1.0252653631429054</v>
      </c>
      <c r="AX67" s="29">
        <v>1.0252653631429054</v>
      </c>
      <c r="AY67" s="29">
        <v>1.0252653631429054</v>
      </c>
      <c r="AZ67" s="29">
        <v>1.0252653631429054</v>
      </c>
      <c r="BA67" s="29">
        <v>1.0252653631429054</v>
      </c>
      <c r="BB67" s="29">
        <v>1.0252653631429054</v>
      </c>
      <c r="BC67" s="29">
        <v>1.0252653631429054</v>
      </c>
      <c r="BD67" s="29">
        <v>1.0252653631429054</v>
      </c>
      <c r="BE67" s="29">
        <v>1.0252653631429054</v>
      </c>
      <c r="BF67" s="29">
        <v>1.0252653631429054</v>
      </c>
      <c r="BG67" s="29">
        <v>1.0252653631429054</v>
      </c>
      <c r="BH67" s="29">
        <v>1.0252653631429054</v>
      </c>
      <c r="BI67" s="29">
        <v>1.0252653631429054</v>
      </c>
      <c r="BJ67" s="29">
        <v>1.0252653631429054</v>
      </c>
      <c r="BK67" s="29">
        <v>1.0252653631429054</v>
      </c>
      <c r="BL67" s="29">
        <v>1.0252653631429054</v>
      </c>
      <c r="BM67" s="29">
        <v>1.0252653631429054</v>
      </c>
      <c r="BN67" s="29">
        <v>1.0252653631429054</v>
      </c>
      <c r="BO67" s="29">
        <v>1.0252653631429054</v>
      </c>
      <c r="BP67" s="29">
        <v>1.0252653631429054</v>
      </c>
      <c r="BQ67" s="29">
        <v>1.0252653631429054</v>
      </c>
      <c r="BR67" s="29">
        <v>1.0252653631429054</v>
      </c>
      <c r="BS67" s="29">
        <v>1.0252653631429054</v>
      </c>
      <c r="BT67" s="13">
        <f t="shared" si="3"/>
        <v>1.0252653631429054</v>
      </c>
    </row>
    <row r="68" spans="1:72" x14ac:dyDescent="0.25">
      <c r="A68" s="221" t="s">
        <v>90</v>
      </c>
      <c r="B68" s="264">
        <v>27</v>
      </c>
      <c r="C68" s="29">
        <v>1</v>
      </c>
      <c r="D68" s="29">
        <v>1</v>
      </c>
      <c r="E68" s="29">
        <v>1</v>
      </c>
      <c r="F68" s="29">
        <v>1</v>
      </c>
      <c r="G68" s="29">
        <v>1</v>
      </c>
      <c r="H68" s="29">
        <v>1</v>
      </c>
      <c r="I68" s="29">
        <v>1</v>
      </c>
      <c r="J68" s="29">
        <v>1</v>
      </c>
      <c r="K68" s="29">
        <v>1</v>
      </c>
      <c r="L68" s="29">
        <v>1</v>
      </c>
      <c r="M68" s="29">
        <v>1</v>
      </c>
      <c r="N68" s="29">
        <v>1</v>
      </c>
      <c r="O68" s="29">
        <v>1</v>
      </c>
      <c r="P68" s="29">
        <v>1</v>
      </c>
      <c r="Q68" s="29">
        <v>1</v>
      </c>
      <c r="R68" s="29">
        <v>1</v>
      </c>
      <c r="S68" s="29">
        <v>1</v>
      </c>
      <c r="T68" s="29">
        <v>1</v>
      </c>
      <c r="U68" s="29">
        <v>1</v>
      </c>
      <c r="V68" s="29">
        <v>1</v>
      </c>
      <c r="W68" s="29">
        <v>1</v>
      </c>
      <c r="X68" s="29">
        <v>1</v>
      </c>
      <c r="Y68" s="29">
        <v>1</v>
      </c>
      <c r="Z68" s="29">
        <v>1</v>
      </c>
      <c r="AA68" s="29">
        <v>1</v>
      </c>
      <c r="AB68" s="29">
        <v>1</v>
      </c>
      <c r="AC68" s="29">
        <v>1</v>
      </c>
      <c r="AD68" s="29">
        <v>1</v>
      </c>
      <c r="AE68" s="29">
        <v>1</v>
      </c>
      <c r="AF68" s="29">
        <v>1</v>
      </c>
      <c r="AG68" s="29">
        <v>1</v>
      </c>
      <c r="AH68" s="29">
        <v>1</v>
      </c>
      <c r="AI68" s="29">
        <v>1</v>
      </c>
      <c r="AJ68" s="13">
        <f t="shared" si="2"/>
        <v>1</v>
      </c>
      <c r="AK68" s="221"/>
      <c r="AL68" s="264">
        <v>61</v>
      </c>
      <c r="AM68" s="29">
        <v>1</v>
      </c>
      <c r="AN68" s="29">
        <v>1</v>
      </c>
      <c r="AO68" s="29">
        <v>1</v>
      </c>
      <c r="AP68" s="29">
        <v>1</v>
      </c>
      <c r="AQ68" s="29">
        <v>1</v>
      </c>
      <c r="AR68" s="29">
        <v>1</v>
      </c>
      <c r="AS68" s="29">
        <v>1</v>
      </c>
      <c r="AT68" s="29">
        <v>1</v>
      </c>
      <c r="AU68" s="29">
        <v>1</v>
      </c>
      <c r="AV68" s="29">
        <v>1</v>
      </c>
      <c r="AW68" s="29">
        <v>1</v>
      </c>
      <c r="AX68" s="29">
        <v>1</v>
      </c>
      <c r="AY68" s="29">
        <v>1</v>
      </c>
      <c r="AZ68" s="29">
        <v>1</v>
      </c>
      <c r="BA68" s="29">
        <v>1</v>
      </c>
      <c r="BB68" s="29">
        <v>1</v>
      </c>
      <c r="BC68" s="29">
        <v>1</v>
      </c>
      <c r="BD68" s="29">
        <v>1</v>
      </c>
      <c r="BE68" s="29">
        <v>1</v>
      </c>
      <c r="BF68" s="29">
        <v>1</v>
      </c>
      <c r="BG68" s="29">
        <v>1</v>
      </c>
      <c r="BH68" s="29">
        <v>1</v>
      </c>
      <c r="BI68" s="29">
        <v>1</v>
      </c>
      <c r="BJ68" s="29">
        <v>1</v>
      </c>
      <c r="BK68" s="29">
        <v>1</v>
      </c>
      <c r="BL68" s="29">
        <v>1</v>
      </c>
      <c r="BM68" s="29">
        <v>1</v>
      </c>
      <c r="BN68" s="29">
        <v>1</v>
      </c>
      <c r="BO68" s="29">
        <v>1</v>
      </c>
      <c r="BP68" s="29">
        <v>1</v>
      </c>
      <c r="BQ68" s="29">
        <v>1</v>
      </c>
      <c r="BR68" s="29">
        <v>1</v>
      </c>
      <c r="BS68" s="29">
        <v>1</v>
      </c>
      <c r="BT68" s="13">
        <f t="shared" si="3"/>
        <v>1</v>
      </c>
    </row>
    <row r="69" spans="1:72" x14ac:dyDescent="0.25">
      <c r="A69" s="221" t="s">
        <v>91</v>
      </c>
      <c r="B69" s="264">
        <v>28</v>
      </c>
      <c r="C69" s="29">
        <v>1.0183826629564079</v>
      </c>
      <c r="D69" s="29">
        <v>1.01763683033866</v>
      </c>
      <c r="E69" s="29">
        <v>1.0158731473047939</v>
      </c>
      <c r="F69" s="29">
        <v>1.0141094642709279</v>
      </c>
      <c r="G69" s="29">
        <v>1.0123457812370618</v>
      </c>
      <c r="H69" s="29">
        <v>1.0105820982031957</v>
      </c>
      <c r="I69" s="29">
        <v>1.0088184151693296</v>
      </c>
      <c r="J69" s="29">
        <v>1.0070547321354635</v>
      </c>
      <c r="K69" s="29">
        <v>1.0052910491015974</v>
      </c>
      <c r="L69" s="29">
        <v>1.0035273660677313</v>
      </c>
      <c r="M69" s="29">
        <v>1.0017636830338652</v>
      </c>
      <c r="N69" s="29">
        <v>0.99999999999999922</v>
      </c>
      <c r="O69" s="29">
        <v>1</v>
      </c>
      <c r="P69" s="29">
        <v>1</v>
      </c>
      <c r="Q69" s="29">
        <v>1</v>
      </c>
      <c r="R69" s="29">
        <v>1</v>
      </c>
      <c r="S69" s="29">
        <v>1</v>
      </c>
      <c r="T69" s="29">
        <v>1</v>
      </c>
      <c r="U69" s="29">
        <v>1</v>
      </c>
      <c r="V69" s="29">
        <v>1</v>
      </c>
      <c r="W69" s="29">
        <v>1</v>
      </c>
      <c r="X69" s="29">
        <v>1</v>
      </c>
      <c r="Y69" s="29">
        <v>1</v>
      </c>
      <c r="Z69" s="29">
        <v>1</v>
      </c>
      <c r="AA69" s="29">
        <v>1</v>
      </c>
      <c r="AB69" s="29">
        <v>1</v>
      </c>
      <c r="AC69" s="29">
        <v>1</v>
      </c>
      <c r="AD69" s="29">
        <v>1</v>
      </c>
      <c r="AE69" s="29">
        <v>1</v>
      </c>
      <c r="AF69" s="29">
        <v>1</v>
      </c>
      <c r="AG69" s="29">
        <v>1</v>
      </c>
      <c r="AH69" s="29">
        <v>1</v>
      </c>
      <c r="AI69" s="29">
        <v>1</v>
      </c>
      <c r="AJ69" s="13">
        <f t="shared" si="2"/>
        <v>1</v>
      </c>
      <c r="AK69" s="221"/>
      <c r="AL69" s="264">
        <v>62</v>
      </c>
      <c r="AM69" s="29">
        <v>1.0183826629564079</v>
      </c>
      <c r="AN69" s="29">
        <v>1.01763683033866</v>
      </c>
      <c r="AO69" s="29">
        <v>1.0158731473047939</v>
      </c>
      <c r="AP69" s="29">
        <v>1.0141094642709279</v>
      </c>
      <c r="AQ69" s="29">
        <v>1.0123457812370618</v>
      </c>
      <c r="AR69" s="29">
        <v>1.0105820982031957</v>
      </c>
      <c r="AS69" s="29">
        <v>1.0088184151693296</v>
      </c>
      <c r="AT69" s="29">
        <v>1.0070547321354635</v>
      </c>
      <c r="AU69" s="29">
        <v>1.0052910491015974</v>
      </c>
      <c r="AV69" s="29">
        <v>1.0035273660677313</v>
      </c>
      <c r="AW69" s="29">
        <v>1.0017636830338652</v>
      </c>
      <c r="AX69" s="29">
        <v>0.99999999999999922</v>
      </c>
      <c r="AY69" s="29">
        <v>1</v>
      </c>
      <c r="AZ69" s="29">
        <v>1</v>
      </c>
      <c r="BA69" s="29">
        <v>1</v>
      </c>
      <c r="BB69" s="29">
        <v>1</v>
      </c>
      <c r="BC69" s="29">
        <v>1</v>
      </c>
      <c r="BD69" s="29">
        <v>1</v>
      </c>
      <c r="BE69" s="29">
        <v>1</v>
      </c>
      <c r="BF69" s="29">
        <v>1</v>
      </c>
      <c r="BG69" s="29">
        <v>1</v>
      </c>
      <c r="BH69" s="29">
        <v>1</v>
      </c>
      <c r="BI69" s="29">
        <v>1</v>
      </c>
      <c r="BJ69" s="29">
        <v>1</v>
      </c>
      <c r="BK69" s="29">
        <v>1</v>
      </c>
      <c r="BL69" s="29">
        <v>1</v>
      </c>
      <c r="BM69" s="29">
        <v>1</v>
      </c>
      <c r="BN69" s="29">
        <v>1</v>
      </c>
      <c r="BO69" s="29">
        <v>1</v>
      </c>
      <c r="BP69" s="29">
        <v>1</v>
      </c>
      <c r="BQ69" s="29">
        <v>1</v>
      </c>
      <c r="BR69" s="29">
        <v>1</v>
      </c>
      <c r="BS69" s="29">
        <v>1</v>
      </c>
      <c r="BT69" s="13">
        <f t="shared" si="3"/>
        <v>1</v>
      </c>
    </row>
    <row r="70" spans="1:72" x14ac:dyDescent="0.25">
      <c r="A70" s="221" t="s">
        <v>92</v>
      </c>
      <c r="B70" s="264">
        <v>29</v>
      </c>
      <c r="C70" s="29">
        <v>1</v>
      </c>
      <c r="D70" s="29">
        <v>1</v>
      </c>
      <c r="E70" s="29">
        <v>1</v>
      </c>
      <c r="F70" s="29">
        <v>1</v>
      </c>
      <c r="G70" s="29">
        <v>1</v>
      </c>
      <c r="H70" s="29">
        <v>1</v>
      </c>
      <c r="I70" s="29">
        <v>1</v>
      </c>
      <c r="J70" s="29">
        <v>1</v>
      </c>
      <c r="K70" s="29">
        <v>1</v>
      </c>
      <c r="L70" s="29">
        <v>1</v>
      </c>
      <c r="M70" s="29">
        <v>1</v>
      </c>
      <c r="N70" s="29">
        <v>1</v>
      </c>
      <c r="O70" s="29">
        <v>1</v>
      </c>
      <c r="P70" s="29">
        <v>1</v>
      </c>
      <c r="Q70" s="29">
        <v>1</v>
      </c>
      <c r="R70" s="29">
        <v>1</v>
      </c>
      <c r="S70" s="29">
        <v>1</v>
      </c>
      <c r="T70" s="29">
        <v>1</v>
      </c>
      <c r="U70" s="29">
        <v>1</v>
      </c>
      <c r="V70" s="29">
        <v>1</v>
      </c>
      <c r="W70" s="29">
        <v>1</v>
      </c>
      <c r="X70" s="29">
        <v>1</v>
      </c>
      <c r="Y70" s="29">
        <v>1</v>
      </c>
      <c r="Z70" s="29">
        <v>1</v>
      </c>
      <c r="AA70" s="29">
        <v>1</v>
      </c>
      <c r="AB70" s="29">
        <v>1</v>
      </c>
      <c r="AC70" s="29">
        <v>1</v>
      </c>
      <c r="AD70" s="29">
        <v>1</v>
      </c>
      <c r="AE70" s="29">
        <v>1</v>
      </c>
      <c r="AF70" s="29">
        <v>1</v>
      </c>
      <c r="AG70" s="29">
        <v>1</v>
      </c>
      <c r="AH70" s="29">
        <v>1</v>
      </c>
      <c r="AI70" s="29">
        <v>1</v>
      </c>
      <c r="AJ70" s="13">
        <f t="shared" si="2"/>
        <v>1</v>
      </c>
      <c r="AK70" s="221"/>
      <c r="AL70" s="264">
        <v>63</v>
      </c>
      <c r="AM70" s="29">
        <v>1</v>
      </c>
      <c r="AN70" s="29">
        <v>1</v>
      </c>
      <c r="AO70" s="29">
        <v>1</v>
      </c>
      <c r="AP70" s="29">
        <v>1</v>
      </c>
      <c r="AQ70" s="29">
        <v>1</v>
      </c>
      <c r="AR70" s="29">
        <v>1</v>
      </c>
      <c r="AS70" s="29">
        <v>1</v>
      </c>
      <c r="AT70" s="29">
        <v>1</v>
      </c>
      <c r="AU70" s="29">
        <v>1</v>
      </c>
      <c r="AV70" s="29">
        <v>1</v>
      </c>
      <c r="AW70" s="29">
        <v>1</v>
      </c>
      <c r="AX70" s="29">
        <v>1</v>
      </c>
      <c r="AY70" s="29">
        <v>1</v>
      </c>
      <c r="AZ70" s="29">
        <v>1</v>
      </c>
      <c r="BA70" s="29">
        <v>1</v>
      </c>
      <c r="BB70" s="29">
        <v>1</v>
      </c>
      <c r="BC70" s="29">
        <v>1</v>
      </c>
      <c r="BD70" s="29">
        <v>1</v>
      </c>
      <c r="BE70" s="29">
        <v>1</v>
      </c>
      <c r="BF70" s="29">
        <v>1</v>
      </c>
      <c r="BG70" s="29">
        <v>1</v>
      </c>
      <c r="BH70" s="29">
        <v>1</v>
      </c>
      <c r="BI70" s="29">
        <v>1</v>
      </c>
      <c r="BJ70" s="29">
        <v>1</v>
      </c>
      <c r="BK70" s="29">
        <v>1</v>
      </c>
      <c r="BL70" s="29">
        <v>1</v>
      </c>
      <c r="BM70" s="29">
        <v>1</v>
      </c>
      <c r="BN70" s="29">
        <v>1</v>
      </c>
      <c r="BO70" s="29">
        <v>1</v>
      </c>
      <c r="BP70" s="29">
        <v>1</v>
      </c>
      <c r="BQ70" s="29">
        <v>1</v>
      </c>
      <c r="BR70" s="29">
        <v>1</v>
      </c>
      <c r="BS70" s="29">
        <v>1</v>
      </c>
      <c r="BT70" s="13">
        <f t="shared" si="3"/>
        <v>1</v>
      </c>
    </row>
    <row r="71" spans="1:72" x14ac:dyDescent="0.25">
      <c r="A71" s="221" t="s">
        <v>93</v>
      </c>
      <c r="B71" s="264">
        <v>30</v>
      </c>
      <c r="C71" s="29">
        <v>1.0347869037538782</v>
      </c>
      <c r="D71" s="29">
        <v>1.0267984998295261</v>
      </c>
      <c r="E71" s="29">
        <v>1.0266603533938234</v>
      </c>
      <c r="F71" s="29">
        <v>1.0266603533938234</v>
      </c>
      <c r="G71" s="29">
        <v>1.0266603533938234</v>
      </c>
      <c r="H71" s="29">
        <v>1.0266603533938234</v>
      </c>
      <c r="I71" s="29">
        <v>1.0266603533938234</v>
      </c>
      <c r="J71" s="29">
        <v>1.0266603533938234</v>
      </c>
      <c r="K71" s="29">
        <v>1.0266603533938234</v>
      </c>
      <c r="L71" s="29">
        <v>1.0266603533938234</v>
      </c>
      <c r="M71" s="29">
        <v>1.0266603533938234</v>
      </c>
      <c r="N71" s="29">
        <v>1.0266603533938234</v>
      </c>
      <c r="O71" s="29">
        <v>1.0266603533938234</v>
      </c>
      <c r="P71" s="29">
        <v>1.0266603533938234</v>
      </c>
      <c r="Q71" s="29">
        <v>1.0266603533938234</v>
      </c>
      <c r="R71" s="29">
        <v>1.0266603533938234</v>
      </c>
      <c r="S71" s="29">
        <v>1.0266603533938234</v>
      </c>
      <c r="T71" s="29">
        <v>1.0266603533938234</v>
      </c>
      <c r="U71" s="29">
        <v>1.0266603533938234</v>
      </c>
      <c r="V71" s="29">
        <v>1.0266603533938234</v>
      </c>
      <c r="W71" s="29">
        <v>1.0266603533938234</v>
      </c>
      <c r="X71" s="29">
        <v>1.0266603533938234</v>
      </c>
      <c r="Y71" s="29">
        <v>1.0266603533938234</v>
      </c>
      <c r="Z71" s="29">
        <v>1.0266603533938234</v>
      </c>
      <c r="AA71" s="29">
        <v>1.0266603533938234</v>
      </c>
      <c r="AB71" s="29">
        <v>1.0266603533938234</v>
      </c>
      <c r="AC71" s="29">
        <v>1.0266603533938234</v>
      </c>
      <c r="AD71" s="29">
        <v>1.0266603533938234</v>
      </c>
      <c r="AE71" s="29">
        <v>1.0266603533938234</v>
      </c>
      <c r="AF71" s="29">
        <v>1.0266603533938234</v>
      </c>
      <c r="AG71" s="29">
        <v>1.0266603533938234</v>
      </c>
      <c r="AH71" s="29">
        <v>1.0266603533938234</v>
      </c>
      <c r="AI71" s="29">
        <v>1.0266603533938234</v>
      </c>
      <c r="AJ71" s="13">
        <f t="shared" si="2"/>
        <v>1.0266603533938234</v>
      </c>
      <c r="AK71" s="221"/>
      <c r="AL71" s="264">
        <v>64</v>
      </c>
      <c r="AM71" s="29">
        <v>1.0347869037538782</v>
      </c>
      <c r="AN71" s="29">
        <v>1.0267984998295261</v>
      </c>
      <c r="AO71" s="29">
        <v>1.0266603533938234</v>
      </c>
      <c r="AP71" s="29">
        <v>1.0266603533938234</v>
      </c>
      <c r="AQ71" s="29">
        <v>1.0266603533938234</v>
      </c>
      <c r="AR71" s="29">
        <v>1.0266603533938234</v>
      </c>
      <c r="AS71" s="29">
        <v>1.0266603533938234</v>
      </c>
      <c r="AT71" s="29">
        <v>1.0266603533938234</v>
      </c>
      <c r="AU71" s="29">
        <v>1.0266603533938234</v>
      </c>
      <c r="AV71" s="29">
        <v>1.0266603533938234</v>
      </c>
      <c r="AW71" s="29">
        <v>1.0266603533938234</v>
      </c>
      <c r="AX71" s="29">
        <v>1.0266603533938234</v>
      </c>
      <c r="AY71" s="29">
        <v>1.0266603533938234</v>
      </c>
      <c r="AZ71" s="29">
        <v>1.0266603533938234</v>
      </c>
      <c r="BA71" s="29">
        <v>1.0266603533938234</v>
      </c>
      <c r="BB71" s="29">
        <v>1.0266603533938234</v>
      </c>
      <c r="BC71" s="29">
        <v>1.0266603533938234</v>
      </c>
      <c r="BD71" s="29">
        <v>1.0266603533938234</v>
      </c>
      <c r="BE71" s="29">
        <v>1.0266603533938234</v>
      </c>
      <c r="BF71" s="29">
        <v>1.0266603533938234</v>
      </c>
      <c r="BG71" s="29">
        <v>1.0266603533938234</v>
      </c>
      <c r="BH71" s="29">
        <v>1.0266603533938234</v>
      </c>
      <c r="BI71" s="29">
        <v>1.0266603533938234</v>
      </c>
      <c r="BJ71" s="29">
        <v>1.0266603533938234</v>
      </c>
      <c r="BK71" s="29">
        <v>1.0266603533938234</v>
      </c>
      <c r="BL71" s="29">
        <v>1.0266603533938234</v>
      </c>
      <c r="BM71" s="29">
        <v>1.0266603533938234</v>
      </c>
      <c r="BN71" s="29">
        <v>1.0266603533938234</v>
      </c>
      <c r="BO71" s="29">
        <v>1.0266603533938234</v>
      </c>
      <c r="BP71" s="29">
        <v>1.0266603533938234</v>
      </c>
      <c r="BQ71" s="29">
        <v>1.0266603533938234</v>
      </c>
      <c r="BR71" s="29">
        <v>1.0266603533938234</v>
      </c>
      <c r="BS71" s="29">
        <v>1.0266603533938234</v>
      </c>
      <c r="BT71" s="13">
        <f t="shared" si="3"/>
        <v>1.0266603533938234</v>
      </c>
    </row>
    <row r="72" spans="1:72" x14ac:dyDescent="0.25">
      <c r="A72" s="221" t="s">
        <v>94</v>
      </c>
      <c r="B72" s="264">
        <v>31</v>
      </c>
      <c r="C72" s="29">
        <v>1</v>
      </c>
      <c r="D72" s="29">
        <v>1</v>
      </c>
      <c r="E72" s="29">
        <v>1</v>
      </c>
      <c r="F72" s="29">
        <v>1</v>
      </c>
      <c r="G72" s="29">
        <v>1</v>
      </c>
      <c r="H72" s="29">
        <v>1</v>
      </c>
      <c r="I72" s="29">
        <v>1</v>
      </c>
      <c r="J72" s="29">
        <v>1</v>
      </c>
      <c r="K72" s="29">
        <v>1</v>
      </c>
      <c r="L72" s="29">
        <v>1</v>
      </c>
      <c r="M72" s="29">
        <v>1</v>
      </c>
      <c r="N72" s="29">
        <v>1</v>
      </c>
      <c r="O72" s="29">
        <v>1</v>
      </c>
      <c r="P72" s="29">
        <v>1</v>
      </c>
      <c r="Q72" s="29">
        <v>1</v>
      </c>
      <c r="R72" s="29">
        <v>1</v>
      </c>
      <c r="S72" s="29">
        <v>1</v>
      </c>
      <c r="T72" s="29">
        <v>1</v>
      </c>
      <c r="U72" s="29">
        <v>1</v>
      </c>
      <c r="V72" s="29">
        <v>1</v>
      </c>
      <c r="W72" s="29">
        <v>1</v>
      </c>
      <c r="X72" s="29">
        <v>1</v>
      </c>
      <c r="Y72" s="29">
        <v>1</v>
      </c>
      <c r="Z72" s="29">
        <v>1</v>
      </c>
      <c r="AA72" s="29">
        <v>1</v>
      </c>
      <c r="AB72" s="29">
        <v>1</v>
      </c>
      <c r="AC72" s="29">
        <v>1</v>
      </c>
      <c r="AD72" s="29">
        <v>1</v>
      </c>
      <c r="AE72" s="29">
        <v>1</v>
      </c>
      <c r="AF72" s="29">
        <v>1</v>
      </c>
      <c r="AG72" s="29">
        <v>1</v>
      </c>
      <c r="AH72" s="29">
        <v>1</v>
      </c>
      <c r="AI72" s="29">
        <v>1</v>
      </c>
      <c r="AJ72" s="13">
        <f t="shared" si="2"/>
        <v>1</v>
      </c>
      <c r="AK72" s="221"/>
      <c r="AL72" s="264">
        <v>65</v>
      </c>
      <c r="AM72" s="29">
        <v>1</v>
      </c>
      <c r="AN72" s="29">
        <v>1</v>
      </c>
      <c r="AO72" s="29">
        <v>1</v>
      </c>
      <c r="AP72" s="29">
        <v>1</v>
      </c>
      <c r="AQ72" s="29">
        <v>1</v>
      </c>
      <c r="AR72" s="29">
        <v>1</v>
      </c>
      <c r="AS72" s="29">
        <v>1</v>
      </c>
      <c r="AT72" s="29">
        <v>1</v>
      </c>
      <c r="AU72" s="29">
        <v>1</v>
      </c>
      <c r="AV72" s="29">
        <v>1</v>
      </c>
      <c r="AW72" s="29">
        <v>1</v>
      </c>
      <c r="AX72" s="29">
        <v>1</v>
      </c>
      <c r="AY72" s="29">
        <v>1</v>
      </c>
      <c r="AZ72" s="29">
        <v>1</v>
      </c>
      <c r="BA72" s="29">
        <v>1</v>
      </c>
      <c r="BB72" s="29">
        <v>1</v>
      </c>
      <c r="BC72" s="29">
        <v>1</v>
      </c>
      <c r="BD72" s="29">
        <v>1</v>
      </c>
      <c r="BE72" s="29">
        <v>1</v>
      </c>
      <c r="BF72" s="29">
        <v>1</v>
      </c>
      <c r="BG72" s="29">
        <v>1</v>
      </c>
      <c r="BH72" s="29">
        <v>1</v>
      </c>
      <c r="BI72" s="29">
        <v>1</v>
      </c>
      <c r="BJ72" s="29">
        <v>1</v>
      </c>
      <c r="BK72" s="29">
        <v>1</v>
      </c>
      <c r="BL72" s="29">
        <v>1</v>
      </c>
      <c r="BM72" s="29">
        <v>1</v>
      </c>
      <c r="BN72" s="29">
        <v>1</v>
      </c>
      <c r="BO72" s="29">
        <v>1</v>
      </c>
      <c r="BP72" s="29">
        <v>1</v>
      </c>
      <c r="BQ72" s="29">
        <v>1</v>
      </c>
      <c r="BR72" s="29">
        <v>1</v>
      </c>
      <c r="BS72" s="29">
        <v>1</v>
      </c>
      <c r="BT72" s="13">
        <f t="shared" si="3"/>
        <v>1</v>
      </c>
    </row>
    <row r="73" spans="1:72" x14ac:dyDescent="0.25">
      <c r="A73" s="221" t="s">
        <v>95</v>
      </c>
      <c r="B73" s="264">
        <v>32</v>
      </c>
      <c r="C73" s="29">
        <v>1</v>
      </c>
      <c r="D73" s="29">
        <v>1</v>
      </c>
      <c r="E73" s="29">
        <v>1</v>
      </c>
      <c r="F73" s="29">
        <v>1</v>
      </c>
      <c r="G73" s="29">
        <v>1</v>
      </c>
      <c r="H73" s="29">
        <v>1</v>
      </c>
      <c r="I73" s="29">
        <v>1</v>
      </c>
      <c r="J73" s="29">
        <v>1</v>
      </c>
      <c r="K73" s="29">
        <v>1</v>
      </c>
      <c r="L73" s="29">
        <v>1</v>
      </c>
      <c r="M73" s="29">
        <v>1</v>
      </c>
      <c r="N73" s="29">
        <v>1</v>
      </c>
      <c r="O73" s="29">
        <v>1</v>
      </c>
      <c r="P73" s="29">
        <v>1</v>
      </c>
      <c r="Q73" s="29">
        <v>1</v>
      </c>
      <c r="R73" s="29">
        <v>1</v>
      </c>
      <c r="S73" s="29">
        <v>1</v>
      </c>
      <c r="T73" s="29">
        <v>1</v>
      </c>
      <c r="U73" s="29">
        <v>1</v>
      </c>
      <c r="V73" s="29">
        <v>1</v>
      </c>
      <c r="W73" s="29">
        <v>1</v>
      </c>
      <c r="X73" s="29">
        <v>1</v>
      </c>
      <c r="Y73" s="29">
        <v>1</v>
      </c>
      <c r="Z73" s="29">
        <v>1</v>
      </c>
      <c r="AA73" s="29">
        <v>1</v>
      </c>
      <c r="AB73" s="29">
        <v>1</v>
      </c>
      <c r="AC73" s="29">
        <v>1</v>
      </c>
      <c r="AD73" s="29">
        <v>1</v>
      </c>
      <c r="AE73" s="29">
        <v>1</v>
      </c>
      <c r="AF73" s="29">
        <v>1</v>
      </c>
      <c r="AG73" s="29">
        <v>1</v>
      </c>
      <c r="AH73" s="29">
        <v>1</v>
      </c>
      <c r="AI73" s="29">
        <v>1</v>
      </c>
      <c r="AJ73" s="13">
        <f t="shared" si="2"/>
        <v>1</v>
      </c>
      <c r="AK73" s="221"/>
      <c r="AL73" s="264">
        <v>66</v>
      </c>
      <c r="AM73" s="29">
        <v>1</v>
      </c>
      <c r="AN73" s="29">
        <v>1</v>
      </c>
      <c r="AO73" s="29">
        <v>1</v>
      </c>
      <c r="AP73" s="29">
        <v>1</v>
      </c>
      <c r="AQ73" s="29">
        <v>1</v>
      </c>
      <c r="AR73" s="29">
        <v>1</v>
      </c>
      <c r="AS73" s="29">
        <v>1</v>
      </c>
      <c r="AT73" s="29">
        <v>1</v>
      </c>
      <c r="AU73" s="29">
        <v>1</v>
      </c>
      <c r="AV73" s="29">
        <v>1</v>
      </c>
      <c r="AW73" s="29">
        <v>1</v>
      </c>
      <c r="AX73" s="29">
        <v>1</v>
      </c>
      <c r="AY73" s="29">
        <v>1</v>
      </c>
      <c r="AZ73" s="29">
        <v>1</v>
      </c>
      <c r="BA73" s="29">
        <v>1</v>
      </c>
      <c r="BB73" s="29">
        <v>1</v>
      </c>
      <c r="BC73" s="29">
        <v>1</v>
      </c>
      <c r="BD73" s="29">
        <v>1</v>
      </c>
      <c r="BE73" s="29">
        <v>1</v>
      </c>
      <c r="BF73" s="29">
        <v>1</v>
      </c>
      <c r="BG73" s="29">
        <v>1</v>
      </c>
      <c r="BH73" s="29">
        <v>1</v>
      </c>
      <c r="BI73" s="29">
        <v>1</v>
      </c>
      <c r="BJ73" s="29">
        <v>1</v>
      </c>
      <c r="BK73" s="29">
        <v>1</v>
      </c>
      <c r="BL73" s="29">
        <v>1</v>
      </c>
      <c r="BM73" s="29">
        <v>1</v>
      </c>
      <c r="BN73" s="29">
        <v>1</v>
      </c>
      <c r="BO73" s="29">
        <v>1</v>
      </c>
      <c r="BP73" s="29">
        <v>1</v>
      </c>
      <c r="BQ73" s="29">
        <v>1</v>
      </c>
      <c r="BR73" s="29">
        <v>1</v>
      </c>
      <c r="BS73" s="29">
        <v>1</v>
      </c>
      <c r="BT73" s="13">
        <f t="shared" si="3"/>
        <v>1</v>
      </c>
    </row>
    <row r="74" spans="1:72" x14ac:dyDescent="0.25">
      <c r="A74" s="221" t="s">
        <v>96</v>
      </c>
      <c r="B74" s="264">
        <v>33</v>
      </c>
      <c r="C74" s="29">
        <v>1</v>
      </c>
      <c r="D74" s="29">
        <v>1</v>
      </c>
      <c r="E74" s="29">
        <v>1</v>
      </c>
      <c r="F74" s="29">
        <v>1</v>
      </c>
      <c r="G74" s="29">
        <v>1</v>
      </c>
      <c r="H74" s="29">
        <v>1</v>
      </c>
      <c r="I74" s="29">
        <v>1</v>
      </c>
      <c r="J74" s="29">
        <v>1</v>
      </c>
      <c r="K74" s="29">
        <v>1</v>
      </c>
      <c r="L74" s="29">
        <v>1</v>
      </c>
      <c r="M74" s="29">
        <v>1</v>
      </c>
      <c r="N74" s="29">
        <v>1</v>
      </c>
      <c r="O74" s="29">
        <v>1</v>
      </c>
      <c r="P74" s="29">
        <v>1</v>
      </c>
      <c r="Q74" s="29">
        <v>1</v>
      </c>
      <c r="R74" s="29">
        <v>1</v>
      </c>
      <c r="S74" s="29">
        <v>1</v>
      </c>
      <c r="T74" s="29">
        <v>1</v>
      </c>
      <c r="U74" s="29">
        <v>1</v>
      </c>
      <c r="V74" s="29">
        <v>1</v>
      </c>
      <c r="W74" s="29">
        <v>1</v>
      </c>
      <c r="X74" s="29">
        <v>1</v>
      </c>
      <c r="Y74" s="29">
        <v>1</v>
      </c>
      <c r="Z74" s="29">
        <v>1</v>
      </c>
      <c r="AA74" s="29">
        <v>1</v>
      </c>
      <c r="AB74" s="29">
        <v>1</v>
      </c>
      <c r="AC74" s="29">
        <v>1</v>
      </c>
      <c r="AD74" s="29">
        <v>1</v>
      </c>
      <c r="AE74" s="29">
        <v>1</v>
      </c>
      <c r="AF74" s="29">
        <v>1</v>
      </c>
      <c r="AG74" s="29">
        <v>1</v>
      </c>
      <c r="AH74" s="29">
        <v>1</v>
      </c>
      <c r="AI74" s="29">
        <v>1</v>
      </c>
      <c r="AJ74" s="13">
        <f t="shared" si="2"/>
        <v>1</v>
      </c>
      <c r="AK74" s="221"/>
      <c r="AL74" s="264">
        <v>67</v>
      </c>
      <c r="AM74" s="29">
        <v>1</v>
      </c>
      <c r="AN74" s="29">
        <v>1</v>
      </c>
      <c r="AO74" s="29">
        <v>1</v>
      </c>
      <c r="AP74" s="29">
        <v>1</v>
      </c>
      <c r="AQ74" s="29">
        <v>1</v>
      </c>
      <c r="AR74" s="29">
        <v>1</v>
      </c>
      <c r="AS74" s="29">
        <v>1</v>
      </c>
      <c r="AT74" s="29">
        <v>1</v>
      </c>
      <c r="AU74" s="29">
        <v>1</v>
      </c>
      <c r="AV74" s="29">
        <v>1</v>
      </c>
      <c r="AW74" s="29">
        <v>1</v>
      </c>
      <c r="AX74" s="29">
        <v>1</v>
      </c>
      <c r="AY74" s="29">
        <v>1</v>
      </c>
      <c r="AZ74" s="29">
        <v>1</v>
      </c>
      <c r="BA74" s="29">
        <v>1</v>
      </c>
      <c r="BB74" s="29">
        <v>1</v>
      </c>
      <c r="BC74" s="29">
        <v>1</v>
      </c>
      <c r="BD74" s="29">
        <v>1</v>
      </c>
      <c r="BE74" s="29">
        <v>1</v>
      </c>
      <c r="BF74" s="29">
        <v>1</v>
      </c>
      <c r="BG74" s="29">
        <v>1</v>
      </c>
      <c r="BH74" s="29">
        <v>1</v>
      </c>
      <c r="BI74" s="29">
        <v>1</v>
      </c>
      <c r="BJ74" s="29">
        <v>1</v>
      </c>
      <c r="BK74" s="29">
        <v>1</v>
      </c>
      <c r="BL74" s="29">
        <v>1</v>
      </c>
      <c r="BM74" s="29">
        <v>1</v>
      </c>
      <c r="BN74" s="29">
        <v>1</v>
      </c>
      <c r="BO74" s="29">
        <v>1</v>
      </c>
      <c r="BP74" s="29">
        <v>1</v>
      </c>
      <c r="BQ74" s="29">
        <v>1</v>
      </c>
      <c r="BR74" s="29">
        <v>1</v>
      </c>
      <c r="BS74" s="29">
        <v>1</v>
      </c>
      <c r="BT74" s="13">
        <f t="shared" si="3"/>
        <v>1</v>
      </c>
    </row>
    <row r="75" spans="1:72" ht="15.75" thickBot="1" x14ac:dyDescent="0.3">
      <c r="A75" s="221" t="s">
        <v>97</v>
      </c>
      <c r="B75" s="265">
        <v>34</v>
      </c>
      <c r="C75" s="266">
        <v>1</v>
      </c>
      <c r="D75" s="266">
        <v>1</v>
      </c>
      <c r="E75" s="266">
        <v>1</v>
      </c>
      <c r="F75" s="266">
        <v>1</v>
      </c>
      <c r="G75" s="266">
        <v>1</v>
      </c>
      <c r="H75" s="266">
        <v>1</v>
      </c>
      <c r="I75" s="266">
        <v>1</v>
      </c>
      <c r="J75" s="266">
        <v>1</v>
      </c>
      <c r="K75" s="266">
        <v>1</v>
      </c>
      <c r="L75" s="266">
        <v>1</v>
      </c>
      <c r="M75" s="266">
        <v>1</v>
      </c>
      <c r="N75" s="266">
        <v>1</v>
      </c>
      <c r="O75" s="266">
        <v>1</v>
      </c>
      <c r="P75" s="266">
        <v>1</v>
      </c>
      <c r="Q75" s="266">
        <v>1</v>
      </c>
      <c r="R75" s="266">
        <v>1</v>
      </c>
      <c r="S75" s="266">
        <v>1</v>
      </c>
      <c r="T75" s="266">
        <v>1</v>
      </c>
      <c r="U75" s="266">
        <v>1</v>
      </c>
      <c r="V75" s="266">
        <v>1</v>
      </c>
      <c r="W75" s="266">
        <v>1</v>
      </c>
      <c r="X75" s="266">
        <v>1</v>
      </c>
      <c r="Y75" s="266">
        <v>1</v>
      </c>
      <c r="Z75" s="266">
        <v>1</v>
      </c>
      <c r="AA75" s="266">
        <v>1</v>
      </c>
      <c r="AB75" s="266">
        <v>1</v>
      </c>
      <c r="AC75" s="266">
        <v>1</v>
      </c>
      <c r="AD75" s="266">
        <v>1</v>
      </c>
      <c r="AE75" s="266">
        <v>1</v>
      </c>
      <c r="AF75" s="266">
        <v>1</v>
      </c>
      <c r="AG75" s="266">
        <v>1</v>
      </c>
      <c r="AH75" s="266">
        <v>1</v>
      </c>
      <c r="AI75" s="266">
        <v>1</v>
      </c>
      <c r="AJ75" s="267">
        <f t="shared" si="2"/>
        <v>1</v>
      </c>
      <c r="AK75" s="221"/>
      <c r="AL75" s="265">
        <v>68</v>
      </c>
      <c r="AM75" s="266">
        <v>1</v>
      </c>
      <c r="AN75" s="266">
        <v>1</v>
      </c>
      <c r="AO75" s="266">
        <v>1</v>
      </c>
      <c r="AP75" s="266">
        <v>1</v>
      </c>
      <c r="AQ75" s="266">
        <v>1</v>
      </c>
      <c r="AR75" s="266">
        <v>1</v>
      </c>
      <c r="AS75" s="266">
        <v>1</v>
      </c>
      <c r="AT75" s="266">
        <v>1</v>
      </c>
      <c r="AU75" s="266">
        <v>1</v>
      </c>
      <c r="AV75" s="266">
        <v>1</v>
      </c>
      <c r="AW75" s="266">
        <v>1</v>
      </c>
      <c r="AX75" s="266">
        <v>1</v>
      </c>
      <c r="AY75" s="266">
        <v>1</v>
      </c>
      <c r="AZ75" s="266">
        <v>1</v>
      </c>
      <c r="BA75" s="266">
        <v>1</v>
      </c>
      <c r="BB75" s="266">
        <v>1</v>
      </c>
      <c r="BC75" s="266">
        <v>1</v>
      </c>
      <c r="BD75" s="266">
        <v>1</v>
      </c>
      <c r="BE75" s="266">
        <v>1</v>
      </c>
      <c r="BF75" s="266">
        <v>1</v>
      </c>
      <c r="BG75" s="266">
        <v>1</v>
      </c>
      <c r="BH75" s="266">
        <v>1</v>
      </c>
      <c r="BI75" s="266">
        <v>1</v>
      </c>
      <c r="BJ75" s="266">
        <v>1</v>
      </c>
      <c r="BK75" s="266">
        <v>1</v>
      </c>
      <c r="BL75" s="266">
        <v>1</v>
      </c>
      <c r="BM75" s="266">
        <v>1</v>
      </c>
      <c r="BN75" s="266">
        <v>1</v>
      </c>
      <c r="BO75" s="266">
        <v>1</v>
      </c>
      <c r="BP75" s="266">
        <v>1</v>
      </c>
      <c r="BQ75" s="266">
        <v>1</v>
      </c>
      <c r="BR75" s="266">
        <v>1</v>
      </c>
      <c r="BS75" s="266">
        <v>1</v>
      </c>
      <c r="BT75" s="267">
        <f t="shared" si="3"/>
        <v>1</v>
      </c>
    </row>
  </sheetData>
  <pageMargins left="0.7" right="0.7" top="0.78740157499999996" bottom="0.78740157499999996"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
  <sheetViews>
    <sheetView workbookViewId="0">
      <selection activeCell="J26" sqref="J26"/>
    </sheetView>
  </sheetViews>
  <sheetFormatPr defaultColWidth="11.42578125" defaultRowHeight="15" x14ac:dyDescent="0.25"/>
  <cols>
    <col min="1" max="1" width="21.85546875" style="74" bestFit="1" customWidth="1"/>
    <col min="2" max="2" width="11.42578125" style="74"/>
    <col min="3" max="3" width="12.7109375" style="74" bestFit="1" customWidth="1"/>
    <col min="4" max="16384" width="11.42578125" style="74"/>
  </cols>
  <sheetData>
    <row r="1" spans="1:36" x14ac:dyDescent="0.25">
      <c r="A1" s="221" t="s">
        <v>126</v>
      </c>
      <c r="B1" s="153">
        <v>2017</v>
      </c>
      <c r="C1" s="153">
        <v>2018</v>
      </c>
      <c r="D1" s="153">
        <v>2019</v>
      </c>
      <c r="E1" s="153">
        <v>2020</v>
      </c>
      <c r="F1" s="153">
        <v>2021</v>
      </c>
      <c r="G1" s="153">
        <v>2022</v>
      </c>
      <c r="H1" s="153">
        <v>2023</v>
      </c>
      <c r="I1" s="153">
        <v>2024</v>
      </c>
      <c r="J1" s="153">
        <v>2025</v>
      </c>
      <c r="K1" s="153">
        <v>2026</v>
      </c>
      <c r="L1" s="153">
        <v>2027</v>
      </c>
      <c r="M1" s="153">
        <v>2028</v>
      </c>
      <c r="N1" s="153">
        <v>2029</v>
      </c>
      <c r="O1" s="153">
        <v>2030</v>
      </c>
      <c r="P1" s="153">
        <v>2031</v>
      </c>
      <c r="Q1" s="153">
        <v>2032</v>
      </c>
      <c r="R1" s="153">
        <v>2033</v>
      </c>
      <c r="S1" s="153">
        <v>2034</v>
      </c>
      <c r="T1" s="153">
        <v>2035</v>
      </c>
      <c r="U1" s="153">
        <v>2036</v>
      </c>
      <c r="V1" s="153">
        <v>2037</v>
      </c>
      <c r="W1" s="153">
        <v>2038</v>
      </c>
      <c r="X1" s="153">
        <v>2039</v>
      </c>
      <c r="Y1" s="153">
        <v>2040</v>
      </c>
      <c r="Z1" s="153">
        <v>2041</v>
      </c>
      <c r="AA1" s="153">
        <v>2042</v>
      </c>
      <c r="AB1" s="153">
        <v>2043</v>
      </c>
      <c r="AC1" s="153">
        <v>2044</v>
      </c>
      <c r="AD1" s="153">
        <v>2045</v>
      </c>
      <c r="AE1" s="153">
        <v>2046</v>
      </c>
      <c r="AF1" s="153">
        <v>2047</v>
      </c>
      <c r="AG1" s="153">
        <v>2048</v>
      </c>
      <c r="AH1" s="153">
        <v>2049</v>
      </c>
      <c r="AI1" s="153">
        <v>2050</v>
      </c>
      <c r="AJ1" s="221"/>
    </row>
    <row r="2" spans="1:36" x14ac:dyDescent="0.25">
      <c r="A2" s="221"/>
      <c r="B2" s="153">
        <v>1</v>
      </c>
      <c r="C2" s="153">
        <v>2</v>
      </c>
      <c r="D2" s="153">
        <v>3</v>
      </c>
      <c r="E2" s="153">
        <v>4</v>
      </c>
      <c r="F2" s="153">
        <v>5</v>
      </c>
      <c r="G2" s="153">
        <v>6</v>
      </c>
      <c r="H2" s="153">
        <v>7</v>
      </c>
      <c r="I2" s="153">
        <v>8</v>
      </c>
      <c r="J2" s="153">
        <v>9</v>
      </c>
      <c r="K2" s="153">
        <v>10</v>
      </c>
      <c r="L2" s="153">
        <v>11</v>
      </c>
      <c r="M2" s="153">
        <v>12</v>
      </c>
      <c r="N2" s="153">
        <v>13</v>
      </c>
      <c r="O2" s="153">
        <v>14</v>
      </c>
      <c r="P2" s="153">
        <v>15</v>
      </c>
      <c r="Q2" s="153">
        <v>16</v>
      </c>
      <c r="R2" s="153">
        <v>17</v>
      </c>
      <c r="S2" s="153">
        <v>18</v>
      </c>
      <c r="T2" s="153">
        <v>19</v>
      </c>
      <c r="U2" s="153">
        <v>20</v>
      </c>
      <c r="V2" s="153">
        <v>21</v>
      </c>
      <c r="W2" s="153">
        <v>22</v>
      </c>
      <c r="X2" s="153">
        <v>23</v>
      </c>
      <c r="Y2" s="153">
        <v>24</v>
      </c>
      <c r="Z2" s="153">
        <v>25</v>
      </c>
      <c r="AA2" s="153">
        <v>26</v>
      </c>
      <c r="AB2" s="153">
        <v>27</v>
      </c>
      <c r="AC2" s="153">
        <v>28</v>
      </c>
      <c r="AD2" s="153">
        <v>29</v>
      </c>
      <c r="AE2" s="153">
        <v>30</v>
      </c>
      <c r="AF2" s="153">
        <v>31</v>
      </c>
      <c r="AG2" s="153">
        <v>32</v>
      </c>
      <c r="AH2" s="153">
        <v>33</v>
      </c>
      <c r="AI2" s="153">
        <v>34</v>
      </c>
      <c r="AJ2" s="153"/>
    </row>
    <row r="3" spans="1:36" s="21" customFormat="1" x14ac:dyDescent="0.25">
      <c r="A3" s="21" t="s">
        <v>127</v>
      </c>
      <c r="C3" s="21">
        <v>1.3232036289618998E-2</v>
      </c>
      <c r="D3" s="21">
        <v>1.2990267476422845E-2</v>
      </c>
      <c r="E3" s="21">
        <v>1.1994459002843794E-2</v>
      </c>
      <c r="F3" s="21">
        <v>1.0817531911156308E-2</v>
      </c>
      <c r="G3" s="21">
        <v>1.0203208295139765E-2</v>
      </c>
      <c r="H3" s="21">
        <v>9.6463257800196711E-3</v>
      </c>
      <c r="I3" s="21">
        <v>9.1562606700310578E-3</v>
      </c>
      <c r="J3" s="21">
        <v>8.7456504703975479E-3</v>
      </c>
      <c r="K3" s="21">
        <v>8.4294493117074154E-3</v>
      </c>
      <c r="L3" s="21">
        <v>8.2222652442289768E-3</v>
      </c>
      <c r="M3" s="21">
        <v>8.1075778531318754E-3</v>
      </c>
      <c r="N3" s="21">
        <v>8.0637189460750491E-3</v>
      </c>
      <c r="O3" s="21">
        <v>8.0926360564446131E-3</v>
      </c>
      <c r="P3" s="21">
        <v>8.1824660643012859E-3</v>
      </c>
      <c r="Q3" s="21">
        <v>8.3156778365129913E-3</v>
      </c>
      <c r="R3" s="21">
        <v>8.4818276311220409E-3</v>
      </c>
      <c r="S3" s="21">
        <v>8.6700702906594707E-3</v>
      </c>
      <c r="T3" s="21">
        <v>8.8649173804118409E-3</v>
      </c>
      <c r="U3" s="21">
        <v>9.0549015468723848E-3</v>
      </c>
      <c r="V3" s="21">
        <v>9.2253238747663779E-3</v>
      </c>
      <c r="W3" s="21">
        <v>9.3635910880951467E-3</v>
      </c>
      <c r="X3" s="21">
        <v>9.4601361503618975E-3</v>
      </c>
      <c r="Y3" s="21">
        <v>9.5089672547084003E-3</v>
      </c>
      <c r="Z3" s="21">
        <v>9.5115401493399698E-3</v>
      </c>
      <c r="AA3" s="21">
        <v>9.4684498804851192E-3</v>
      </c>
      <c r="AB3" s="21">
        <v>9.3837054907810469E-3</v>
      </c>
      <c r="AC3" s="21">
        <v>9.2618883421355935E-3</v>
      </c>
      <c r="AD3" s="21">
        <v>9.110164530283571E-3</v>
      </c>
      <c r="AE3" s="21">
        <v>8.9395387965847117E-3</v>
      </c>
      <c r="AF3" s="21">
        <v>8.7567033491335877E-3</v>
      </c>
      <c r="AG3" s="21">
        <v>8.5694538968412726E-3</v>
      </c>
      <c r="AH3" s="21">
        <v>8.3879017949632928E-3</v>
      </c>
      <c r="AI3" s="21">
        <v>8.2000000000000007E-3</v>
      </c>
    </row>
    <row r="4" spans="1:36" x14ac:dyDescent="0.25">
      <c r="A4" s="221" t="s">
        <v>128</v>
      </c>
      <c r="B4" s="221">
        <v>10.331492000000001</v>
      </c>
      <c r="C4" s="221">
        <v>10.509796</v>
      </c>
      <c r="D4" s="221">
        <v>10.698207999999999</v>
      </c>
      <c r="E4" s="221">
        <v>10.938651999999999</v>
      </c>
      <c r="F4" s="221">
        <v>11.096833199096512</v>
      </c>
      <c r="G4" s="221">
        <v>11.250230220576643</v>
      </c>
      <c r="H4" s="221">
        <v>11.405281378153724</v>
      </c>
      <c r="I4" s="221">
        <v>11.567517102808353</v>
      </c>
      <c r="J4" s="221">
        <v>11.724204928870931</v>
      </c>
      <c r="K4" s="221">
        <v>11.873145223550834</v>
      </c>
      <c r="L4" s="221">
        <v>12.020170902385653</v>
      </c>
      <c r="M4" s="221">
        <v>12.165661571169819</v>
      </c>
      <c r="N4" s="221">
        <v>12.309512020406729</v>
      </c>
      <c r="O4" s="221">
        <v>12.453116737347667</v>
      </c>
      <c r="P4" s="221">
        <v>12.597248944235455</v>
      </c>
      <c r="Q4" s="221">
        <v>12.737739509548181</v>
      </c>
      <c r="R4" s="221">
        <v>12.879304767866682</v>
      </c>
      <c r="S4" s="221">
        <v>13.022729243978526</v>
      </c>
      <c r="T4" s="221">
        <v>13.168766519182782</v>
      </c>
      <c r="U4" s="221">
        <v>13.317667371101976</v>
      </c>
      <c r="V4" s="221">
        <v>13.469948720954457</v>
      </c>
      <c r="W4" s="221">
        <v>13.62489587540095</v>
      </c>
      <c r="X4" s="221">
        <v>13.782620569450467</v>
      </c>
      <c r="Y4" s="221">
        <v>13.942664580516945</v>
      </c>
      <c r="Z4" s="221">
        <v>14.105024701978314</v>
      </c>
      <c r="AA4" s="221">
        <v>14.270999896671096</v>
      </c>
      <c r="AB4" s="221">
        <v>14.437845636581809</v>
      </c>
      <c r="AC4" s="221">
        <v>14.604970386243517</v>
      </c>
      <c r="AD4" s="221">
        <v>14.771711955065582</v>
      </c>
      <c r="AE4" s="221">
        <v>14.937614960679111</v>
      </c>
      <c r="AF4" s="221">
        <v>15.102268871146777</v>
      </c>
      <c r="AG4" s="221">
        <v>15.265342921110236</v>
      </c>
      <c r="AH4" s="221">
        <v>15.426526471415949</v>
      </c>
      <c r="AI4" s="221">
        <v>15.585713994357521</v>
      </c>
      <c r="AJ4" s="221"/>
    </row>
    <row r="5" spans="1:36" x14ac:dyDescent="0.25">
      <c r="A5" s="221" t="s">
        <v>129</v>
      </c>
      <c r="B5" s="221">
        <v>7.586722</v>
      </c>
      <c r="C5" s="221">
        <v>7.6475410000000004</v>
      </c>
      <c r="D5" s="221">
        <v>7.6973589999999996</v>
      </c>
      <c r="E5" s="221">
        <v>7.6931269999999996</v>
      </c>
      <c r="F5" s="221">
        <v>7.742861462323618</v>
      </c>
      <c r="G5" s="221">
        <v>7.78729186035127</v>
      </c>
      <c r="H5" s="221">
        <v>7.820882415328736</v>
      </c>
      <c r="I5" s="221">
        <v>7.8391089576084552</v>
      </c>
      <c r="J5" s="221">
        <v>7.8556907589243572</v>
      </c>
      <c r="K5" s="221">
        <v>7.874443329132391</v>
      </c>
      <c r="L5" s="221">
        <v>7.8912338203717081</v>
      </c>
      <c r="M5" s="221">
        <v>7.9080137435431839</v>
      </c>
      <c r="N5" s="221">
        <v>7.9260748517181359</v>
      </c>
      <c r="O5" s="221">
        <v>7.9456011385636467</v>
      </c>
      <c r="P5" s="221">
        <v>7.9671765676219337</v>
      </c>
      <c r="Q5" s="221">
        <v>7.9961578970206499</v>
      </c>
      <c r="R5" s="221">
        <v>8.0285442925686183</v>
      </c>
      <c r="S5" s="221">
        <v>8.0643662783823284</v>
      </c>
      <c r="T5" s="221">
        <v>8.1031816626377147</v>
      </c>
      <c r="U5" s="221">
        <v>8.1449375740097008</v>
      </c>
      <c r="V5" s="221">
        <v>8.1889566320799947</v>
      </c>
      <c r="W5" s="221">
        <v>8.2355189681801964</v>
      </c>
      <c r="X5" s="221">
        <v>8.2837819023369637</v>
      </c>
      <c r="Y5" s="221">
        <v>8.3333039355196661</v>
      </c>
      <c r="Z5" s="221">
        <v>8.383027923528477</v>
      </c>
      <c r="AA5" s="221">
        <v>8.4307434036992035</v>
      </c>
      <c r="AB5" s="221">
        <v>8.4780843067585092</v>
      </c>
      <c r="AC5" s="221">
        <v>8.5248357250204432</v>
      </c>
      <c r="AD5" s="221">
        <v>8.5706884542439283</v>
      </c>
      <c r="AE5" s="221">
        <v>8.6155605980725838</v>
      </c>
      <c r="AF5" s="221">
        <v>8.6593563589173943</v>
      </c>
      <c r="AG5" s="221">
        <v>8.7021543121724783</v>
      </c>
      <c r="AH5" s="221">
        <v>8.7441112731345623</v>
      </c>
      <c r="AI5" s="221">
        <v>8.7855611877119486</v>
      </c>
      <c r="AJ5" s="221"/>
    </row>
    <row r="6" spans="1:36" x14ac:dyDescent="0.25">
      <c r="A6" s="221" t="s">
        <v>130</v>
      </c>
      <c r="B6" s="221"/>
      <c r="C6" s="221">
        <f>C4/B4-1</f>
        <v>1.7258301124367881E-2</v>
      </c>
      <c r="D6" s="221">
        <f t="shared" ref="D6:AI7" si="0">D4/C4-1</f>
        <v>1.792727470637856E-2</v>
      </c>
      <c r="E6" s="221">
        <f t="shared" si="0"/>
        <v>2.2475165934332297E-2</v>
      </c>
      <c r="F6" s="221">
        <f t="shared" si="0"/>
        <v>1.446075797059021E-2</v>
      </c>
      <c r="G6" s="221">
        <f t="shared" si="0"/>
        <v>1.3823495291667598E-2</v>
      </c>
      <c r="H6" s="221">
        <f t="shared" si="0"/>
        <v>1.3782043081526751E-2</v>
      </c>
      <c r="I6" s="221">
        <f t="shared" si="0"/>
        <v>1.4224613955196475E-2</v>
      </c>
      <c r="J6" s="221">
        <f t="shared" si="0"/>
        <v>1.3545502000990028E-2</v>
      </c>
      <c r="K6" s="221">
        <f t="shared" si="0"/>
        <v>1.2703658421488129E-2</v>
      </c>
      <c r="L6" s="221">
        <f t="shared" si="0"/>
        <v>1.2383043925310311E-2</v>
      </c>
      <c r="M6" s="221">
        <f t="shared" si="0"/>
        <v>1.2103876888746257E-2</v>
      </c>
      <c r="N6" s="221">
        <f t="shared" si="0"/>
        <v>1.1824301407315607E-2</v>
      </c>
      <c r="O6" s="221">
        <f t="shared" si="0"/>
        <v>1.1666158390590153E-2</v>
      </c>
      <c r="P6" s="221">
        <f t="shared" si="0"/>
        <v>1.1573986651512325E-2</v>
      </c>
      <c r="Q6" s="221">
        <f t="shared" si="0"/>
        <v>1.1152479873553167E-2</v>
      </c>
      <c r="R6" s="221">
        <f t="shared" si="0"/>
        <v>1.1113844667052897E-2</v>
      </c>
      <c r="S6" s="221">
        <f t="shared" si="0"/>
        <v>1.1136041789280737E-2</v>
      </c>
      <c r="T6" s="221">
        <f t="shared" si="0"/>
        <v>1.1214029906348566E-2</v>
      </c>
      <c r="U6" s="221">
        <f t="shared" si="0"/>
        <v>1.1307122174448958E-2</v>
      </c>
      <c r="V6" s="221">
        <f t="shared" si="0"/>
        <v>1.1434536214871782E-2</v>
      </c>
      <c r="W6" s="221">
        <f t="shared" si="0"/>
        <v>1.1503173297567892E-2</v>
      </c>
      <c r="X6" s="221">
        <f t="shared" si="0"/>
        <v>1.1576212801323482E-2</v>
      </c>
      <c r="Y6" s="221">
        <f t="shared" si="0"/>
        <v>1.161201603570361E-2</v>
      </c>
      <c r="Z6" s="221">
        <f t="shared" si="0"/>
        <v>1.1644841667370009E-2</v>
      </c>
      <c r="AA6" s="221">
        <f t="shared" si="0"/>
        <v>1.1767097059355303E-2</v>
      </c>
      <c r="AB6" s="221">
        <f t="shared" si="0"/>
        <v>1.1691243859488276E-2</v>
      </c>
      <c r="AC6" s="221">
        <f t="shared" si="0"/>
        <v>1.157546311745139E-2</v>
      </c>
      <c r="AD6" s="221">
        <f t="shared" si="0"/>
        <v>1.1416768703558677E-2</v>
      </c>
      <c r="AE6" s="221">
        <f t="shared" si="0"/>
        <v>1.1231129209545498E-2</v>
      </c>
      <c r="AF6" s="221">
        <f t="shared" si="0"/>
        <v>1.1022771098404327E-2</v>
      </c>
      <c r="AG6" s="221">
        <f t="shared" si="0"/>
        <v>1.079798349207084E-2</v>
      </c>
      <c r="AH6" s="221">
        <f t="shared" si="0"/>
        <v>1.0558790008104779E-2</v>
      </c>
      <c r="AI6" s="221">
        <f t="shared" si="0"/>
        <v>1.0319077547141564E-2</v>
      </c>
      <c r="AJ6" s="221"/>
    </row>
    <row r="7" spans="1:36" x14ac:dyDescent="0.25">
      <c r="A7" s="221" t="s">
        <v>131</v>
      </c>
      <c r="B7" s="221"/>
      <c r="C7" s="221">
        <f>C5/B5-1</f>
        <v>8.0165056792644851E-3</v>
      </c>
      <c r="D7" s="221">
        <f t="shared" si="0"/>
        <v>6.5142507898943158E-3</v>
      </c>
      <c r="E7" s="221">
        <f t="shared" si="0"/>
        <v>-5.4979896351459168E-4</v>
      </c>
      <c r="F7" s="221">
        <f t="shared" si="0"/>
        <v>6.4647915371238707E-3</v>
      </c>
      <c r="G7" s="221">
        <f t="shared" si="0"/>
        <v>5.7382400865426675E-3</v>
      </c>
      <c r="H7" s="221">
        <f t="shared" si="0"/>
        <v>4.3135091864852093E-3</v>
      </c>
      <c r="I7" s="221">
        <f t="shared" si="0"/>
        <v>2.330496907100299E-3</v>
      </c>
      <c r="J7" s="221">
        <f t="shared" si="0"/>
        <v>2.1152660851597727E-3</v>
      </c>
      <c r="K7" s="221">
        <f t="shared" si="0"/>
        <v>2.3871319255699408E-3</v>
      </c>
      <c r="L7" s="221">
        <f t="shared" si="0"/>
        <v>2.1322765988038839E-3</v>
      </c>
      <c r="M7" s="221">
        <f t="shared" si="0"/>
        <v>2.1264004531404979E-3</v>
      </c>
      <c r="N7" s="221">
        <f t="shared" si="0"/>
        <v>2.2838994418412639E-3</v>
      </c>
      <c r="O7" s="221">
        <f t="shared" si="0"/>
        <v>2.4635506490677805E-3</v>
      </c>
      <c r="P7" s="221">
        <f t="shared" si="0"/>
        <v>2.7153929176699787E-3</v>
      </c>
      <c r="Q7" s="221">
        <f t="shared" si="0"/>
        <v>3.6375909524202221E-3</v>
      </c>
      <c r="R7" s="221">
        <f t="shared" si="0"/>
        <v>4.0502446256138747E-3</v>
      </c>
      <c r="S7" s="221">
        <f t="shared" si="0"/>
        <v>4.4618282603070547E-3</v>
      </c>
      <c r="T7" s="221">
        <f t="shared" si="0"/>
        <v>4.8131970839961902E-3</v>
      </c>
      <c r="U7" s="221">
        <f t="shared" si="0"/>
        <v>5.1530266888271115E-3</v>
      </c>
      <c r="V7" s="221">
        <f t="shared" si="0"/>
        <v>5.4044684407106303E-3</v>
      </c>
      <c r="W7" s="221">
        <f t="shared" si="0"/>
        <v>5.685991291954684E-3</v>
      </c>
      <c r="X7" s="221">
        <f t="shared" si="0"/>
        <v>5.8603391411327088E-3</v>
      </c>
      <c r="Y7" s="221">
        <f t="shared" si="0"/>
        <v>5.978191334169658E-3</v>
      </c>
      <c r="Z7" s="221">
        <f t="shared" si="0"/>
        <v>5.9668996107136163E-3</v>
      </c>
      <c r="AA7" s="221">
        <f t="shared" si="0"/>
        <v>5.6919147360590117E-3</v>
      </c>
      <c r="AB7" s="221">
        <f t="shared" si="0"/>
        <v>5.615270302086639E-3</v>
      </c>
      <c r="AC7" s="221">
        <f t="shared" si="0"/>
        <v>5.5143846853074052E-3</v>
      </c>
      <c r="AD7" s="221">
        <f t="shared" si="0"/>
        <v>5.3787229106254664E-3</v>
      </c>
      <c r="AE7" s="221">
        <f t="shared" si="0"/>
        <v>5.2355355194875219E-3</v>
      </c>
      <c r="AF7" s="221">
        <f t="shared" si="0"/>
        <v>5.0833326916193133E-3</v>
      </c>
      <c r="AG7" s="221">
        <f t="shared" si="0"/>
        <v>4.9423942705637547E-3</v>
      </c>
      <c r="AH7" s="221">
        <f t="shared" si="0"/>
        <v>4.8214452946893083E-3</v>
      </c>
      <c r="AI7" s="221">
        <f t="shared" si="0"/>
        <v>4.7403233196192662E-3</v>
      </c>
      <c r="AJ7" s="221"/>
    </row>
    <row r="8" spans="1:36" s="12" customFormat="1" ht="15.75" thickBot="1" x14ac:dyDescent="0.3">
      <c r="A8" s="11" t="s">
        <v>132</v>
      </c>
      <c r="B8" s="11">
        <f>B4/(B$4+B$5)</f>
        <v>0.57659161789227442</v>
      </c>
      <c r="C8" s="12">
        <f t="shared" ref="C8:AI8" si="1">C4/(C$4+C$5)</f>
        <v>0.57881813836467322</v>
      </c>
      <c r="D8" s="12">
        <f t="shared" si="1"/>
        <v>0.58156446061162448</v>
      </c>
      <c r="E8" s="12">
        <f t="shared" si="1"/>
        <v>0.58709648713630624</v>
      </c>
      <c r="F8" s="12">
        <f t="shared" si="1"/>
        <v>0.58901343140239815</v>
      </c>
      <c r="G8" s="12">
        <f t="shared" si="1"/>
        <v>0.59095034389203938</v>
      </c>
      <c r="H8" s="12">
        <f t="shared" si="1"/>
        <v>0.59321669682331724</v>
      </c>
      <c r="I8" s="12">
        <f t="shared" si="1"/>
        <v>0.59606018412455097</v>
      </c>
      <c r="J8" s="12">
        <f t="shared" si="1"/>
        <v>0.59878791571800694</v>
      </c>
      <c r="K8" s="12">
        <f t="shared" si="1"/>
        <v>0.60124532126417818</v>
      </c>
      <c r="L8" s="12">
        <f t="shared" si="1"/>
        <v>0.60368271700325726</v>
      </c>
      <c r="M8" s="12">
        <f t="shared" si="1"/>
        <v>0.6060505303806023</v>
      </c>
      <c r="N8" s="12">
        <f t="shared" si="1"/>
        <v>0.60831010724791268</v>
      </c>
      <c r="O8" s="12">
        <f t="shared" si="1"/>
        <v>0.61048526741249043</v>
      </c>
      <c r="P8" s="12">
        <f t="shared" si="1"/>
        <v>0.61257480482359783</v>
      </c>
      <c r="Q8" s="12">
        <f t="shared" si="1"/>
        <v>0.61434371260623011</v>
      </c>
      <c r="R8" s="12">
        <f t="shared" si="1"/>
        <v>0.61600333590692835</v>
      </c>
      <c r="S8" s="12">
        <f t="shared" si="1"/>
        <v>0.61756865615604406</v>
      </c>
      <c r="T8" s="12">
        <f t="shared" si="1"/>
        <v>0.61906725263824758</v>
      </c>
      <c r="U8" s="12">
        <f t="shared" si="1"/>
        <v>0.62050563783662271</v>
      </c>
      <c r="V8" s="12">
        <f t="shared" si="1"/>
        <v>0.62191271910550605</v>
      </c>
      <c r="W8" s="12">
        <f t="shared" si="1"/>
        <v>0.62326794678380115</v>
      </c>
      <c r="X8" s="12">
        <f t="shared" si="1"/>
        <v>0.62459753405984364</v>
      </c>
      <c r="Y8" s="12">
        <f t="shared" si="1"/>
        <v>0.62590610013115844</v>
      </c>
      <c r="Z8" s="12">
        <f t="shared" si="1"/>
        <v>0.62722303868943585</v>
      </c>
      <c r="AA8" s="12">
        <f t="shared" si="1"/>
        <v>0.6286301324021365</v>
      </c>
      <c r="AB8" s="12">
        <f t="shared" si="1"/>
        <v>0.63003533665355982</v>
      </c>
      <c r="AC8" s="12">
        <f t="shared" si="1"/>
        <v>0.63143505466442529</v>
      </c>
      <c r="AD8" s="12">
        <f t="shared" si="1"/>
        <v>0.63282745973178778</v>
      </c>
      <c r="AE8" s="12">
        <f t="shared" si="1"/>
        <v>0.63420811021504542</v>
      </c>
      <c r="AF8" s="12">
        <f t="shared" si="1"/>
        <v>0.63557390224464849</v>
      </c>
      <c r="AG8" s="12">
        <f t="shared" si="1"/>
        <v>0.63691852230243962</v>
      </c>
      <c r="AH8" s="12">
        <f t="shared" si="1"/>
        <v>0.63823415147140661</v>
      </c>
      <c r="AI8" s="12">
        <f t="shared" si="1"/>
        <v>0.63951163317971582</v>
      </c>
    </row>
    <row r="9" spans="1:36" s="12" customFormat="1" x14ac:dyDescent="0.25">
      <c r="B9" s="166">
        <v>1</v>
      </c>
      <c r="C9" s="158">
        <v>2</v>
      </c>
      <c r="D9" s="159">
        <v>3</v>
      </c>
      <c r="E9" s="159">
        <v>4</v>
      </c>
      <c r="F9" s="159">
        <v>5</v>
      </c>
      <c r="G9" s="159">
        <v>6</v>
      </c>
      <c r="H9" s="159">
        <v>7</v>
      </c>
      <c r="I9" s="159">
        <v>8</v>
      </c>
      <c r="J9" s="159">
        <v>9</v>
      </c>
      <c r="K9" s="159">
        <v>10</v>
      </c>
      <c r="L9" s="159">
        <v>11</v>
      </c>
      <c r="M9" s="159">
        <v>12</v>
      </c>
      <c r="N9" s="159">
        <v>13</v>
      </c>
      <c r="O9" s="159">
        <v>14</v>
      </c>
      <c r="P9" s="159">
        <v>15</v>
      </c>
      <c r="Q9" s="159">
        <v>16</v>
      </c>
      <c r="R9" s="159">
        <v>17</v>
      </c>
      <c r="S9" s="159">
        <v>18</v>
      </c>
      <c r="T9" s="159">
        <v>19</v>
      </c>
      <c r="U9" s="159">
        <v>20</v>
      </c>
      <c r="V9" s="159">
        <v>21</v>
      </c>
      <c r="W9" s="159">
        <v>22</v>
      </c>
      <c r="X9" s="159">
        <v>23</v>
      </c>
      <c r="Y9" s="159">
        <v>24</v>
      </c>
      <c r="Z9" s="159">
        <v>25</v>
      </c>
      <c r="AA9" s="159">
        <v>26</v>
      </c>
      <c r="AB9" s="159">
        <v>27</v>
      </c>
      <c r="AC9" s="159">
        <v>28</v>
      </c>
      <c r="AD9" s="159">
        <v>29</v>
      </c>
      <c r="AE9" s="159">
        <v>30</v>
      </c>
      <c r="AF9" s="159">
        <v>31</v>
      </c>
      <c r="AG9" s="159">
        <v>32</v>
      </c>
      <c r="AH9" s="159">
        <v>33</v>
      </c>
      <c r="AI9" s="160">
        <v>34</v>
      </c>
    </row>
    <row r="10" spans="1:36" s="12" customFormat="1" ht="15.75" thickBot="1" x14ac:dyDescent="0.3">
      <c r="A10" s="11" t="s">
        <v>133</v>
      </c>
      <c r="B10" s="163">
        <f t="shared" ref="B10:AI10" si="2">B5/(B$4+B$5)</f>
        <v>0.42340838210772569</v>
      </c>
      <c r="C10" s="161">
        <f t="shared" si="2"/>
        <v>0.42118186163532689</v>
      </c>
      <c r="D10" s="162">
        <f t="shared" si="2"/>
        <v>0.41843553938837547</v>
      </c>
      <c r="E10" s="162">
        <f t="shared" si="2"/>
        <v>0.41290351286369381</v>
      </c>
      <c r="F10" s="162">
        <f t="shared" si="2"/>
        <v>0.41098656859760191</v>
      </c>
      <c r="G10" s="162">
        <f t="shared" si="2"/>
        <v>0.40904965610796062</v>
      </c>
      <c r="H10" s="162">
        <f t="shared" si="2"/>
        <v>0.40678330317668271</v>
      </c>
      <c r="I10" s="162">
        <f t="shared" si="2"/>
        <v>0.40393981587544897</v>
      </c>
      <c r="J10" s="162">
        <f t="shared" si="2"/>
        <v>0.40121208428199318</v>
      </c>
      <c r="K10" s="162">
        <f t="shared" si="2"/>
        <v>0.39875467873582177</v>
      </c>
      <c r="L10" s="162">
        <f t="shared" si="2"/>
        <v>0.39631728299674268</v>
      </c>
      <c r="M10" s="162">
        <f t="shared" si="2"/>
        <v>0.3939494696193977</v>
      </c>
      <c r="N10" s="162">
        <f t="shared" si="2"/>
        <v>0.39168989275208743</v>
      </c>
      <c r="O10" s="162">
        <f t="shared" si="2"/>
        <v>0.38951473258750957</v>
      </c>
      <c r="P10" s="162">
        <f t="shared" si="2"/>
        <v>0.38742519517640223</v>
      </c>
      <c r="Q10" s="162">
        <f t="shared" si="2"/>
        <v>0.38565628739376995</v>
      </c>
      <c r="R10" s="162">
        <f t="shared" si="2"/>
        <v>0.3839966640930717</v>
      </c>
      <c r="S10" s="162">
        <f t="shared" si="2"/>
        <v>0.382431343843956</v>
      </c>
      <c r="T10" s="162">
        <f t="shared" si="2"/>
        <v>0.38093274736175231</v>
      </c>
      <c r="U10" s="162">
        <f t="shared" si="2"/>
        <v>0.37949436216337717</v>
      </c>
      <c r="V10" s="162">
        <f t="shared" si="2"/>
        <v>0.37808728089449389</v>
      </c>
      <c r="W10" s="162">
        <f t="shared" si="2"/>
        <v>0.37673205321619885</v>
      </c>
      <c r="X10" s="162">
        <f t="shared" si="2"/>
        <v>0.37540246594015642</v>
      </c>
      <c r="Y10" s="162">
        <f t="shared" si="2"/>
        <v>0.37409389986884151</v>
      </c>
      <c r="Z10" s="162">
        <f t="shared" si="2"/>
        <v>0.37277696131056426</v>
      </c>
      <c r="AA10" s="162">
        <f t="shared" si="2"/>
        <v>0.3713698675978635</v>
      </c>
      <c r="AB10" s="162">
        <f t="shared" si="2"/>
        <v>0.36996466334644024</v>
      </c>
      <c r="AC10" s="162">
        <f t="shared" si="2"/>
        <v>0.36856494533557471</v>
      </c>
      <c r="AD10" s="162">
        <f t="shared" si="2"/>
        <v>0.36717254026821211</v>
      </c>
      <c r="AE10" s="162">
        <f t="shared" si="2"/>
        <v>0.36579188978495447</v>
      </c>
      <c r="AF10" s="162">
        <f t="shared" si="2"/>
        <v>0.36442609775535162</v>
      </c>
      <c r="AG10" s="162">
        <f t="shared" si="2"/>
        <v>0.36308147769756038</v>
      </c>
      <c r="AH10" s="162">
        <f t="shared" si="2"/>
        <v>0.36176584852859339</v>
      </c>
      <c r="AI10" s="163">
        <f t="shared" si="2"/>
        <v>0.36048836682028429</v>
      </c>
    </row>
    <row r="11" spans="1:36" s="21" customFormat="1" x14ac:dyDescent="0.25">
      <c r="A11" s="21" t="s">
        <v>134</v>
      </c>
      <c r="C11" s="21">
        <f>C6*C8+C7*C10</f>
        <v>1.3365824513946349E-2</v>
      </c>
      <c r="D11" s="21">
        <f t="shared" ref="D11:AI11" si="3">D6*D8+D7*D10</f>
        <v>1.3151659887832045E-2</v>
      </c>
      <c r="E11" s="21">
        <f t="shared" si="3"/>
        <v>1.2968077044448079E-2</v>
      </c>
      <c r="F11" s="21">
        <f t="shared" si="3"/>
        <v>1.1174523163478275E-2</v>
      </c>
      <c r="G11" s="21">
        <f t="shared" si="3"/>
        <v>1.0516224430466146E-2</v>
      </c>
      <c r="H11" s="21">
        <f t="shared" si="3"/>
        <v>9.9304015874613696E-3</v>
      </c>
      <c r="I11" s="21">
        <f t="shared" si="3"/>
        <v>9.4201065047874663E-3</v>
      </c>
      <c r="J11" s="21">
        <f t="shared" si="3"/>
        <v>8.9595532253648746E-3</v>
      </c>
      <c r="K11" s="21">
        <f t="shared" si="3"/>
        <v>8.5898952129386773E-3</v>
      </c>
      <c r="L11" s="21">
        <f t="shared" si="3"/>
        <v>8.3204876698374994E-3</v>
      </c>
      <c r="M11" s="21">
        <f t="shared" si="3"/>
        <v>8.1732553387993297E-3</v>
      </c>
      <c r="N11" s="21">
        <f t="shared" si="3"/>
        <v>8.0874223846471582E-3</v>
      </c>
      <c r="O11" s="21">
        <f t="shared" si="3"/>
        <v>8.0816070970433206E-3</v>
      </c>
      <c r="P11" s="21">
        <f t="shared" si="3"/>
        <v>8.1419442451900002E-3</v>
      </c>
      <c r="Q11" s="21">
        <f t="shared" si="3"/>
        <v>8.2543157120524638E-3</v>
      </c>
      <c r="R11" s="21">
        <f t="shared" si="3"/>
        <v>8.4014458146526305E-3</v>
      </c>
      <c r="S11" s="21">
        <f t="shared" si="3"/>
        <v>8.5836133402938213E-3</v>
      </c>
      <c r="T11" s="21">
        <f t="shared" si="3"/>
        <v>8.7757430739265948E-3</v>
      </c>
      <c r="U11" s="21">
        <f t="shared" si="3"/>
        <v>8.9716776334403756E-3</v>
      </c>
      <c r="V11" s="21">
        <f t="shared" si="3"/>
        <v>9.1546442865296784E-3</v>
      </c>
      <c r="W11" s="21">
        <f t="shared" si="3"/>
        <v>9.3116543766609029E-3</v>
      </c>
      <c r="X11" s="21">
        <f t="shared" si="3"/>
        <v>9.4304597342854783E-3</v>
      </c>
      <c r="Y11" s="21">
        <f t="shared" si="3"/>
        <v>9.5044365819293604E-3</v>
      </c>
      <c r="Z11" s="21">
        <f t="shared" si="3"/>
        <v>9.528235680992184E-3</v>
      </c>
      <c r="AA11" s="21">
        <f t="shared" si="3"/>
        <v>9.5109574043198784E-3</v>
      </c>
      <c r="AB11" s="21">
        <f t="shared" si="3"/>
        <v>9.4433483478223064E-3</v>
      </c>
      <c r="AC11" s="21">
        <f t="shared" si="3"/>
        <v>9.3415620764336106E-3</v>
      </c>
      <c r="AD11" s="21">
        <f t="shared" si="3"/>
        <v>9.1997640915115978E-3</v>
      </c>
      <c r="AE11" s="21">
        <f t="shared" si="3"/>
        <v>9.0379896632764405E-3</v>
      </c>
      <c r="AF11" s="21">
        <f t="shared" si="3"/>
        <v>8.8582847369614026E-3</v>
      </c>
      <c r="AG11" s="21">
        <f t="shared" si="3"/>
        <v>8.6719275047361394E-3</v>
      </c>
      <c r="AH11" s="21">
        <f t="shared" si="3"/>
        <v>8.4832146295549908E-3</v>
      </c>
      <c r="AI11" s="21">
        <f t="shared" si="3"/>
        <v>8.3080015467702946E-3</v>
      </c>
    </row>
    <row r="12" spans="1:36" x14ac:dyDescent="0.25">
      <c r="A12" s="221" t="s">
        <v>135</v>
      </c>
      <c r="B12" s="221"/>
      <c r="C12" s="221">
        <f>C3-C11</f>
        <v>-1.337882243273511E-4</v>
      </c>
      <c r="D12" s="221">
        <f t="shared" ref="D12:AI12" si="4">D3-D11</f>
        <v>-1.613924114091999E-4</v>
      </c>
      <c r="E12" s="221">
        <f t="shared" si="4"/>
        <v>-9.73618041604285E-4</v>
      </c>
      <c r="F12" s="221">
        <f t="shared" si="4"/>
        <v>-3.5699125232196635E-4</v>
      </c>
      <c r="G12" s="221">
        <f t="shared" si="4"/>
        <v>-3.1301613532638134E-4</v>
      </c>
      <c r="H12" s="221">
        <f t="shared" si="4"/>
        <v>-2.8407580744169852E-4</v>
      </c>
      <c r="I12" s="221">
        <f t="shared" si="4"/>
        <v>-2.6384583475640849E-4</v>
      </c>
      <c r="J12" s="221">
        <f t="shared" si="4"/>
        <v>-2.1390275496732669E-4</v>
      </c>
      <c r="K12" s="221">
        <f t="shared" si="4"/>
        <v>-1.6044590123126187E-4</v>
      </c>
      <c r="L12" s="221">
        <f t="shared" si="4"/>
        <v>-9.8222425608522623E-5</v>
      </c>
      <c r="M12" s="221">
        <f t="shared" si="4"/>
        <v>-6.5677485667454266E-5</v>
      </c>
      <c r="N12" s="221">
        <f t="shared" si="4"/>
        <v>-2.3703438572109103E-5</v>
      </c>
      <c r="O12" s="221">
        <f t="shared" si="4"/>
        <v>1.1028959401292518E-5</v>
      </c>
      <c r="P12" s="221">
        <f t="shared" si="4"/>
        <v>4.0521819111285703E-5</v>
      </c>
      <c r="Q12" s="221">
        <f t="shared" si="4"/>
        <v>6.1362124460527523E-5</v>
      </c>
      <c r="R12" s="221">
        <f t="shared" si="4"/>
        <v>8.0381816469410339E-5</v>
      </c>
      <c r="S12" s="221">
        <f t="shared" si="4"/>
        <v>8.6456950365649404E-5</v>
      </c>
      <c r="T12" s="221">
        <f t="shared" si="4"/>
        <v>8.917430648524606E-5</v>
      </c>
      <c r="U12" s="221">
        <f t="shared" si="4"/>
        <v>8.3223913432009175E-5</v>
      </c>
      <c r="V12" s="221">
        <f t="shared" si="4"/>
        <v>7.0679588236699509E-5</v>
      </c>
      <c r="W12" s="221">
        <f t="shared" si="4"/>
        <v>5.1936711434243804E-5</v>
      </c>
      <c r="X12" s="221">
        <f t="shared" si="4"/>
        <v>2.967641607641916E-5</v>
      </c>
      <c r="Y12" s="221">
        <f t="shared" si="4"/>
        <v>4.5306727790399293E-6</v>
      </c>
      <c r="Z12" s="221">
        <f t="shared" si="4"/>
        <v>-1.6695531652214171E-5</v>
      </c>
      <c r="AA12" s="221">
        <f t="shared" si="4"/>
        <v>-4.2507523834759212E-5</v>
      </c>
      <c r="AB12" s="221">
        <f t="shared" si="4"/>
        <v>-5.9642857041259517E-5</v>
      </c>
      <c r="AC12" s="221">
        <f t="shared" si="4"/>
        <v>-7.9673734298017079E-5</v>
      </c>
      <c r="AD12" s="221">
        <f t="shared" si="4"/>
        <v>-8.9599561228026828E-5</v>
      </c>
      <c r="AE12" s="221">
        <f t="shared" si="4"/>
        <v>-9.8450866691728728E-5</v>
      </c>
      <c r="AF12" s="221">
        <f t="shared" si="4"/>
        <v>-1.015813878278149E-4</v>
      </c>
      <c r="AG12" s="221">
        <f t="shared" si="4"/>
        <v>-1.0247360789486688E-4</v>
      </c>
      <c r="AH12" s="221">
        <f t="shared" si="4"/>
        <v>-9.5312834591698009E-5</v>
      </c>
      <c r="AI12" s="221">
        <f t="shared" si="4"/>
        <v>-1.080015467702939E-4</v>
      </c>
      <c r="AJ12" s="221"/>
    </row>
    <row r="13" spans="1:36" ht="15.75" thickBot="1" x14ac:dyDescent="0.3">
      <c r="A13" s="221" t="s">
        <v>136</v>
      </c>
      <c r="B13" s="11"/>
      <c r="C13" s="221">
        <v>0.98999026524880851</v>
      </c>
      <c r="D13" s="221">
        <v>0.98772835956362193</v>
      </c>
      <c r="E13" s="221">
        <v>0.92492194191419408</v>
      </c>
      <c r="F13" s="221">
        <v>0.96805311089347257</v>
      </c>
      <c r="G13" s="221">
        <v>0.97023491223014935</v>
      </c>
      <c r="H13" s="221">
        <v>0.97139332131337031</v>
      </c>
      <c r="I13" s="221">
        <v>0.97199120470428746</v>
      </c>
      <c r="J13" s="221">
        <v>0.97612572034630241</v>
      </c>
      <c r="K13" s="221">
        <v>0.98132154446581177</v>
      </c>
      <c r="L13" s="221">
        <v>0.98819511012772288</v>
      </c>
      <c r="M13" s="221">
        <v>0.99196434187542437</v>
      </c>
      <c r="N13" s="221">
        <v>0.99706909847850778</v>
      </c>
      <c r="O13" s="221">
        <v>1.0013647101515681</v>
      </c>
      <c r="P13" s="221">
        <v>1.0049769366913173</v>
      </c>
      <c r="Q13" s="221">
        <v>1.0074339444481055</v>
      </c>
      <c r="R13" s="221">
        <v>1.0095676170795773</v>
      </c>
      <c r="S13" s="221">
        <v>1.0100723459027308</v>
      </c>
      <c r="T13" s="221">
        <v>1.0101614738109104</v>
      </c>
      <c r="U13" s="221">
        <v>1.0092763126109765</v>
      </c>
      <c r="V13" s="221">
        <v>1.0077206441070277</v>
      </c>
      <c r="W13" s="221">
        <v>1.0055776185827596</v>
      </c>
      <c r="X13" s="221">
        <v>1.003146868436172</v>
      </c>
      <c r="Y13" s="221">
        <v>1.0004766903056257</v>
      </c>
      <c r="Z13" s="221">
        <v>0.99824778351300425</v>
      </c>
      <c r="AA13" s="221">
        <v>0.99553068430172942</v>
      </c>
      <c r="AB13" s="221">
        <v>0.99368414464299748</v>
      </c>
      <c r="AC13" s="221">
        <v>0.99147104949854925</v>
      </c>
      <c r="AD13" s="221">
        <v>0.99026066752230268</v>
      </c>
      <c r="AE13" s="221">
        <v>0.98910699498702448</v>
      </c>
      <c r="AF13" s="221">
        <v>0.98853261056257269</v>
      </c>
      <c r="AG13" s="221">
        <v>0.98818329513952896</v>
      </c>
      <c r="AH13" s="221">
        <v>0.98876453688436439</v>
      </c>
      <c r="AI13" s="221">
        <v>0.98700029470579353</v>
      </c>
      <c r="AJ13" s="221"/>
    </row>
    <row r="14" spans="1:36" s="55" customFormat="1" x14ac:dyDescent="0.25">
      <c r="A14" s="156"/>
      <c r="B14" s="164">
        <v>1</v>
      </c>
      <c r="C14" s="159">
        <v>2</v>
      </c>
      <c r="D14" s="159">
        <v>3</v>
      </c>
      <c r="E14" s="159">
        <v>4</v>
      </c>
      <c r="F14" s="159">
        <v>5</v>
      </c>
      <c r="G14" s="159">
        <v>6</v>
      </c>
      <c r="H14" s="159">
        <v>7</v>
      </c>
      <c r="I14" s="159">
        <v>8</v>
      </c>
      <c r="J14" s="159">
        <v>9</v>
      </c>
      <c r="K14" s="159">
        <v>10</v>
      </c>
      <c r="L14" s="159">
        <v>11</v>
      </c>
      <c r="M14" s="159">
        <v>12</v>
      </c>
      <c r="N14" s="159">
        <v>13</v>
      </c>
      <c r="O14" s="159">
        <v>14</v>
      </c>
      <c r="P14" s="159">
        <v>15</v>
      </c>
      <c r="Q14" s="159">
        <v>16</v>
      </c>
      <c r="R14" s="159">
        <v>17</v>
      </c>
      <c r="S14" s="159">
        <v>18</v>
      </c>
      <c r="T14" s="159">
        <v>19</v>
      </c>
      <c r="U14" s="159">
        <v>20</v>
      </c>
      <c r="V14" s="159">
        <v>21</v>
      </c>
      <c r="W14" s="159">
        <v>22</v>
      </c>
      <c r="X14" s="159">
        <v>23</v>
      </c>
      <c r="Y14" s="159">
        <v>24</v>
      </c>
      <c r="Z14" s="159">
        <v>25</v>
      </c>
      <c r="AA14" s="159">
        <v>26</v>
      </c>
      <c r="AB14" s="159">
        <v>27</v>
      </c>
      <c r="AC14" s="159">
        <v>28</v>
      </c>
      <c r="AD14" s="159">
        <v>29</v>
      </c>
      <c r="AE14" s="159">
        <v>30</v>
      </c>
      <c r="AF14" s="159">
        <v>31</v>
      </c>
      <c r="AG14" s="159">
        <v>32</v>
      </c>
      <c r="AH14" s="159">
        <v>33</v>
      </c>
      <c r="AI14" s="160">
        <v>34</v>
      </c>
    </row>
    <row r="15" spans="1:36" s="55" customFormat="1" ht="15.75" thickBot="1" x14ac:dyDescent="0.3">
      <c r="A15" s="157" t="s">
        <v>137</v>
      </c>
      <c r="B15" s="237">
        <v>0.01</v>
      </c>
      <c r="C15" s="162">
        <f>C6*C13</f>
        <v>1.708555010785677E-2</v>
      </c>
      <c r="D15" s="162">
        <f t="shared" ref="D15:AI15" si="5">D6*D13</f>
        <v>1.7707277637177707E-2</v>
      </c>
      <c r="E15" s="162">
        <f t="shared" si="5"/>
        <v>2.0787774120826372E-2</v>
      </c>
      <c r="F15" s="162">
        <f t="shared" si="5"/>
        <v>1.3998781739307431E-2</v>
      </c>
      <c r="G15" s="162">
        <f t="shared" si="5"/>
        <v>1.3412037741024995E-2</v>
      </c>
      <c r="H15" s="162">
        <f t="shared" si="5"/>
        <v>1.3387784603448229E-2</v>
      </c>
      <c r="I15" s="162">
        <f t="shared" si="5"/>
        <v>1.382619965476484E-2</v>
      </c>
      <c r="J15" s="162">
        <f t="shared" si="5"/>
        <v>1.3222112898168673E-2</v>
      </c>
      <c r="K15" s="162">
        <f t="shared" si="5"/>
        <v>1.2466373702540846E-2</v>
      </c>
      <c r="L15" s="162">
        <f t="shared" si="5"/>
        <v>1.2236863455488453E-2</v>
      </c>
      <c r="M15" s="162">
        <f t="shared" si="5"/>
        <v>1.200661427208634E-2</v>
      </c>
      <c r="N15" s="162">
        <f t="shared" si="5"/>
        <v>1.1789645544330324E-2</v>
      </c>
      <c r="O15" s="162">
        <f t="shared" si="5"/>
        <v>1.1682079315375593E-2</v>
      </c>
      <c r="P15" s="162">
        <f t="shared" si="5"/>
        <v>1.1631589650343053E-2</v>
      </c>
      <c r="Q15" s="162">
        <f t="shared" si="5"/>
        <v>1.1235386789391776E-2</v>
      </c>
      <c r="R15" s="162">
        <f t="shared" si="5"/>
        <v>1.1220177677109162E-2</v>
      </c>
      <c r="S15" s="162">
        <f t="shared" si="5"/>
        <v>1.1248207854169637E-2</v>
      </c>
      <c r="T15" s="162">
        <f t="shared" si="5"/>
        <v>1.1327980977556693E-2</v>
      </c>
      <c r="U15" s="162">
        <f t="shared" si="5"/>
        <v>1.1412010574469651E-2</v>
      </c>
      <c r="V15" s="162">
        <f t="shared" si="5"/>
        <v>1.1522818199515726E-2</v>
      </c>
      <c r="W15" s="162">
        <f t="shared" si="5"/>
        <v>1.1567333610713111E-2</v>
      </c>
      <c r="X15" s="162">
        <f t="shared" si="5"/>
        <v>1.1612641619998377E-2</v>
      </c>
      <c r="Y15" s="162">
        <f t="shared" si="5"/>
        <v>1.16175513711766E-2</v>
      </c>
      <c r="Z15" s="162">
        <f t="shared" si="5"/>
        <v>1.1624437383811989E-2</v>
      </c>
      <c r="AA15" s="162">
        <f t="shared" si="5"/>
        <v>1.1714506187744852E-2</v>
      </c>
      <c r="AB15" s="162">
        <f t="shared" si="5"/>
        <v>1.1617403654328303E-2</v>
      </c>
      <c r="AC15" s="162">
        <f t="shared" si="5"/>
        <v>1.1476736565491278E-2</v>
      </c>
      <c r="AD15" s="162">
        <f t="shared" si="5"/>
        <v>1.130557699733375E-2</v>
      </c>
      <c r="AE15" s="162">
        <f t="shared" si="5"/>
        <v>1.1108788462764543E-2</v>
      </c>
      <c r="AF15" s="162">
        <f t="shared" si="5"/>
        <v>1.0896368689539306E-2</v>
      </c>
      <c r="AG15" s="162">
        <f t="shared" si="5"/>
        <v>1.06703869080568E-2</v>
      </c>
      <c r="AH15" s="162">
        <f t="shared" si="5"/>
        <v>1.0440157112422976E-2</v>
      </c>
      <c r="AI15" s="163">
        <f t="shared" si="5"/>
        <v>1.0184932580120661E-2</v>
      </c>
    </row>
    <row r="16" spans="1:36" s="55" customFormat="1" x14ac:dyDescent="0.25">
      <c r="A16" s="87"/>
      <c r="B16" s="164">
        <v>1</v>
      </c>
      <c r="C16" s="159">
        <v>2</v>
      </c>
      <c r="D16" s="159">
        <v>3</v>
      </c>
      <c r="E16" s="159">
        <v>4</v>
      </c>
      <c r="F16" s="159">
        <v>5</v>
      </c>
      <c r="G16" s="159">
        <v>6</v>
      </c>
      <c r="H16" s="159">
        <v>7</v>
      </c>
      <c r="I16" s="159">
        <v>8</v>
      </c>
      <c r="J16" s="159">
        <v>9</v>
      </c>
      <c r="K16" s="159">
        <v>10</v>
      </c>
      <c r="L16" s="159">
        <v>11</v>
      </c>
      <c r="M16" s="159">
        <v>12</v>
      </c>
      <c r="N16" s="159">
        <v>13</v>
      </c>
      <c r="O16" s="159">
        <v>14</v>
      </c>
      <c r="P16" s="159">
        <v>15</v>
      </c>
      <c r="Q16" s="159">
        <v>16</v>
      </c>
      <c r="R16" s="159">
        <v>17</v>
      </c>
      <c r="S16" s="159">
        <v>18</v>
      </c>
      <c r="T16" s="159">
        <v>19</v>
      </c>
      <c r="U16" s="159">
        <v>20</v>
      </c>
      <c r="V16" s="159">
        <v>21</v>
      </c>
      <c r="W16" s="159">
        <v>22</v>
      </c>
      <c r="X16" s="159">
        <v>23</v>
      </c>
      <c r="Y16" s="159">
        <v>24</v>
      </c>
      <c r="Z16" s="159">
        <v>25</v>
      </c>
      <c r="AA16" s="159">
        <v>26</v>
      </c>
      <c r="AB16" s="159">
        <v>27</v>
      </c>
      <c r="AC16" s="159">
        <v>28</v>
      </c>
      <c r="AD16" s="159">
        <v>29</v>
      </c>
      <c r="AE16" s="159">
        <v>30</v>
      </c>
      <c r="AF16" s="159">
        <v>31</v>
      </c>
      <c r="AG16" s="159">
        <v>32</v>
      </c>
      <c r="AH16" s="159">
        <v>33</v>
      </c>
      <c r="AI16" s="160">
        <v>34</v>
      </c>
    </row>
    <row r="17" spans="1:35" s="55" customFormat="1" ht="15.75" thickBot="1" x14ac:dyDescent="0.3">
      <c r="A17" s="165" t="s">
        <v>138</v>
      </c>
      <c r="B17" s="162">
        <v>0.01</v>
      </c>
      <c r="C17" s="162">
        <f>C7*C13</f>
        <v>7.9362625837836268E-3</v>
      </c>
      <c r="D17" s="162">
        <f t="shared" ref="D17:AI17" si="6">D7*D13</f>
        <v>6.4343102464883405E-3</v>
      </c>
      <c r="E17" s="162">
        <f t="shared" si="6"/>
        <v>-5.0852112499632726E-4</v>
      </c>
      <c r="F17" s="162">
        <f t="shared" si="6"/>
        <v>6.2582615587905574E-3</v>
      </c>
      <c r="G17" s="162">
        <f t="shared" si="6"/>
        <v>5.5674408667222494E-3</v>
      </c>
      <c r="H17" s="162">
        <f t="shared" si="6"/>
        <v>4.1901140151756012E-3</v>
      </c>
      <c r="I17" s="162">
        <f t="shared" si="6"/>
        <v>2.2652224962920356E-3</v>
      </c>
      <c r="J17" s="162">
        <f t="shared" si="6"/>
        <v>2.0647656311006861E-3</v>
      </c>
      <c r="K17" s="162">
        <f t="shared" si="6"/>
        <v>2.3425439880439417E-3</v>
      </c>
      <c r="L17" s="162">
        <f t="shared" si="6"/>
        <v>2.1071053083777705E-3</v>
      </c>
      <c r="M17" s="162">
        <f t="shared" si="6"/>
        <v>2.1093134260631182E-3</v>
      </c>
      <c r="N17" s="162">
        <f t="shared" si="6"/>
        <v>2.277205557492236E-3</v>
      </c>
      <c r="O17" s="162">
        <f t="shared" si="6"/>
        <v>2.4669126816474658E-3</v>
      </c>
      <c r="P17" s="162">
        <f t="shared" si="6"/>
        <v>2.7289072563132736E-3</v>
      </c>
      <c r="Q17" s="162">
        <f t="shared" si="6"/>
        <v>3.6646326014854454E-3</v>
      </c>
      <c r="R17" s="162">
        <f t="shared" si="6"/>
        <v>4.088995815270364E-3</v>
      </c>
      <c r="S17" s="162">
        <f t="shared" si="6"/>
        <v>4.5067693379034464E-3</v>
      </c>
      <c r="T17" s="162">
        <f t="shared" si="6"/>
        <v>4.8621062601119673E-3</v>
      </c>
      <c r="U17" s="162">
        <f t="shared" si="6"/>
        <v>5.2008277752853766E-3</v>
      </c>
      <c r="V17" s="162">
        <f t="shared" si="6"/>
        <v>5.4461944181290198E-3</v>
      </c>
      <c r="W17" s="162">
        <f t="shared" si="6"/>
        <v>5.7177055826460998E-3</v>
      </c>
      <c r="X17" s="162">
        <f t="shared" si="6"/>
        <v>5.8787808574012022E-3</v>
      </c>
      <c r="Y17" s="162">
        <f t="shared" si="6"/>
        <v>5.9810410800238325E-3</v>
      </c>
      <c r="Z17" s="162">
        <f t="shared" si="6"/>
        <v>5.9564443108394757E-3</v>
      </c>
      <c r="AA17" s="162">
        <f t="shared" si="6"/>
        <v>5.6664757721759254E-3</v>
      </c>
      <c r="AB17" s="162">
        <f t="shared" si="6"/>
        <v>5.579805067068188E-3</v>
      </c>
      <c r="AC17" s="162">
        <f t="shared" si="6"/>
        <v>5.4673527712804605E-3</v>
      </c>
      <c r="AD17" s="162">
        <f t="shared" si="6"/>
        <v>5.3263377398934768E-3</v>
      </c>
      <c r="AE17" s="162">
        <f t="shared" si="6"/>
        <v>5.1785048048281334E-3</v>
      </c>
      <c r="AF17" s="162">
        <f t="shared" si="6"/>
        <v>5.0250401360045095E-3</v>
      </c>
      <c r="AG17" s="162">
        <f t="shared" si="6"/>
        <v>4.8839914561644195E-3</v>
      </c>
      <c r="AH17" s="162">
        <f t="shared" si="6"/>
        <v>4.767274123916772E-3</v>
      </c>
      <c r="AI17" s="163">
        <f t="shared" si="6"/>
        <v>4.6787005134649616E-3</v>
      </c>
    </row>
    <row r="18" spans="1:35" x14ac:dyDescent="0.25">
      <c r="A18" s="154" t="s">
        <v>139</v>
      </c>
      <c r="B18" s="155"/>
      <c r="C18" s="154">
        <f t="shared" ref="C18:AI18" si="7">C15*C8+C17*C10</f>
        <v>1.3232036155830774E-2</v>
      </c>
      <c r="D18" s="154">
        <f t="shared" si="7"/>
        <v>1.2990267446547034E-2</v>
      </c>
      <c r="E18" s="154">
        <f t="shared" si="7"/>
        <v>1.1994459002843799E-2</v>
      </c>
      <c r="F18" s="154">
        <f t="shared" si="7"/>
        <v>1.0817531911156312E-2</v>
      </c>
      <c r="G18" s="154">
        <f t="shared" si="7"/>
        <v>1.0203208087285875E-2</v>
      </c>
      <c r="H18" s="154">
        <f t="shared" si="7"/>
        <v>9.6463257800196676E-3</v>
      </c>
      <c r="I18" s="154">
        <f t="shared" si="7"/>
        <v>9.1562606700310648E-3</v>
      </c>
      <c r="J18" s="154">
        <f t="shared" si="7"/>
        <v>8.7456503460903272E-3</v>
      </c>
      <c r="K18" s="154">
        <f t="shared" si="7"/>
        <v>8.4294492371604669E-3</v>
      </c>
      <c r="L18" s="154">
        <f t="shared" si="7"/>
        <v>8.2222652292114288E-3</v>
      </c>
      <c r="M18" s="154">
        <f t="shared" si="7"/>
        <v>8.1075778531318754E-3</v>
      </c>
      <c r="N18" s="154">
        <f t="shared" si="7"/>
        <v>8.0637189460750457E-3</v>
      </c>
      <c r="O18" s="154">
        <f t="shared" si="7"/>
        <v>8.0926361482896413E-3</v>
      </c>
      <c r="P18" s="154">
        <f t="shared" si="7"/>
        <v>8.1824661862425468E-3</v>
      </c>
      <c r="Q18" s="154">
        <f t="shared" si="7"/>
        <v>8.3156778365129861E-3</v>
      </c>
      <c r="R18" s="154">
        <f t="shared" si="7"/>
        <v>8.4818276311220443E-3</v>
      </c>
      <c r="S18" s="154">
        <f t="shared" si="7"/>
        <v>8.6700704629525532E-3</v>
      </c>
      <c r="T18" s="154">
        <f t="shared" si="7"/>
        <v>8.8649175573435775E-3</v>
      </c>
      <c r="U18" s="154">
        <f t="shared" si="7"/>
        <v>9.0549017198130743E-3</v>
      </c>
      <c r="V18" s="154">
        <f t="shared" si="7"/>
        <v>9.2253240369924074E-3</v>
      </c>
      <c r="W18" s="154">
        <f t="shared" si="7"/>
        <v>9.3635912331484009E-3</v>
      </c>
      <c r="X18" s="154">
        <f t="shared" si="7"/>
        <v>9.4601361503618923E-3</v>
      </c>
      <c r="Y18" s="154">
        <f t="shared" si="7"/>
        <v>9.5089672547084003E-3</v>
      </c>
      <c r="Z18" s="154">
        <f t="shared" si="7"/>
        <v>9.5115401493399698E-3</v>
      </c>
      <c r="AA18" s="154">
        <f t="shared" si="7"/>
        <v>9.4684499330871686E-3</v>
      </c>
      <c r="AB18" s="154">
        <f t="shared" si="7"/>
        <v>9.3837055255716721E-3</v>
      </c>
      <c r="AC18" s="154">
        <f t="shared" si="7"/>
        <v>9.2618883558774796E-3</v>
      </c>
      <c r="AD18" s="154">
        <f t="shared" si="7"/>
        <v>9.1101645303079855E-3</v>
      </c>
      <c r="AE18" s="154">
        <f t="shared" si="7"/>
        <v>8.9395387965671494E-3</v>
      </c>
      <c r="AF18" s="154">
        <f t="shared" si="7"/>
        <v>8.756703336135048E-3</v>
      </c>
      <c r="AG18" s="154">
        <f t="shared" si="7"/>
        <v>8.5694538968412726E-3</v>
      </c>
      <c r="AH18" s="154">
        <f t="shared" si="7"/>
        <v>8.3879017844826053E-3</v>
      </c>
      <c r="AI18" s="154">
        <f t="shared" si="7"/>
        <v>8.1999999750784706E-3</v>
      </c>
    </row>
    <row r="19" spans="1:35" x14ac:dyDescent="0.25">
      <c r="A19" s="221" t="s">
        <v>135</v>
      </c>
      <c r="B19" s="221"/>
      <c r="C19" s="221">
        <f>C3-C18</f>
        <v>1.3378822355525344E-10</v>
      </c>
      <c r="D19" s="221">
        <f t="shared" ref="D19:AI19" si="8">D3-D18</f>
        <v>2.9875811893842474E-11</v>
      </c>
      <c r="E19" s="221">
        <f t="shared" si="8"/>
        <v>0</v>
      </c>
      <c r="F19" s="221">
        <f t="shared" si="8"/>
        <v>0</v>
      </c>
      <c r="G19" s="221">
        <f t="shared" si="8"/>
        <v>2.078538903493854E-10</v>
      </c>
      <c r="H19" s="221">
        <f t="shared" si="8"/>
        <v>0</v>
      </c>
      <c r="I19" s="221">
        <f t="shared" si="8"/>
        <v>0</v>
      </c>
      <c r="J19" s="221">
        <f t="shared" si="8"/>
        <v>1.2430722076683942E-10</v>
      </c>
      <c r="K19" s="221">
        <f t="shared" si="8"/>
        <v>7.4546948475306962E-11</v>
      </c>
      <c r="L19" s="221">
        <f t="shared" si="8"/>
        <v>1.501754796906507E-11</v>
      </c>
      <c r="M19" s="221">
        <f t="shared" si="8"/>
        <v>0</v>
      </c>
      <c r="N19" s="221">
        <f t="shared" si="8"/>
        <v>0</v>
      </c>
      <c r="O19" s="221">
        <f t="shared" si="8"/>
        <v>-9.1845028110659754E-11</v>
      </c>
      <c r="P19" s="221">
        <f t="shared" si="8"/>
        <v>-1.2194126090825375E-10</v>
      </c>
      <c r="Q19" s="221">
        <f t="shared" si="8"/>
        <v>0</v>
      </c>
      <c r="R19" s="221">
        <f t="shared" si="8"/>
        <v>0</v>
      </c>
      <c r="S19" s="221">
        <f t="shared" si="8"/>
        <v>-1.7229308257871168E-10</v>
      </c>
      <c r="T19" s="221">
        <f t="shared" si="8"/>
        <v>-1.7693173662292061E-10</v>
      </c>
      <c r="U19" s="221">
        <f t="shared" si="8"/>
        <v>-1.7294068954676334E-10</v>
      </c>
      <c r="V19" s="221">
        <f t="shared" si="8"/>
        <v>-1.6222602948479103E-10</v>
      </c>
      <c r="W19" s="221">
        <f t="shared" si="8"/>
        <v>-1.4505325413027848E-10</v>
      </c>
      <c r="X19" s="221">
        <f t="shared" si="8"/>
        <v>0</v>
      </c>
      <c r="Y19" s="221">
        <f t="shared" si="8"/>
        <v>0</v>
      </c>
      <c r="Z19" s="221">
        <f t="shared" si="8"/>
        <v>0</v>
      </c>
      <c r="AA19" s="221">
        <f t="shared" si="8"/>
        <v>-5.2602049452343813E-11</v>
      </c>
      <c r="AB19" s="221">
        <f t="shared" si="8"/>
        <v>-3.4790625241809536E-11</v>
      </c>
      <c r="AC19" s="221">
        <f t="shared" si="8"/>
        <v>-1.3741886101259482E-11</v>
      </c>
      <c r="AD19" s="221">
        <f t="shared" si="8"/>
        <v>-2.4414498200897583E-14</v>
      </c>
      <c r="AE19" s="221">
        <f t="shared" si="8"/>
        <v>1.7562340470789195E-14</v>
      </c>
      <c r="AF19" s="221">
        <f t="shared" si="8"/>
        <v>1.299853974456866E-11</v>
      </c>
      <c r="AG19" s="221">
        <f t="shared" si="8"/>
        <v>0</v>
      </c>
      <c r="AH19" s="221">
        <f t="shared" si="8"/>
        <v>1.0480687498426455E-11</v>
      </c>
      <c r="AI19" s="221">
        <f t="shared" si="8"/>
        <v>2.4921530117349988E-11</v>
      </c>
    </row>
    <row r="21" spans="1:35" x14ac:dyDescent="0.25">
      <c r="A21" s="221"/>
      <c r="B21" s="15"/>
      <c r="C21" s="15"/>
      <c r="D21" s="15"/>
      <c r="E21" s="15"/>
      <c r="F21" s="15"/>
      <c r="G21" s="15"/>
      <c r="H21" s="15"/>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c r="AH21" s="221"/>
      <c r="AI21" s="221"/>
    </row>
    <row r="22" spans="1:35" x14ac:dyDescent="0.25">
      <c r="A22" s="221"/>
      <c r="B22" s="15"/>
      <c r="C22" s="15"/>
      <c r="D22" s="15"/>
      <c r="E22" s="15"/>
      <c r="F22" s="15"/>
      <c r="G22" s="15"/>
      <c r="H22" s="15"/>
      <c r="I22" s="221"/>
      <c r="J22" s="221"/>
      <c r="K22" s="221"/>
      <c r="L22" s="221"/>
      <c r="M22" s="221"/>
      <c r="N22" s="221"/>
      <c r="O22" s="221"/>
      <c r="P22" s="221"/>
      <c r="Q22" s="221"/>
      <c r="R22" s="221"/>
      <c r="S22" s="221"/>
      <c r="T22" s="221"/>
      <c r="U22" s="221"/>
      <c r="V22" s="221"/>
      <c r="W22" s="221"/>
      <c r="X22" s="221"/>
      <c r="Y22" s="221"/>
      <c r="Z22" s="221"/>
      <c r="AA22" s="221"/>
      <c r="AB22" s="221"/>
      <c r="AC22" s="221"/>
      <c r="AD22" s="221"/>
      <c r="AE22" s="221"/>
      <c r="AF22" s="221"/>
      <c r="AG22" s="221"/>
      <c r="AH22" s="221"/>
      <c r="AI22" s="221"/>
    </row>
    <row r="23" spans="1:35" x14ac:dyDescent="0.25">
      <c r="A23" s="221"/>
      <c r="B23" s="15"/>
      <c r="C23" s="15"/>
      <c r="D23" s="15"/>
      <c r="E23" s="15"/>
      <c r="F23" s="15"/>
      <c r="G23" s="15"/>
      <c r="H23" s="15"/>
      <c r="I23" s="221"/>
      <c r="J23" s="221"/>
      <c r="K23" s="221"/>
      <c r="L23" s="221"/>
      <c r="M23" s="221"/>
      <c r="N23" s="221"/>
      <c r="O23" s="221"/>
      <c r="P23" s="221"/>
      <c r="Q23" s="221"/>
      <c r="R23" s="221"/>
      <c r="S23" s="221"/>
      <c r="T23" s="221"/>
      <c r="U23" s="221"/>
      <c r="V23" s="221"/>
      <c r="W23" s="221"/>
      <c r="X23" s="221"/>
      <c r="Y23" s="221"/>
      <c r="Z23" s="221"/>
      <c r="AA23" s="221"/>
      <c r="AB23" s="221"/>
      <c r="AC23" s="221"/>
      <c r="AD23" s="221"/>
      <c r="AE23" s="221"/>
      <c r="AF23" s="221"/>
      <c r="AG23" s="221"/>
      <c r="AH23" s="221"/>
      <c r="AI23" s="221"/>
    </row>
    <row r="24" spans="1:35" x14ac:dyDescent="0.25">
      <c r="A24" s="221"/>
      <c r="B24" s="15"/>
      <c r="C24" s="15"/>
      <c r="D24" s="15"/>
      <c r="E24" s="15"/>
      <c r="F24" s="15"/>
      <c r="G24" s="15"/>
      <c r="H24" s="15"/>
      <c r="I24" s="221"/>
      <c r="J24" s="221"/>
      <c r="K24" s="221"/>
      <c r="L24" s="221"/>
      <c r="M24" s="221"/>
      <c r="N24" s="221"/>
      <c r="O24" s="221"/>
      <c r="P24" s="221"/>
      <c r="Q24" s="221"/>
      <c r="R24" s="221"/>
      <c r="S24" s="221"/>
      <c r="T24" s="221"/>
      <c r="U24" s="221"/>
      <c r="V24" s="221"/>
      <c r="W24" s="221"/>
      <c r="X24" s="221"/>
      <c r="Y24" s="221"/>
      <c r="Z24" s="221"/>
      <c r="AA24" s="221"/>
      <c r="AB24" s="221"/>
      <c r="AC24" s="221"/>
      <c r="AD24" s="221"/>
      <c r="AE24" s="221"/>
      <c r="AF24" s="221"/>
      <c r="AG24" s="221"/>
      <c r="AH24" s="221"/>
      <c r="AI24" s="221"/>
    </row>
    <row r="25" spans="1:35" x14ac:dyDescent="0.25">
      <c r="A25" s="221"/>
      <c r="B25" s="15"/>
      <c r="C25" s="15"/>
      <c r="D25" s="15"/>
      <c r="E25" s="15"/>
      <c r="F25" s="15"/>
      <c r="G25" s="15"/>
      <c r="H25" s="15"/>
      <c r="I25" s="221"/>
      <c r="J25" s="221"/>
      <c r="K25" s="221"/>
      <c r="L25" s="221"/>
      <c r="M25" s="221"/>
      <c r="N25" s="221"/>
      <c r="O25" s="221"/>
      <c r="P25" s="221"/>
      <c r="Q25" s="221"/>
      <c r="R25" s="221"/>
      <c r="S25" s="221"/>
      <c r="T25" s="221"/>
      <c r="U25" s="221"/>
      <c r="V25" s="221"/>
      <c r="W25" s="221"/>
      <c r="X25" s="221"/>
      <c r="Y25" s="221"/>
      <c r="Z25" s="221"/>
      <c r="AA25" s="221"/>
      <c r="AB25" s="221"/>
      <c r="AC25" s="221"/>
      <c r="AD25" s="221"/>
      <c r="AE25" s="221"/>
      <c r="AF25" s="221"/>
      <c r="AG25" s="221"/>
      <c r="AH25" s="221"/>
      <c r="AI25" s="221"/>
    </row>
    <row r="26" spans="1:35" x14ac:dyDescent="0.25">
      <c r="A26" s="221"/>
      <c r="B26" s="15"/>
      <c r="C26" s="15"/>
      <c r="D26" s="15"/>
      <c r="E26" s="15"/>
      <c r="F26" s="15"/>
      <c r="G26" s="15"/>
      <c r="H26" s="15"/>
      <c r="I26" s="221"/>
      <c r="J26" s="221"/>
      <c r="K26" s="221"/>
      <c r="L26" s="221"/>
      <c r="M26" s="221"/>
      <c r="N26" s="221"/>
      <c r="O26" s="221"/>
      <c r="P26" s="221"/>
      <c r="Q26" s="221"/>
      <c r="R26" s="221"/>
      <c r="S26" s="221"/>
      <c r="T26" s="221"/>
      <c r="U26" s="221"/>
      <c r="V26" s="221"/>
      <c r="W26" s="221"/>
      <c r="X26" s="221"/>
      <c r="Y26" s="221"/>
      <c r="Z26" s="221"/>
      <c r="AA26" s="221"/>
      <c r="AB26" s="221"/>
      <c r="AC26" s="221"/>
      <c r="AD26" s="221"/>
      <c r="AE26" s="221"/>
      <c r="AF26" s="221"/>
      <c r="AG26" s="221"/>
      <c r="AH26" s="221"/>
      <c r="AI26" s="221"/>
    </row>
    <row r="27" spans="1:35" x14ac:dyDescent="0.25">
      <c r="A27" s="221"/>
      <c r="B27" s="15"/>
      <c r="C27" s="15"/>
      <c r="D27" s="15"/>
      <c r="E27" s="15"/>
      <c r="F27" s="15"/>
      <c r="G27" s="15"/>
      <c r="H27" s="15"/>
      <c r="I27" s="221"/>
      <c r="J27" s="221"/>
      <c r="K27" s="221"/>
      <c r="L27" s="221"/>
      <c r="M27" s="221"/>
      <c r="N27" s="221"/>
      <c r="O27" s="221"/>
      <c r="P27" s="221"/>
      <c r="Q27" s="221"/>
      <c r="R27" s="221"/>
      <c r="S27" s="221"/>
      <c r="T27" s="221"/>
      <c r="U27" s="221"/>
      <c r="V27" s="221"/>
      <c r="W27" s="221"/>
      <c r="X27" s="221"/>
      <c r="Y27" s="221"/>
      <c r="Z27" s="221"/>
      <c r="AA27" s="221"/>
      <c r="AB27" s="221"/>
      <c r="AC27" s="221"/>
      <c r="AD27" s="221"/>
      <c r="AE27" s="221"/>
      <c r="AF27" s="221"/>
      <c r="AG27" s="221"/>
      <c r="AH27" s="221"/>
      <c r="AI27" s="221"/>
    </row>
    <row r="28" spans="1:35" x14ac:dyDescent="0.25">
      <c r="A28" s="221"/>
      <c r="B28" s="15"/>
      <c r="C28" s="15"/>
      <c r="D28" s="15"/>
      <c r="E28" s="15"/>
      <c r="F28" s="15"/>
      <c r="G28" s="15"/>
      <c r="H28" s="15"/>
      <c r="I28" s="221"/>
      <c r="J28" s="221"/>
      <c r="K28" s="221"/>
      <c r="L28" s="221"/>
      <c r="M28" s="221"/>
      <c r="N28" s="221"/>
      <c r="O28" s="221"/>
      <c r="P28" s="221"/>
      <c r="Q28" s="221"/>
      <c r="R28" s="221"/>
      <c r="S28" s="221"/>
      <c r="T28" s="221"/>
      <c r="U28" s="221"/>
      <c r="V28" s="221"/>
      <c r="W28" s="221"/>
      <c r="X28" s="221"/>
      <c r="Y28" s="221"/>
      <c r="Z28" s="221"/>
      <c r="AA28" s="221"/>
      <c r="AB28" s="221"/>
      <c r="AC28" s="221"/>
      <c r="AD28" s="221"/>
      <c r="AE28" s="221"/>
      <c r="AF28" s="221"/>
      <c r="AG28" s="221"/>
      <c r="AH28" s="221"/>
      <c r="AI28" s="221"/>
    </row>
    <row r="29" spans="1:35" x14ac:dyDescent="0.25">
      <c r="A29" s="221"/>
      <c r="B29" s="15"/>
      <c r="C29" s="15"/>
      <c r="D29" s="15"/>
      <c r="E29" s="15"/>
      <c r="F29" s="15"/>
      <c r="G29" s="15"/>
      <c r="H29" s="15"/>
      <c r="I29" s="221"/>
      <c r="J29" s="221"/>
      <c r="K29" s="221"/>
      <c r="L29" s="221"/>
      <c r="M29" s="221"/>
      <c r="N29" s="221"/>
      <c r="O29" s="221"/>
      <c r="P29" s="221"/>
      <c r="Q29" s="221"/>
      <c r="R29" s="221"/>
      <c r="S29" s="221"/>
      <c r="T29" s="221"/>
      <c r="U29" s="221"/>
      <c r="V29" s="221"/>
      <c r="W29" s="221"/>
      <c r="X29" s="221"/>
      <c r="Y29" s="221"/>
      <c r="Z29" s="221"/>
      <c r="AA29" s="221"/>
      <c r="AB29" s="221"/>
      <c r="AC29" s="221"/>
      <c r="AD29" s="221"/>
      <c r="AE29" s="221"/>
      <c r="AF29" s="221"/>
      <c r="AG29" s="221"/>
      <c r="AH29" s="221"/>
      <c r="AI29" s="221"/>
    </row>
    <row r="30" spans="1:35" x14ac:dyDescent="0.25">
      <c r="A30" s="221"/>
      <c r="B30" s="15"/>
      <c r="C30" s="15"/>
      <c r="D30" s="15"/>
      <c r="E30" s="15"/>
      <c r="F30" s="15"/>
      <c r="G30" s="15"/>
      <c r="H30" s="15"/>
      <c r="I30" s="221"/>
      <c r="J30" s="221"/>
      <c r="K30" s="221"/>
      <c r="L30" s="221"/>
      <c r="M30" s="221"/>
      <c r="N30" s="221"/>
      <c r="O30" s="221"/>
      <c r="P30" s="221"/>
      <c r="Q30" s="221"/>
      <c r="R30" s="221"/>
      <c r="S30" s="221"/>
      <c r="T30" s="221"/>
      <c r="U30" s="221"/>
      <c r="V30" s="221"/>
      <c r="W30" s="221"/>
      <c r="X30" s="221"/>
      <c r="Y30" s="221"/>
      <c r="Z30" s="221"/>
      <c r="AA30" s="221"/>
      <c r="AB30" s="221"/>
      <c r="AC30" s="221"/>
      <c r="AD30" s="221"/>
      <c r="AE30" s="221"/>
      <c r="AF30" s="221"/>
      <c r="AG30" s="221"/>
      <c r="AH30" s="221"/>
      <c r="AI30" s="221"/>
    </row>
  </sheetData>
  <pageMargins left="0.7" right="0.7" top="0.78740157499999996" bottom="0.78740157499999996"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6"/>
  <sheetViews>
    <sheetView zoomScale="70" zoomScaleNormal="70" workbookViewId="0">
      <pane xSplit="1" ySplit="1" topLeftCell="B2" activePane="bottomRight" state="frozen"/>
      <selection pane="topRight" activeCell="B1" sqref="B1"/>
      <selection pane="bottomLeft" activeCell="A2" sqref="A2"/>
      <selection pane="bottomRight" activeCell="L18" sqref="L18"/>
    </sheetView>
  </sheetViews>
  <sheetFormatPr defaultColWidth="11.42578125" defaultRowHeight="15" x14ac:dyDescent="0.25"/>
  <cols>
    <col min="1" max="1" width="43.28515625" style="221" customWidth="1"/>
    <col min="2" max="2" width="10.140625" style="221" customWidth="1"/>
    <col min="3" max="3" width="8.85546875" style="221" customWidth="1"/>
    <col min="4" max="4" width="10.7109375" style="221" customWidth="1"/>
    <col min="5" max="5" width="9.140625" style="221" customWidth="1"/>
    <col min="6" max="8" width="9.28515625" style="221" customWidth="1"/>
    <col min="9" max="9" width="9.5703125" style="221" customWidth="1"/>
    <col min="10" max="10" width="8.42578125" style="221" customWidth="1"/>
    <col min="11" max="11" width="8.5703125" style="221" customWidth="1"/>
    <col min="12" max="13" width="10.42578125" style="221" customWidth="1"/>
    <col min="14" max="14" width="13.42578125" style="221" customWidth="1"/>
    <col min="15" max="15" width="10.28515625" style="221" customWidth="1"/>
    <col min="16" max="17" width="9.140625" style="221" customWidth="1"/>
    <col min="18" max="37" width="6.42578125" style="221" customWidth="1"/>
    <col min="38" max="38" width="17.5703125" style="221" customWidth="1"/>
    <col min="39" max="16384" width="11.42578125" style="221"/>
  </cols>
  <sheetData>
    <row r="1" spans="1:45" ht="102" x14ac:dyDescent="0.25">
      <c r="A1" s="221" t="s">
        <v>140</v>
      </c>
      <c r="B1" s="284" t="s">
        <v>64</v>
      </c>
      <c r="C1" s="284" t="s">
        <v>65</v>
      </c>
      <c r="D1" s="284" t="s">
        <v>66</v>
      </c>
      <c r="E1" s="284" t="s">
        <v>67</v>
      </c>
      <c r="F1" s="284" t="s">
        <v>68</v>
      </c>
      <c r="G1" s="284" t="s">
        <v>122</v>
      </c>
      <c r="H1" s="284" t="s">
        <v>70</v>
      </c>
      <c r="I1" s="284" t="s">
        <v>71</v>
      </c>
      <c r="J1" s="284" t="s">
        <v>72</v>
      </c>
      <c r="K1" s="284" t="s">
        <v>73</v>
      </c>
      <c r="L1" s="284" t="s">
        <v>74</v>
      </c>
      <c r="M1" s="284" t="s">
        <v>141</v>
      </c>
      <c r="N1" s="284" t="s">
        <v>142</v>
      </c>
      <c r="O1" s="284" t="s">
        <v>77</v>
      </c>
      <c r="P1" s="284" t="s">
        <v>78</v>
      </c>
      <c r="Q1" s="284" t="s">
        <v>79</v>
      </c>
      <c r="R1" s="284" t="s">
        <v>80</v>
      </c>
      <c r="S1" s="284" t="s">
        <v>143</v>
      </c>
      <c r="T1" s="284" t="s">
        <v>82</v>
      </c>
      <c r="U1" s="284" t="s">
        <v>83</v>
      </c>
      <c r="V1" s="284" t="s">
        <v>84</v>
      </c>
      <c r="W1" s="284" t="s">
        <v>85</v>
      </c>
      <c r="X1" s="284" t="s">
        <v>86</v>
      </c>
      <c r="Y1" s="284" t="s">
        <v>87</v>
      </c>
      <c r="Z1" s="284" t="s">
        <v>88</v>
      </c>
      <c r="AA1" s="284" t="s">
        <v>89</v>
      </c>
      <c r="AB1" s="284" t="s">
        <v>90</v>
      </c>
      <c r="AC1" s="284" t="s">
        <v>144</v>
      </c>
      <c r="AD1" s="284" t="s">
        <v>145</v>
      </c>
      <c r="AE1" s="284" t="s">
        <v>93</v>
      </c>
      <c r="AF1" s="284" t="s">
        <v>94</v>
      </c>
      <c r="AG1" s="284" t="s">
        <v>95</v>
      </c>
      <c r="AH1" s="284" t="s">
        <v>146</v>
      </c>
      <c r="AI1" s="284" t="s">
        <v>97</v>
      </c>
      <c r="AJ1" s="284" t="s">
        <v>147</v>
      </c>
      <c r="AK1" s="284" t="s">
        <v>148</v>
      </c>
    </row>
    <row r="2" spans="1:45" x14ac:dyDescent="0.25">
      <c r="A2" s="285" t="s">
        <v>149</v>
      </c>
      <c r="B2" s="35">
        <f>'[44]SAM_2017_user_USD_WRONG!'!C84</f>
        <v>14798.074746586066</v>
      </c>
      <c r="C2" s="35">
        <f>'[44]SAM_2017_user_USD_WRONG!'!D84</f>
        <v>1564.9923453202732</v>
      </c>
      <c r="D2" s="35">
        <f>'[44]SAM_2017_user_USD_WRONG!'!E84</f>
        <v>30169.723520073421</v>
      </c>
      <c r="E2" s="35">
        <f>'[44]SAM_2017_user_USD_WRONG!'!F84</f>
        <v>925.9296752933908</v>
      </c>
      <c r="F2" s="35">
        <f>'[44]SAM_2017_user_USD_WRONG!'!G84</f>
        <v>1425.9656180074371</v>
      </c>
      <c r="G2" s="35">
        <f>'[44]SAM_2017_user_USD_WRONG!'!H84</f>
        <v>7952.2981549667038</v>
      </c>
      <c r="H2" s="35">
        <f>'[44]SAM_2017_user_USD_WRONG!'!I84</f>
        <v>2977.2850828044006</v>
      </c>
      <c r="I2" s="35">
        <f>'[44]SAM_2017_user_USD_WRONG!'!J84</f>
        <v>8606.0845482370278</v>
      </c>
      <c r="J2" s="35">
        <f>'[44]SAM_2017_user_USD_WRONG!'!K84</f>
        <v>416.92643975369367</v>
      </c>
      <c r="K2" s="35">
        <f>'[44]SAM_2017_user_USD_WRONG!'!L84</f>
        <v>1392.8442068686554</v>
      </c>
      <c r="L2" s="35">
        <f>'[44]SAM_2017_user_USD_WRONG!'!M84</f>
        <v>7758.0171543924134</v>
      </c>
      <c r="M2" s="35">
        <f>'[44]SAM_2017_user_USD_WRONG!'!N84</f>
        <v>9910.8424811423756</v>
      </c>
      <c r="N2" s="35">
        <f>'[44]SAM_2017_user_USD_WRONG!'!O84</f>
        <v>882.4000354391568</v>
      </c>
      <c r="O2" s="35">
        <f>'[44]SAM_2017_user_USD_WRONG!'!P84</f>
        <v>4923.2973076574881</v>
      </c>
      <c r="P2" s="35">
        <f>'[44]SAM_2017_user_USD_WRONG!'!Q84</f>
        <v>1933.8091742477745</v>
      </c>
      <c r="Q2" s="35">
        <f>'[44]SAM_2017_user_USD_WRONG!'!R84</f>
        <v>1969.2390354415859</v>
      </c>
      <c r="R2" s="35">
        <f>'[44]SAM_2017_user_USD_WRONG!'!S84</f>
        <v>3275.6876444084119</v>
      </c>
      <c r="S2" s="35">
        <f>'[44]SAM_2017_user_USD_WRONG!'!T84</f>
        <v>53.846421475040188</v>
      </c>
      <c r="T2" s="35">
        <f>'[44]SAM_2017_user_USD_WRONG!'!U84</f>
        <v>4060.722745047442</v>
      </c>
      <c r="U2" s="35">
        <f>'[44]SAM_2017_user_USD_WRONG!'!V84</f>
        <v>748.19889928565749</v>
      </c>
      <c r="V2" s="35">
        <f>'[44]SAM_2017_user_USD_WRONG!'!W84</f>
        <v>950.97915411131214</v>
      </c>
      <c r="W2" s="35">
        <f>'[44]SAM_2017_user_USD_WRONG!'!X84</f>
        <v>1172.7137325923095</v>
      </c>
      <c r="X2" s="35">
        <f>'[44]SAM_2017_user_USD_WRONG!'!Y84</f>
        <v>20171.702015171966</v>
      </c>
      <c r="Y2" s="35">
        <f>'[44]SAM_2017_user_USD_WRONG!'!Z84</f>
        <v>242.7447308522365</v>
      </c>
      <c r="Z2" s="35">
        <f>'[44]SAM_2017_user_USD_WRONG!'!AA84</f>
        <v>1425.9949749263221</v>
      </c>
      <c r="AA2" s="35">
        <f>'[44]SAM_2017_user_USD_WRONG!'!AB84</f>
        <v>18902.329943349567</v>
      </c>
      <c r="AB2" s="35">
        <f>'[44]SAM_2017_user_USD_WRONG!'!AC84</f>
        <v>53456.492617226198</v>
      </c>
      <c r="AC2" s="35">
        <f>'[44]SAM_2017_user_USD_WRONG!'!AD84</f>
        <v>5214.5726272110378</v>
      </c>
      <c r="AD2" s="35">
        <f>'[44]SAM_2017_user_USD_WRONG!'!AE84</f>
        <v>9739.704435574602</v>
      </c>
      <c r="AE2" s="35">
        <f>'[44]SAM_2017_user_USD_WRONG!'!AF84</f>
        <v>20074.299972799708</v>
      </c>
      <c r="AF2" s="35">
        <f>'[44]SAM_2017_user_USD_WRONG!'!AG84</f>
        <v>12746.054315892387</v>
      </c>
      <c r="AG2" s="35">
        <f>'[44]SAM_2017_user_USD_WRONG!'!AH84</f>
        <v>7747.0935461385307</v>
      </c>
      <c r="AH2" s="35">
        <f>'[44]SAM_2017_user_USD_WRONG!'!AI84</f>
        <v>6021.2866198461479</v>
      </c>
      <c r="AI2" s="35">
        <f>'[44]SAM_2017_user_USD_WRONG!'!AJ84</f>
        <v>29064.413288792417</v>
      </c>
      <c r="AJ2" s="34"/>
      <c r="AK2" s="34"/>
    </row>
    <row r="3" spans="1:45" x14ac:dyDescent="0.25">
      <c r="B3" s="222"/>
      <c r="C3" s="222"/>
      <c r="D3" s="222"/>
      <c r="E3" s="222"/>
      <c r="F3" s="33" t="s">
        <v>150</v>
      </c>
      <c r="G3" s="32"/>
      <c r="H3" s="31"/>
      <c r="I3" s="222"/>
      <c r="J3" s="222"/>
      <c r="K3" s="222"/>
      <c r="L3" s="222"/>
      <c r="M3" s="222"/>
      <c r="N3" s="222"/>
      <c r="O3" s="222"/>
      <c r="P3" s="222"/>
      <c r="Q3" s="222"/>
      <c r="R3" s="222"/>
      <c r="S3" s="222"/>
      <c r="T3" s="222"/>
      <c r="U3" s="222"/>
      <c r="V3" s="222"/>
      <c r="W3" s="222"/>
      <c r="X3" s="222"/>
      <c r="Y3" s="222"/>
      <c r="Z3" s="222"/>
      <c r="AA3" s="222"/>
      <c r="AB3" s="222"/>
      <c r="AC3" s="222"/>
      <c r="AD3" s="222"/>
      <c r="AE3" s="222"/>
      <c r="AF3" s="222"/>
      <c r="AG3" s="222"/>
      <c r="AH3" s="222"/>
      <c r="AI3" s="222"/>
      <c r="AJ3" s="222"/>
    </row>
    <row r="4" spans="1:45" x14ac:dyDescent="0.25">
      <c r="B4" s="222"/>
      <c r="C4" s="222"/>
    </row>
    <row r="5" spans="1:45" x14ac:dyDescent="0.25">
      <c r="A5" s="286" t="s">
        <v>151</v>
      </c>
      <c r="B5" s="221" t="s">
        <v>152</v>
      </c>
    </row>
    <row r="6" spans="1:45" x14ac:dyDescent="0.25">
      <c r="A6" s="287" t="s">
        <v>153</v>
      </c>
      <c r="B6" s="288"/>
      <c r="C6" s="288"/>
      <c r="D6" s="288"/>
      <c r="E6" s="288"/>
      <c r="F6" s="288"/>
      <c r="G6" s="288"/>
      <c r="H6" s="288"/>
      <c r="I6" s="288"/>
      <c r="J6" s="288"/>
      <c r="K6" s="288"/>
      <c r="L6" s="289">
        <v>11831.79</v>
      </c>
      <c r="M6" s="289">
        <v>2630.15</v>
      </c>
      <c r="N6" s="289">
        <v>0</v>
      </c>
      <c r="O6" s="289">
        <v>0</v>
      </c>
      <c r="P6" s="289">
        <v>688.59</v>
      </c>
      <c r="Q6" s="289">
        <v>7121.66</v>
      </c>
    </row>
    <row r="8" spans="1:45" ht="15.75" thickBot="1" x14ac:dyDescent="0.3"/>
    <row r="9" spans="1:45" s="21" customFormat="1" ht="19.5" thickTop="1" x14ac:dyDescent="0.3">
      <c r="A9" s="28" t="s">
        <v>154</v>
      </c>
      <c r="B9" s="19">
        <v>1</v>
      </c>
      <c r="C9" s="19">
        <v>2</v>
      </c>
      <c r="D9" s="19">
        <v>3</v>
      </c>
      <c r="E9" s="19">
        <v>4</v>
      </c>
      <c r="F9" s="19">
        <v>5</v>
      </c>
      <c r="G9" s="19">
        <v>6</v>
      </c>
      <c r="H9" s="19">
        <v>7</v>
      </c>
      <c r="I9" s="19">
        <v>8</v>
      </c>
      <c r="J9" s="19">
        <v>9</v>
      </c>
      <c r="K9" s="19">
        <v>10</v>
      </c>
      <c r="L9" s="19">
        <v>11</v>
      </c>
      <c r="M9" s="19">
        <v>12</v>
      </c>
      <c r="N9" s="19">
        <v>13</v>
      </c>
      <c r="O9" s="19">
        <v>14</v>
      </c>
      <c r="P9" s="19">
        <v>15</v>
      </c>
      <c r="Q9" s="19">
        <v>16</v>
      </c>
      <c r="R9" s="19">
        <v>17</v>
      </c>
      <c r="S9" s="19">
        <v>18</v>
      </c>
      <c r="T9" s="19">
        <v>19</v>
      </c>
      <c r="U9" s="19">
        <v>20</v>
      </c>
      <c r="V9" s="19">
        <v>21</v>
      </c>
      <c r="W9" s="19">
        <v>22</v>
      </c>
      <c r="X9" s="19">
        <v>23</v>
      </c>
      <c r="Y9" s="19">
        <v>24</v>
      </c>
      <c r="Z9" s="19">
        <v>25</v>
      </c>
      <c r="AA9" s="19">
        <v>26</v>
      </c>
      <c r="AB9" s="19">
        <v>27</v>
      </c>
      <c r="AC9" s="19">
        <v>28</v>
      </c>
      <c r="AD9" s="19">
        <v>29</v>
      </c>
      <c r="AE9" s="19">
        <v>30</v>
      </c>
      <c r="AF9" s="19">
        <v>31</v>
      </c>
      <c r="AG9" s="19">
        <v>32</v>
      </c>
      <c r="AH9" s="19">
        <v>33</v>
      </c>
      <c r="AI9" s="19">
        <v>34</v>
      </c>
      <c r="AJ9" s="19">
        <v>57</v>
      </c>
      <c r="AK9" s="18">
        <v>58</v>
      </c>
      <c r="AL9" s="221"/>
      <c r="AM9" s="221"/>
      <c r="AN9" s="221"/>
      <c r="AO9" s="221"/>
      <c r="AP9" s="221"/>
      <c r="AQ9" s="221"/>
      <c r="AR9" s="221"/>
      <c r="AS9" s="221"/>
    </row>
    <row r="10" spans="1:45" ht="15.75" thickBot="1" x14ac:dyDescent="0.3">
      <c r="A10" s="17" t="s">
        <v>155</v>
      </c>
      <c r="B10" s="16">
        <f t="shared" ref="B10:K10" si="0">B6</f>
        <v>0</v>
      </c>
      <c r="C10" s="16">
        <f t="shared" si="0"/>
        <v>0</v>
      </c>
      <c r="D10" s="16">
        <f t="shared" si="0"/>
        <v>0</v>
      </c>
      <c r="E10" s="16">
        <f t="shared" si="0"/>
        <v>0</v>
      </c>
      <c r="F10" s="16">
        <f t="shared" si="0"/>
        <v>0</v>
      </c>
      <c r="G10" s="16">
        <f t="shared" si="0"/>
        <v>0</v>
      </c>
      <c r="H10" s="16">
        <f t="shared" si="0"/>
        <v>0</v>
      </c>
      <c r="I10" s="16">
        <f t="shared" si="0"/>
        <v>0</v>
      </c>
      <c r="J10" s="16">
        <f t="shared" si="0"/>
        <v>0</v>
      </c>
      <c r="K10" s="16">
        <f t="shared" si="0"/>
        <v>0</v>
      </c>
      <c r="L10" s="30">
        <f>L6</f>
        <v>11831.79</v>
      </c>
      <c r="M10" s="30">
        <f t="shared" ref="M10:AK10" si="1">M6</f>
        <v>2630.15</v>
      </c>
      <c r="N10" s="271">
        <f t="shared" si="1"/>
        <v>0</v>
      </c>
      <c r="O10" s="30">
        <f t="shared" si="1"/>
        <v>0</v>
      </c>
      <c r="P10" s="30">
        <f t="shared" si="1"/>
        <v>688.59</v>
      </c>
      <c r="Q10" s="30">
        <f t="shared" si="1"/>
        <v>7121.66</v>
      </c>
      <c r="R10" s="16">
        <f t="shared" si="1"/>
        <v>0</v>
      </c>
      <c r="S10" s="16">
        <f t="shared" si="1"/>
        <v>0</v>
      </c>
      <c r="T10" s="16">
        <f t="shared" si="1"/>
        <v>0</v>
      </c>
      <c r="U10" s="16">
        <f t="shared" si="1"/>
        <v>0</v>
      </c>
      <c r="V10" s="16">
        <f t="shared" si="1"/>
        <v>0</v>
      </c>
      <c r="W10" s="16">
        <f t="shared" si="1"/>
        <v>0</v>
      </c>
      <c r="X10" s="16">
        <f t="shared" si="1"/>
        <v>0</v>
      </c>
      <c r="Y10" s="16">
        <f t="shared" si="1"/>
        <v>0</v>
      </c>
      <c r="Z10" s="16">
        <f t="shared" si="1"/>
        <v>0</v>
      </c>
      <c r="AA10" s="16">
        <f t="shared" si="1"/>
        <v>0</v>
      </c>
      <c r="AB10" s="16">
        <f t="shared" si="1"/>
        <v>0</v>
      </c>
      <c r="AC10" s="16">
        <f t="shared" si="1"/>
        <v>0</v>
      </c>
      <c r="AD10" s="16">
        <f t="shared" si="1"/>
        <v>0</v>
      </c>
      <c r="AE10" s="16">
        <f t="shared" si="1"/>
        <v>0</v>
      </c>
      <c r="AF10" s="16">
        <f t="shared" si="1"/>
        <v>0</v>
      </c>
      <c r="AG10" s="16">
        <f t="shared" si="1"/>
        <v>0</v>
      </c>
      <c r="AH10" s="16">
        <f t="shared" si="1"/>
        <v>0</v>
      </c>
      <c r="AI10" s="16">
        <f t="shared" si="1"/>
        <v>0</v>
      </c>
      <c r="AJ10" s="16">
        <f t="shared" si="1"/>
        <v>0</v>
      </c>
      <c r="AK10" s="16">
        <f t="shared" si="1"/>
        <v>0</v>
      </c>
    </row>
    <row r="11" spans="1:45" s="76" customFormat="1" ht="16.5" thickTop="1" thickBot="1" x14ac:dyDescent="0.3">
      <c r="A11" s="27"/>
      <c r="B11" s="290"/>
      <c r="C11" s="290"/>
      <c r="D11" s="290"/>
      <c r="E11" s="290"/>
      <c r="F11" s="290"/>
      <c r="G11" s="290"/>
      <c r="H11" s="290"/>
      <c r="I11" s="290"/>
      <c r="J11" s="290"/>
      <c r="K11" s="290"/>
      <c r="L11" s="290"/>
      <c r="M11" s="290"/>
      <c r="N11" s="290"/>
      <c r="O11" s="290"/>
      <c r="P11" s="290"/>
      <c r="Q11" s="290"/>
      <c r="R11" s="290"/>
      <c r="S11" s="290"/>
      <c r="T11" s="290"/>
      <c r="U11" s="290"/>
      <c r="V11" s="290"/>
      <c r="W11" s="290"/>
      <c r="X11" s="290"/>
      <c r="Y11" s="290"/>
      <c r="Z11" s="290"/>
      <c r="AA11" s="290"/>
      <c r="AB11" s="290"/>
      <c r="AC11" s="290"/>
      <c r="AD11" s="290"/>
      <c r="AE11" s="290"/>
      <c r="AF11" s="290"/>
      <c r="AG11" s="290"/>
      <c r="AH11" s="290"/>
      <c r="AI11" s="290"/>
      <c r="AJ11" s="288"/>
      <c r="AK11" s="288"/>
      <c r="AL11" s="221"/>
      <c r="AM11" s="221"/>
      <c r="AN11" s="221"/>
      <c r="AO11" s="221"/>
      <c r="AP11" s="221"/>
      <c r="AQ11" s="221"/>
      <c r="AR11" s="221"/>
      <c r="AS11" s="221"/>
    </row>
    <row r="12" spans="1:45" ht="34.5" thickTop="1" x14ac:dyDescent="0.25">
      <c r="A12" s="291" t="s">
        <v>156</v>
      </c>
      <c r="B12" s="19">
        <v>1</v>
      </c>
      <c r="C12" s="19">
        <v>2</v>
      </c>
      <c r="D12" s="19">
        <v>3</v>
      </c>
      <c r="E12" s="19">
        <v>4</v>
      </c>
      <c r="F12" s="19">
        <v>5</v>
      </c>
      <c r="G12" s="19">
        <v>6</v>
      </c>
      <c r="H12" s="19">
        <v>7</v>
      </c>
      <c r="I12" s="19">
        <v>8</v>
      </c>
      <c r="J12" s="19">
        <v>9</v>
      </c>
      <c r="K12" s="19">
        <v>10</v>
      </c>
      <c r="L12" s="19">
        <v>11</v>
      </c>
      <c r="M12" s="19">
        <v>12</v>
      </c>
      <c r="N12" s="19">
        <v>13</v>
      </c>
      <c r="O12" s="19">
        <v>14</v>
      </c>
      <c r="P12" s="19">
        <v>15</v>
      </c>
      <c r="Q12" s="19">
        <v>16</v>
      </c>
      <c r="R12" s="19">
        <v>17</v>
      </c>
      <c r="S12" s="19">
        <v>18</v>
      </c>
      <c r="T12" s="19">
        <v>19</v>
      </c>
      <c r="U12" s="19">
        <v>20</v>
      </c>
      <c r="V12" s="19">
        <v>21</v>
      </c>
      <c r="W12" s="19">
        <v>22</v>
      </c>
      <c r="X12" s="19">
        <v>23</v>
      </c>
      <c r="Y12" s="19">
        <v>24</v>
      </c>
      <c r="Z12" s="19">
        <v>25</v>
      </c>
      <c r="AA12" s="19">
        <v>26</v>
      </c>
      <c r="AB12" s="19">
        <v>27</v>
      </c>
      <c r="AC12" s="19">
        <v>28</v>
      </c>
      <c r="AD12" s="19">
        <v>29</v>
      </c>
      <c r="AE12" s="19">
        <v>30</v>
      </c>
      <c r="AF12" s="19">
        <v>31</v>
      </c>
      <c r="AG12" s="19">
        <v>32</v>
      </c>
      <c r="AH12" s="19">
        <v>33</v>
      </c>
      <c r="AI12" s="18">
        <v>34</v>
      </c>
      <c r="AJ12" s="27"/>
    </row>
    <row r="13" spans="1:45" ht="15.75" thickBot="1" x14ac:dyDescent="0.3">
      <c r="A13" s="17" t="s">
        <v>155</v>
      </c>
      <c r="B13" s="24"/>
      <c r="C13" s="24"/>
      <c r="D13" s="24"/>
      <c r="E13" s="24"/>
      <c r="F13" s="24"/>
      <c r="G13" s="24"/>
      <c r="H13" s="24"/>
      <c r="I13" s="24"/>
      <c r="J13" s="24"/>
      <c r="K13" s="24"/>
      <c r="L13" s="25">
        <f t="shared" ref="L13:Q13" si="2">L10/L2</f>
        <v>1.5251049030358368</v>
      </c>
      <c r="M13" s="25">
        <f t="shared" si="2"/>
        <v>0.26538107179126869</v>
      </c>
      <c r="N13" s="292">
        <f t="shared" si="2"/>
        <v>0</v>
      </c>
      <c r="O13" s="293">
        <f t="shared" si="2"/>
        <v>0</v>
      </c>
      <c r="P13" s="26">
        <f t="shared" si="2"/>
        <v>0.35607960142595363</v>
      </c>
      <c r="Q13" s="26">
        <f t="shared" si="2"/>
        <v>3.6164527880197261</v>
      </c>
      <c r="R13" s="24"/>
      <c r="S13" s="24"/>
      <c r="T13" s="24"/>
      <c r="U13" s="24"/>
      <c r="V13" s="24"/>
      <c r="W13" s="24"/>
      <c r="X13" s="24"/>
      <c r="Y13" s="24"/>
      <c r="Z13" s="24"/>
      <c r="AA13" s="24"/>
      <c r="AB13" s="24"/>
      <c r="AC13" s="24"/>
      <c r="AD13" s="24"/>
      <c r="AE13" s="24"/>
      <c r="AF13" s="24"/>
      <c r="AG13" s="24"/>
      <c r="AH13" s="24"/>
      <c r="AI13" s="23"/>
      <c r="AJ13" s="22"/>
      <c r="AK13" s="20"/>
    </row>
    <row r="14" spans="1:45" ht="15.75" thickTop="1" x14ac:dyDescent="0.25"/>
    <row r="15" spans="1:45" x14ac:dyDescent="0.25">
      <c r="A15" s="294"/>
    </row>
    <row r="17" spans="1:10" x14ac:dyDescent="0.25">
      <c r="A17" s="295"/>
      <c r="B17" s="222"/>
      <c r="C17" s="222"/>
      <c r="D17" s="222"/>
      <c r="E17" s="222"/>
      <c r="F17" s="222"/>
      <c r="G17" s="222"/>
      <c r="H17" s="222"/>
      <c r="I17" s="222"/>
      <c r="J17" s="222"/>
    </row>
    <row r="18" spans="1:10" x14ac:dyDescent="0.25">
      <c r="A18" s="295"/>
      <c r="B18" s="222"/>
      <c r="C18" s="222"/>
      <c r="D18" s="222"/>
      <c r="E18" s="222"/>
      <c r="F18" s="222"/>
      <c r="G18" s="222"/>
      <c r="H18" s="222"/>
      <c r="I18" s="222"/>
      <c r="J18" s="222"/>
    </row>
    <row r="19" spans="1:10" x14ac:dyDescent="0.25">
      <c r="A19" s="295"/>
      <c r="B19" s="222"/>
      <c r="C19" s="222"/>
      <c r="D19" s="222"/>
      <c r="E19" s="222"/>
      <c r="F19" s="222"/>
      <c r="G19" s="222"/>
      <c r="H19" s="222"/>
      <c r="I19" s="222"/>
      <c r="J19" s="222"/>
    </row>
    <row r="21" spans="1:10" x14ac:dyDescent="0.25">
      <c r="A21" s="294"/>
    </row>
    <row r="23" spans="1:10" x14ac:dyDescent="0.25">
      <c r="A23" s="295"/>
      <c r="B23" s="222"/>
      <c r="C23" s="222"/>
      <c r="D23" s="222"/>
      <c r="E23" s="222"/>
      <c r="F23" s="222"/>
      <c r="G23" s="222"/>
      <c r="H23" s="222"/>
      <c r="I23" s="222"/>
      <c r="J23" s="222"/>
    </row>
    <row r="24" spans="1:10" x14ac:dyDescent="0.25">
      <c r="A24" s="295"/>
      <c r="B24" s="222"/>
      <c r="C24" s="222"/>
      <c r="D24" s="222"/>
      <c r="E24" s="222"/>
      <c r="F24" s="222"/>
      <c r="G24" s="222"/>
      <c r="H24" s="222"/>
      <c r="I24" s="222"/>
      <c r="J24" s="222"/>
    </row>
    <row r="25" spans="1:10" x14ac:dyDescent="0.25">
      <c r="A25" s="295"/>
      <c r="B25" s="222"/>
      <c r="C25" s="222"/>
      <c r="D25" s="222"/>
      <c r="E25" s="222"/>
      <c r="F25" s="222"/>
      <c r="G25" s="222"/>
      <c r="H25" s="222"/>
      <c r="I25" s="222"/>
      <c r="J25" s="222"/>
    </row>
    <row r="26" spans="1:10" x14ac:dyDescent="0.25">
      <c r="A26" s="294"/>
      <c r="B26" s="222"/>
      <c r="C26" s="222"/>
      <c r="D26" s="222"/>
      <c r="E26" s="222"/>
      <c r="F26" s="222"/>
      <c r="G26" s="222"/>
      <c r="H26" s="222"/>
      <c r="I26" s="222"/>
      <c r="J26" s="222"/>
    </row>
  </sheetData>
  <pageMargins left="0.7" right="0.7" top="0.78740157499999996" bottom="0.78740157499999996" header="0.3" footer="0.3"/>
  <pageSetup paperSize="9" scale="9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
  <sheetViews>
    <sheetView zoomScale="95" zoomScaleNormal="95" workbookViewId="0">
      <selection activeCell="Q26" sqref="Q26"/>
    </sheetView>
  </sheetViews>
  <sheetFormatPr defaultColWidth="11.42578125" defaultRowHeight="15" x14ac:dyDescent="0.25"/>
  <cols>
    <col min="2" max="2" width="8.28515625" customWidth="1"/>
    <col min="3" max="13" width="6.42578125" customWidth="1"/>
    <col min="14" max="15" width="7" customWidth="1"/>
    <col min="16" max="35" width="6.42578125" customWidth="1"/>
  </cols>
  <sheetData>
    <row r="1" spans="1:35" s="21" customFormat="1" ht="15.75" thickBot="1" x14ac:dyDescent="0.3">
      <c r="B1" s="21">
        <v>2017</v>
      </c>
      <c r="C1" s="21">
        <v>2018</v>
      </c>
      <c r="D1" s="21">
        <v>2019</v>
      </c>
      <c r="E1" s="21">
        <v>2020</v>
      </c>
      <c r="F1" s="21">
        <v>2021</v>
      </c>
      <c r="G1" s="21">
        <v>2022</v>
      </c>
      <c r="H1" s="21">
        <v>2023</v>
      </c>
      <c r="I1" s="21">
        <v>2024</v>
      </c>
      <c r="J1" s="21">
        <v>2025</v>
      </c>
      <c r="K1" s="21">
        <v>2026</v>
      </c>
      <c r="L1" s="21">
        <v>2027</v>
      </c>
      <c r="M1" s="21">
        <v>2028</v>
      </c>
      <c r="N1" s="21">
        <v>2029</v>
      </c>
      <c r="O1" s="21">
        <v>2030</v>
      </c>
      <c r="P1" s="21">
        <v>2031</v>
      </c>
      <c r="Q1" s="21">
        <v>2032</v>
      </c>
      <c r="R1" s="21">
        <v>2033</v>
      </c>
      <c r="S1" s="21">
        <v>2034</v>
      </c>
      <c r="T1" s="21">
        <v>2035</v>
      </c>
      <c r="U1" s="21">
        <v>2036</v>
      </c>
      <c r="V1" s="21">
        <v>2037</v>
      </c>
      <c r="W1" s="21">
        <v>2038</v>
      </c>
      <c r="X1" s="21">
        <v>2039</v>
      </c>
      <c r="Y1" s="21">
        <v>2040</v>
      </c>
      <c r="Z1" s="21">
        <v>2041</v>
      </c>
      <c r="AA1" s="21">
        <v>2042</v>
      </c>
      <c r="AB1" s="21">
        <v>2043</v>
      </c>
      <c r="AC1" s="21">
        <v>2044</v>
      </c>
      <c r="AD1" s="21">
        <v>2045</v>
      </c>
      <c r="AE1" s="21">
        <v>2046</v>
      </c>
      <c r="AF1" s="21">
        <v>2047</v>
      </c>
      <c r="AG1" s="21">
        <v>2048</v>
      </c>
      <c r="AH1" s="21">
        <v>2049</v>
      </c>
      <c r="AI1" s="21">
        <v>2050</v>
      </c>
    </row>
    <row r="2" spans="1:35" s="76" customFormat="1" x14ac:dyDescent="0.25">
      <c r="A2" s="253"/>
      <c r="B2" s="254">
        <v>1</v>
      </c>
      <c r="C2" s="254">
        <v>2</v>
      </c>
      <c r="D2" s="254">
        <v>3</v>
      </c>
      <c r="E2" s="254">
        <v>4</v>
      </c>
      <c r="F2" s="254">
        <v>5</v>
      </c>
      <c r="G2" s="254">
        <v>6</v>
      </c>
      <c r="H2" s="254">
        <v>7</v>
      </c>
      <c r="I2" s="254">
        <v>8</v>
      </c>
      <c r="J2" s="254">
        <v>9</v>
      </c>
      <c r="K2" s="254">
        <v>10</v>
      </c>
      <c r="L2" s="254">
        <v>11</v>
      </c>
      <c r="M2" s="254">
        <v>12</v>
      </c>
      <c r="N2" s="254">
        <v>13</v>
      </c>
      <c r="O2" s="254">
        <v>14</v>
      </c>
      <c r="P2" s="254">
        <v>15</v>
      </c>
      <c r="Q2" s="254">
        <v>16</v>
      </c>
      <c r="R2" s="254">
        <v>17</v>
      </c>
      <c r="S2" s="254">
        <v>18</v>
      </c>
      <c r="T2" s="254">
        <v>19</v>
      </c>
      <c r="U2" s="254">
        <v>20</v>
      </c>
      <c r="V2" s="254">
        <v>21</v>
      </c>
      <c r="W2" s="254">
        <v>22</v>
      </c>
      <c r="X2" s="254">
        <v>23</v>
      </c>
      <c r="Y2" s="254">
        <v>24</v>
      </c>
      <c r="Z2" s="254">
        <v>25</v>
      </c>
      <c r="AA2" s="254">
        <v>26</v>
      </c>
      <c r="AB2" s="254">
        <v>27</v>
      </c>
      <c r="AC2" s="254">
        <v>28</v>
      </c>
      <c r="AD2" s="254">
        <v>29</v>
      </c>
      <c r="AE2" s="254">
        <v>30</v>
      </c>
      <c r="AF2" s="254">
        <v>31</v>
      </c>
      <c r="AG2" s="254">
        <v>32</v>
      </c>
      <c r="AH2" s="254">
        <v>33</v>
      </c>
      <c r="AI2" s="255">
        <v>34</v>
      </c>
    </row>
    <row r="3" spans="1:35" s="76" customFormat="1" ht="15.75" thickBot="1" x14ac:dyDescent="0.3">
      <c r="A3" s="256" t="s">
        <v>157</v>
      </c>
      <c r="B3" s="260">
        <v>1.006</v>
      </c>
      <c r="C3" s="258">
        <v>1.0069999999999999</v>
      </c>
      <c r="D3" s="258">
        <v>1.006</v>
      </c>
      <c r="E3" s="258">
        <v>1.0049999999999999</v>
      </c>
      <c r="F3" s="258">
        <v>1.0049999999999999</v>
      </c>
      <c r="G3" s="258">
        <v>1.004</v>
      </c>
      <c r="H3" s="258">
        <v>1.0029999999999999</v>
      </c>
      <c r="I3" s="258">
        <v>1.0029999999999999</v>
      </c>
      <c r="J3" s="258">
        <v>1.002</v>
      </c>
      <c r="K3" s="258">
        <v>1.002</v>
      </c>
      <c r="L3" s="258">
        <v>1.002</v>
      </c>
      <c r="M3" s="258">
        <v>1.002</v>
      </c>
      <c r="N3" s="258">
        <v>1.002</v>
      </c>
      <c r="O3" s="258">
        <v>1.002</v>
      </c>
      <c r="P3" s="258">
        <v>1.002</v>
      </c>
      <c r="Q3" s="258">
        <v>1.002</v>
      </c>
      <c r="R3" s="258">
        <v>1.002</v>
      </c>
      <c r="S3" s="258">
        <v>1.002</v>
      </c>
      <c r="T3" s="258">
        <v>1.002</v>
      </c>
      <c r="U3" s="258">
        <v>1.0029999999999999</v>
      </c>
      <c r="V3" s="258">
        <v>1.0029999999999999</v>
      </c>
      <c r="W3" s="258">
        <v>1.0029999999999999</v>
      </c>
      <c r="X3" s="258">
        <v>1.0029999999999999</v>
      </c>
      <c r="Y3" s="258">
        <v>1.0029999999999999</v>
      </c>
      <c r="Z3" s="258">
        <v>1.0029999999999999</v>
      </c>
      <c r="AA3" s="258">
        <v>1.0029999999999999</v>
      </c>
      <c r="AB3" s="258">
        <v>1.002</v>
      </c>
      <c r="AC3" s="258">
        <v>1.002</v>
      </c>
      <c r="AD3" s="258">
        <v>1.002</v>
      </c>
      <c r="AE3" s="258">
        <v>1.002</v>
      </c>
      <c r="AF3" s="258">
        <v>1.002</v>
      </c>
      <c r="AG3" s="258">
        <v>1.0009999999999999</v>
      </c>
      <c r="AH3" s="258">
        <v>1.0009999999999999</v>
      </c>
      <c r="AI3" s="259">
        <f>AH3</f>
        <v>1.0009999999999999</v>
      </c>
    </row>
    <row r="4" spans="1:35" s="76" customFormat="1" x14ac:dyDescent="0.25">
      <c r="A4" s="253"/>
      <c r="B4" s="254">
        <v>1</v>
      </c>
      <c r="C4" s="254">
        <v>2</v>
      </c>
      <c r="D4" s="254">
        <v>3</v>
      </c>
      <c r="E4" s="254">
        <v>4</v>
      </c>
      <c r="F4" s="254">
        <v>5</v>
      </c>
      <c r="G4" s="254">
        <v>6</v>
      </c>
      <c r="H4" s="254">
        <v>7</v>
      </c>
      <c r="I4" s="254">
        <v>8</v>
      </c>
      <c r="J4" s="254">
        <v>9</v>
      </c>
      <c r="K4" s="254">
        <v>10</v>
      </c>
      <c r="L4" s="254">
        <v>11</v>
      </c>
      <c r="M4" s="254">
        <v>12</v>
      </c>
      <c r="N4" s="254">
        <v>13</v>
      </c>
      <c r="O4" s="254">
        <v>14</v>
      </c>
      <c r="P4" s="254">
        <v>15</v>
      </c>
      <c r="Q4" s="254">
        <v>16</v>
      </c>
      <c r="R4" s="254">
        <v>17</v>
      </c>
      <c r="S4" s="254">
        <v>18</v>
      </c>
      <c r="T4" s="254">
        <v>19</v>
      </c>
      <c r="U4" s="254">
        <v>20</v>
      </c>
      <c r="V4" s="254">
        <v>21</v>
      </c>
      <c r="W4" s="254">
        <v>22</v>
      </c>
      <c r="X4" s="254">
        <v>23</v>
      </c>
      <c r="Y4" s="254">
        <v>24</v>
      </c>
      <c r="Z4" s="254">
        <v>25</v>
      </c>
      <c r="AA4" s="254">
        <v>26</v>
      </c>
      <c r="AB4" s="254">
        <v>27</v>
      </c>
      <c r="AC4" s="254">
        <v>28</v>
      </c>
      <c r="AD4" s="254">
        <v>29</v>
      </c>
      <c r="AE4" s="254">
        <v>30</v>
      </c>
      <c r="AF4" s="254">
        <v>31</v>
      </c>
      <c r="AG4" s="254">
        <v>32</v>
      </c>
      <c r="AH4" s="254">
        <v>33</v>
      </c>
      <c r="AI4" s="255">
        <v>34</v>
      </c>
    </row>
    <row r="5" spans="1:35" s="76" customFormat="1" ht="15.75" thickBot="1" x14ac:dyDescent="0.3">
      <c r="A5" s="256" t="s">
        <v>158</v>
      </c>
      <c r="B5" s="260">
        <v>1</v>
      </c>
      <c r="C5" s="258">
        <v>1</v>
      </c>
      <c r="D5" s="258">
        <v>1</v>
      </c>
      <c r="E5" s="258">
        <v>1</v>
      </c>
      <c r="F5" s="258">
        <v>1</v>
      </c>
      <c r="G5" s="258">
        <v>1</v>
      </c>
      <c r="H5" s="258">
        <v>1</v>
      </c>
      <c r="I5" s="258">
        <v>1</v>
      </c>
      <c r="J5" s="258">
        <v>1</v>
      </c>
      <c r="K5" s="258">
        <v>1</v>
      </c>
      <c r="L5" s="258">
        <v>1</v>
      </c>
      <c r="M5" s="258">
        <v>1</v>
      </c>
      <c r="N5" s="258">
        <v>1</v>
      </c>
      <c r="O5" s="258">
        <v>1</v>
      </c>
      <c r="P5" s="258">
        <v>1</v>
      </c>
      <c r="Q5" s="258">
        <v>1</v>
      </c>
      <c r="R5" s="258">
        <v>1</v>
      </c>
      <c r="S5" s="258">
        <v>1</v>
      </c>
      <c r="T5" s="258">
        <v>1</v>
      </c>
      <c r="U5" s="258">
        <v>1</v>
      </c>
      <c r="V5" s="258">
        <v>1</v>
      </c>
      <c r="W5" s="258">
        <v>1</v>
      </c>
      <c r="X5" s="258">
        <v>1</v>
      </c>
      <c r="Y5" s="258">
        <v>1</v>
      </c>
      <c r="Z5" s="258">
        <v>1</v>
      </c>
      <c r="AA5" s="258">
        <v>1</v>
      </c>
      <c r="AB5" s="258">
        <v>1</v>
      </c>
      <c r="AC5" s="258">
        <v>1</v>
      </c>
      <c r="AD5" s="258">
        <v>1</v>
      </c>
      <c r="AE5" s="258">
        <v>1</v>
      </c>
      <c r="AF5" s="258">
        <v>1</v>
      </c>
      <c r="AG5" s="258">
        <v>1</v>
      </c>
      <c r="AH5" s="258">
        <v>1</v>
      </c>
      <c r="AI5" s="259">
        <v>1</v>
      </c>
    </row>
    <row r="6" spans="1:35" s="76" customFormat="1" x14ac:dyDescent="0.25">
      <c r="A6" s="253"/>
      <c r="B6" s="254">
        <v>1</v>
      </c>
      <c r="C6" s="254">
        <v>2</v>
      </c>
      <c r="D6" s="254">
        <v>3</v>
      </c>
      <c r="E6" s="254">
        <v>4</v>
      </c>
      <c r="F6" s="254">
        <v>5</v>
      </c>
      <c r="G6" s="254">
        <v>6</v>
      </c>
      <c r="H6" s="254">
        <v>7</v>
      </c>
      <c r="I6" s="254">
        <v>8</v>
      </c>
      <c r="J6" s="254">
        <v>9</v>
      </c>
      <c r="K6" s="254">
        <v>10</v>
      </c>
      <c r="L6" s="254">
        <v>11</v>
      </c>
      <c r="M6" s="254">
        <v>12</v>
      </c>
      <c r="N6" s="254">
        <v>13</v>
      </c>
      <c r="O6" s="254">
        <v>14</v>
      </c>
      <c r="P6" s="254">
        <v>15</v>
      </c>
      <c r="Q6" s="254">
        <v>16</v>
      </c>
      <c r="R6" s="254">
        <v>17</v>
      </c>
      <c r="S6" s="254">
        <v>18</v>
      </c>
      <c r="T6" s="254">
        <v>19</v>
      </c>
      <c r="U6" s="254">
        <v>20</v>
      </c>
      <c r="V6" s="254">
        <v>21</v>
      </c>
      <c r="W6" s="254">
        <v>22</v>
      </c>
      <c r="X6" s="254">
        <v>23</v>
      </c>
      <c r="Y6" s="254">
        <v>24</v>
      </c>
      <c r="Z6" s="254">
        <v>25</v>
      </c>
      <c r="AA6" s="254">
        <v>26</v>
      </c>
      <c r="AB6" s="254">
        <v>27</v>
      </c>
      <c r="AC6" s="254">
        <v>28</v>
      </c>
      <c r="AD6" s="254">
        <v>29</v>
      </c>
      <c r="AE6" s="254">
        <v>30</v>
      </c>
      <c r="AF6" s="254">
        <v>31</v>
      </c>
      <c r="AG6" s="254">
        <v>32</v>
      </c>
      <c r="AH6" s="254">
        <v>33</v>
      </c>
      <c r="AI6" s="255">
        <v>34</v>
      </c>
    </row>
    <row r="7" spans="1:35" s="76" customFormat="1" ht="15.75" thickBot="1" x14ac:dyDescent="0.3">
      <c r="A7" s="256" t="s">
        <v>159</v>
      </c>
      <c r="B7" s="260">
        <v>1.0309086255241924</v>
      </c>
      <c r="C7" s="258">
        <f t="shared" ref="C7:AH7" si="0">(D13+D14)/(C13+C14)</f>
        <v>1.0299819254189244</v>
      </c>
      <c r="D7" s="258">
        <f t="shared" si="0"/>
        <v>1.0291091762670785</v>
      </c>
      <c r="E7" s="258">
        <f t="shared" si="0"/>
        <v>1.0263571579020978</v>
      </c>
      <c r="F7" s="258">
        <f t="shared" si="0"/>
        <v>1.0304623290792918</v>
      </c>
      <c r="G7" s="258">
        <f t="shared" si="0"/>
        <v>1.0295618075689479</v>
      </c>
      <c r="H7" s="258">
        <f t="shared" si="0"/>
        <v>1.0287129994057864</v>
      </c>
      <c r="I7" s="258">
        <f t="shared" si="0"/>
        <v>1.027911574386998</v>
      </c>
      <c r="J7" s="258">
        <f t="shared" si="0"/>
        <v>1.0271536726334105</v>
      </c>
      <c r="K7" s="258">
        <f t="shared" si="0"/>
        <v>1.026435842422482</v>
      </c>
      <c r="L7" s="258">
        <f t="shared" si="0"/>
        <v>1.0257549876279564</v>
      </c>
      <c r="M7" s="258">
        <f t="shared" si="0"/>
        <v>1.0251083230777307</v>
      </c>
      <c r="N7" s="258">
        <f t="shared" si="0"/>
        <v>1.0528316806716569</v>
      </c>
      <c r="O7" s="257">
        <f t="shared" si="0"/>
        <v>0.98437467003294821</v>
      </c>
      <c r="P7" s="258">
        <f t="shared" si="0"/>
        <v>0.98412664360153779</v>
      </c>
      <c r="Q7" s="258">
        <f t="shared" si="0"/>
        <v>0.98387061614308946</v>
      </c>
      <c r="R7" s="258">
        <f t="shared" si="0"/>
        <v>0.98360619415575179</v>
      </c>
      <c r="S7" s="258">
        <f t="shared" si="0"/>
        <v>0.98333295790362607</v>
      </c>
      <c r="T7" s="258">
        <f t="shared" si="0"/>
        <v>0.98305045919348977</v>
      </c>
      <c r="U7" s="258">
        <f t="shared" si="0"/>
        <v>0.98275821892152315</v>
      </c>
      <c r="V7" s="258">
        <f t="shared" si="0"/>
        <v>0.98245572436178863</v>
      </c>
      <c r="W7" s="258">
        <f t="shared" si="0"/>
        <v>0.98214242616418324</v>
      </c>
      <c r="X7" s="258">
        <f t="shared" si="0"/>
        <v>0.98181773502488789</v>
      </c>
      <c r="Y7" s="258">
        <f t="shared" si="0"/>
        <v>0.98148101798685561</v>
      </c>
      <c r="Z7" s="258">
        <f t="shared" si="0"/>
        <v>0.98113159432147823</v>
      </c>
      <c r="AA7" s="258">
        <f t="shared" si="0"/>
        <v>0.98076873093504802</v>
      </c>
      <c r="AB7" s="258">
        <f t="shared" si="0"/>
        <v>0.98039163723478706</v>
      </c>
      <c r="AC7" s="258">
        <f t="shared" si="0"/>
        <v>0.97999945937878585</v>
      </c>
      <c r="AD7" s="258">
        <f t="shared" si="0"/>
        <v>0.9795912738218322</v>
      </c>
      <c r="AE7" s="258">
        <f t="shared" si="0"/>
        <v>0.97916608005444539</v>
      </c>
      <c r="AF7" s="258">
        <f t="shared" si="0"/>
        <v>0.97872279241495375</v>
      </c>
      <c r="AG7" s="258">
        <f t="shared" si="0"/>
        <v>0.97826023083354818</v>
      </c>
      <c r="AH7" s="258">
        <f t="shared" si="0"/>
        <v>0.9555542206843527</v>
      </c>
      <c r="AI7" s="259">
        <f>AH7</f>
        <v>0.9555542206843527</v>
      </c>
    </row>
    <row r="8" spans="1:35" s="76" customFormat="1" x14ac:dyDescent="0.25">
      <c r="A8" s="253"/>
      <c r="B8" s="254">
        <v>1</v>
      </c>
      <c r="C8" s="254">
        <v>2</v>
      </c>
      <c r="D8" s="254">
        <v>3</v>
      </c>
      <c r="E8" s="254">
        <v>4</v>
      </c>
      <c r="F8" s="254">
        <v>5</v>
      </c>
      <c r="G8" s="254">
        <v>6</v>
      </c>
      <c r="H8" s="254">
        <v>7</v>
      </c>
      <c r="I8" s="254">
        <v>8</v>
      </c>
      <c r="J8" s="254">
        <v>9</v>
      </c>
      <c r="K8" s="254">
        <v>10</v>
      </c>
      <c r="L8" s="254">
        <v>11</v>
      </c>
      <c r="M8" s="254">
        <v>12</v>
      </c>
      <c r="N8" s="254">
        <v>13</v>
      </c>
      <c r="O8" s="254">
        <v>14</v>
      </c>
      <c r="P8" s="254">
        <v>15</v>
      </c>
      <c r="Q8" s="254">
        <v>16</v>
      </c>
      <c r="R8" s="254">
        <v>17</v>
      </c>
      <c r="S8" s="254">
        <v>18</v>
      </c>
      <c r="T8" s="254">
        <v>19</v>
      </c>
      <c r="U8" s="254">
        <v>20</v>
      </c>
      <c r="V8" s="254">
        <v>21</v>
      </c>
      <c r="W8" s="254">
        <v>22</v>
      </c>
      <c r="X8" s="254">
        <v>23</v>
      </c>
      <c r="Y8" s="254">
        <v>24</v>
      </c>
      <c r="Z8" s="254">
        <v>25</v>
      </c>
      <c r="AA8" s="254">
        <v>26</v>
      </c>
      <c r="AB8" s="254">
        <v>27</v>
      </c>
      <c r="AC8" s="254">
        <v>28</v>
      </c>
      <c r="AD8" s="254">
        <v>29</v>
      </c>
      <c r="AE8" s="254">
        <v>30</v>
      </c>
      <c r="AF8" s="254">
        <v>31</v>
      </c>
      <c r="AG8" s="254">
        <v>32</v>
      </c>
      <c r="AH8" s="254">
        <v>33</v>
      </c>
      <c r="AI8" s="255">
        <v>34</v>
      </c>
    </row>
    <row r="9" spans="1:35" s="76" customFormat="1" ht="15.75" thickBot="1" x14ac:dyDescent="0.3">
      <c r="A9" s="256" t="s">
        <v>160</v>
      </c>
      <c r="B9" s="260">
        <v>1.0309088591834434</v>
      </c>
      <c r="C9" s="258">
        <f t="shared" ref="C9:AH9" si="1">D14/C14</f>
        <v>1.0299821452770572</v>
      </c>
      <c r="D9" s="258">
        <f t="shared" si="1"/>
        <v>1.0291093835116842</v>
      </c>
      <c r="E9" s="258">
        <f t="shared" si="1"/>
        <v>1.0000125356333298</v>
      </c>
      <c r="F9" s="258">
        <f t="shared" si="1"/>
        <v>1.0312650730416197</v>
      </c>
      <c r="G9" s="258">
        <f t="shared" si="1"/>
        <v>1.030317203460994</v>
      </c>
      <c r="H9" s="258">
        <f t="shared" si="1"/>
        <v>1.0294251162255215</v>
      </c>
      <c r="I9" s="258">
        <f t="shared" si="1"/>
        <v>1.0285840278828744</v>
      </c>
      <c r="J9" s="258">
        <f t="shared" si="1"/>
        <v>1.0277896867032912</v>
      </c>
      <c r="K9" s="258">
        <f t="shared" si="1"/>
        <v>1.0270383007952031</v>
      </c>
      <c r="L9" s="258">
        <f t="shared" si="1"/>
        <v>1.0263264775756349</v>
      </c>
      <c r="M9" s="258">
        <f t="shared" si="1"/>
        <v>1.0256511725565365</v>
      </c>
      <c r="N9" s="258">
        <f t="shared" si="1"/>
        <v>1.0750189100347549</v>
      </c>
      <c r="O9" s="257">
        <f t="shared" si="1"/>
        <v>0.97718399009680978</v>
      </c>
      <c r="P9" s="258">
        <f t="shared" si="1"/>
        <v>0.97665126513080724</v>
      </c>
      <c r="Q9" s="258">
        <f t="shared" si="1"/>
        <v>0.97609306852629174</v>
      </c>
      <c r="R9" s="258">
        <f t="shared" si="1"/>
        <v>0.97550752869313673</v>
      </c>
      <c r="S9" s="258">
        <f t="shared" si="1"/>
        <v>0.97489258607806417</v>
      </c>
      <c r="T9" s="258">
        <f t="shared" si="1"/>
        <v>0.97424596896059956</v>
      </c>
      <c r="U9" s="258">
        <f t="shared" si="1"/>
        <v>0.97356516541004856</v>
      </c>
      <c r="V9" s="258">
        <f t="shared" si="1"/>
        <v>0.97284739067382564</v>
      </c>
      <c r="W9" s="258">
        <f t="shared" si="1"/>
        <v>0.97208954910454393</v>
      </c>
      <c r="X9" s="258">
        <f t="shared" si="1"/>
        <v>0.97128818952825258</v>
      </c>
      <c r="Y9" s="258">
        <f t="shared" si="1"/>
        <v>0.97043945269663723</v>
      </c>
      <c r="Z9" s="258">
        <f t="shared" si="1"/>
        <v>0.96953900913527324</v>
      </c>
      <c r="AA9" s="258">
        <f t="shared" si="1"/>
        <v>0.96858198527577055</v>
      </c>
      <c r="AB9" s="258">
        <f t="shared" si="1"/>
        <v>0.9675628752115556</v>
      </c>
      <c r="AC9" s="258">
        <f t="shared" si="1"/>
        <v>0.96647543470355646</v>
      </c>
      <c r="AD9" s="258">
        <f t="shared" si="1"/>
        <v>0.9653125531258574</v>
      </c>
      <c r="AE9" s="258">
        <f t="shared" si="1"/>
        <v>0.96406609780239738</v>
      </c>
      <c r="AF9" s="258">
        <f t="shared" si="1"/>
        <v>0.96272672353118272</v>
      </c>
      <c r="AG9" s="258">
        <f t="shared" si="1"/>
        <v>0.96128363786132087</v>
      </c>
      <c r="AH9" s="258">
        <f t="shared" si="1"/>
        <v>0.91944861929655808</v>
      </c>
      <c r="AI9" s="259">
        <f>AH9</f>
        <v>0.91944861929655808</v>
      </c>
    </row>
    <row r="10" spans="1:35" x14ac:dyDescent="0.25">
      <c r="A10" s="221"/>
      <c r="B10" s="221"/>
      <c r="C10" s="221"/>
      <c r="D10" s="221"/>
      <c r="E10" s="221"/>
      <c r="F10" s="221"/>
      <c r="G10" s="221"/>
      <c r="H10" s="221"/>
      <c r="I10" s="221"/>
      <c r="J10" s="221"/>
      <c r="K10" s="221"/>
      <c r="L10" s="221"/>
      <c r="M10" s="221"/>
      <c r="N10" s="221"/>
      <c r="O10" s="221" t="s">
        <v>161</v>
      </c>
      <c r="P10" s="221"/>
      <c r="Q10" s="221"/>
      <c r="R10" s="221"/>
      <c r="S10" s="221"/>
      <c r="T10" s="221"/>
      <c r="U10" s="221"/>
      <c r="V10" s="221"/>
      <c r="W10" s="221"/>
      <c r="X10" s="221"/>
      <c r="Y10" s="221"/>
      <c r="Z10" s="221"/>
      <c r="AA10" s="221"/>
      <c r="AB10" s="221"/>
      <c r="AC10" s="221"/>
      <c r="AD10" s="221"/>
      <c r="AE10" s="221"/>
      <c r="AF10" s="221"/>
      <c r="AG10" s="221"/>
      <c r="AH10" s="221"/>
      <c r="AI10" s="221"/>
    </row>
    <row r="12" spans="1:35" s="76" customFormat="1" x14ac:dyDescent="0.25">
      <c r="A12" s="252"/>
      <c r="B12" s="252">
        <v>2017</v>
      </c>
      <c r="C12" s="252">
        <v>2018</v>
      </c>
      <c r="D12" s="252">
        <v>2019</v>
      </c>
      <c r="E12" s="252">
        <v>2020</v>
      </c>
      <c r="F12" s="252">
        <v>2021</v>
      </c>
      <c r="G12" s="252">
        <v>2022</v>
      </c>
      <c r="H12" s="252">
        <v>2023</v>
      </c>
      <c r="I12" s="252">
        <v>2024</v>
      </c>
      <c r="J12" s="252">
        <v>2025</v>
      </c>
      <c r="K12" s="252">
        <v>2026</v>
      </c>
      <c r="L12" s="252">
        <v>2027</v>
      </c>
      <c r="M12" s="252">
        <v>2028</v>
      </c>
      <c r="N12" s="252">
        <v>2029</v>
      </c>
      <c r="O12" s="252">
        <v>2030</v>
      </c>
      <c r="P12" s="252">
        <v>2031</v>
      </c>
      <c r="Q12" s="252">
        <v>2032</v>
      </c>
      <c r="R12" s="252">
        <v>2033</v>
      </c>
      <c r="S12" s="252">
        <v>2034</v>
      </c>
      <c r="T12" s="252">
        <v>2035</v>
      </c>
      <c r="U12" s="252">
        <v>2036</v>
      </c>
      <c r="V12" s="252">
        <v>2037</v>
      </c>
      <c r="W12" s="252">
        <v>2038</v>
      </c>
      <c r="X12" s="252">
        <v>2039</v>
      </c>
      <c r="Y12" s="252">
        <v>2040</v>
      </c>
      <c r="Z12" s="252">
        <v>2041</v>
      </c>
      <c r="AA12" s="252">
        <v>2042</v>
      </c>
      <c r="AB12" s="252">
        <v>2043</v>
      </c>
      <c r="AC12" s="252">
        <v>2044</v>
      </c>
      <c r="AD12" s="252">
        <v>2045</v>
      </c>
      <c r="AE12" s="252">
        <v>2046</v>
      </c>
      <c r="AF12" s="252">
        <v>2047</v>
      </c>
      <c r="AG12" s="252">
        <v>2048</v>
      </c>
      <c r="AH12" s="252">
        <v>2049</v>
      </c>
      <c r="AI12" s="252">
        <v>2050</v>
      </c>
    </row>
    <row r="13" spans="1:35" s="76" customFormat="1" x14ac:dyDescent="0.25">
      <c r="A13" s="252" t="s">
        <v>162</v>
      </c>
      <c r="B13" s="252">
        <v>73001.3</v>
      </c>
      <c r="C13" s="252">
        <f>B13+($E13-$B13)/3</f>
        <v>75257.666666666672</v>
      </c>
      <c r="D13" s="252">
        <f>C13+($E13-$B13)/3</f>
        <v>77514.03333333334</v>
      </c>
      <c r="E13" s="252">
        <v>79770.399999999994</v>
      </c>
      <c r="F13" s="252">
        <f>E13+($O13-$E13)/($O12-$E12+1)</f>
        <v>82264.436363636356</v>
      </c>
      <c r="G13" s="252">
        <f>F13+($O13-$E13)/($O$12-$E$12+1)</f>
        <v>84758.472727272718</v>
      </c>
      <c r="H13" s="252">
        <f t="shared" ref="H13:M13" si="2">G13+($O13-$E13)/($O$12-$E$12+1)</f>
        <v>87252.50909090908</v>
      </c>
      <c r="I13" s="252">
        <f t="shared" si="2"/>
        <v>89746.545454545441</v>
      </c>
      <c r="J13" s="252">
        <f t="shared" si="2"/>
        <v>92240.581818181803</v>
      </c>
      <c r="K13" s="252">
        <f t="shared" si="2"/>
        <v>94734.618181818165</v>
      </c>
      <c r="L13" s="252">
        <f t="shared" si="2"/>
        <v>97228.654545454527</v>
      </c>
      <c r="M13" s="252">
        <f t="shared" si="2"/>
        <v>99722.690909090888</v>
      </c>
      <c r="N13" s="252">
        <f t="shared" ref="N13" si="3">M13+($O13-$E13)/($O$12-$E$12+1)</f>
        <v>102216.72727272725</v>
      </c>
      <c r="O13" s="252">
        <v>107204.8</v>
      </c>
      <c r="P13" s="252">
        <f>O13+($AI13-$O13)/($AI$12-$O$12+1)</f>
        <v>105673.30476190476</v>
      </c>
      <c r="Q13" s="252">
        <f t="shared" ref="Q13:AH13" si="4">P13+($AI13-$O13)/($AI$12-$O$12+1)</f>
        <v>104141.80952380951</v>
      </c>
      <c r="R13" s="252">
        <f t="shared" si="4"/>
        <v>102610.31428571427</v>
      </c>
      <c r="S13" s="252">
        <f t="shared" si="4"/>
        <v>101078.81904761902</v>
      </c>
      <c r="T13" s="252">
        <f t="shared" si="4"/>
        <v>99547.323809523776</v>
      </c>
      <c r="U13" s="252">
        <f t="shared" si="4"/>
        <v>98015.82857142853</v>
      </c>
      <c r="V13" s="252">
        <f t="shared" si="4"/>
        <v>96484.333333333285</v>
      </c>
      <c r="W13" s="252">
        <f t="shared" si="4"/>
        <v>94952.838095238039</v>
      </c>
      <c r="X13" s="252">
        <f t="shared" si="4"/>
        <v>93421.342857142794</v>
      </c>
      <c r="Y13" s="252">
        <f t="shared" si="4"/>
        <v>91889.847619047549</v>
      </c>
      <c r="Z13" s="252">
        <f t="shared" si="4"/>
        <v>90358.352380952303</v>
      </c>
      <c r="AA13" s="252">
        <f t="shared" si="4"/>
        <v>88826.857142857058</v>
      </c>
      <c r="AB13" s="252">
        <f t="shared" si="4"/>
        <v>87295.361904761812</v>
      </c>
      <c r="AC13" s="252">
        <f t="shared" si="4"/>
        <v>85763.866666666567</v>
      </c>
      <c r="AD13" s="252">
        <f t="shared" si="4"/>
        <v>84232.371428571321</v>
      </c>
      <c r="AE13" s="252">
        <f t="shared" si="4"/>
        <v>82700.876190476076</v>
      </c>
      <c r="AF13" s="252">
        <f t="shared" si="4"/>
        <v>81169.38095238083</v>
      </c>
      <c r="AG13" s="252">
        <f t="shared" si="4"/>
        <v>79637.885714285585</v>
      </c>
      <c r="AH13" s="252">
        <f t="shared" si="4"/>
        <v>78106.39047619034</v>
      </c>
      <c r="AI13" s="252">
        <v>75043.399999999994</v>
      </c>
    </row>
    <row r="14" spans="1:35" s="76" customFormat="1" x14ac:dyDescent="0.25">
      <c r="A14" s="252" t="s">
        <v>163</v>
      </c>
      <c r="B14" s="252">
        <v>13600.2</v>
      </c>
      <c r="C14" s="252">
        <f>B14+($E14-$B14)/3</f>
        <v>14020.566666666668</v>
      </c>
      <c r="D14" s="252">
        <f>C14+($E14-$B14)/3</f>
        <v>14440.933333333334</v>
      </c>
      <c r="E14" s="252">
        <v>14861.3</v>
      </c>
      <c r="F14" s="252">
        <f>E14+($O14-$E14)/($O13-$E13+1)</f>
        <v>14861.486295807605</v>
      </c>
      <c r="G14" s="252">
        <f>F14+($O14-$E14)/($O$12-$E$12+1)</f>
        <v>15326.131750353059</v>
      </c>
      <c r="H14" s="252">
        <f t="shared" ref="H14:M14" si="5">G14+($O14-$E14)/($O$12-$E$12+1)</f>
        <v>15790.777204898513</v>
      </c>
      <c r="I14" s="252">
        <f t="shared" si="5"/>
        <v>16255.422659443968</v>
      </c>
      <c r="J14" s="252">
        <f t="shared" si="5"/>
        <v>16720.068113989422</v>
      </c>
      <c r="K14" s="252">
        <f t="shared" si="5"/>
        <v>17184.713568534877</v>
      </c>
      <c r="L14" s="252">
        <f t="shared" si="5"/>
        <v>17649.359023080331</v>
      </c>
      <c r="M14" s="252">
        <f t="shared" si="5"/>
        <v>18114.004477625786</v>
      </c>
      <c r="N14" s="252">
        <f t="shared" ref="N14" si="6">M14+($O14-$E14)/($O$12-$E$12+1)</f>
        <v>18578.64993217124</v>
      </c>
      <c r="O14" s="252">
        <v>19972.400000000001</v>
      </c>
      <c r="P14" s="252">
        <f>O14+($AI14-$O14)/($AI$12-$O$12+1)</f>
        <v>19516.709523809524</v>
      </c>
      <c r="Q14" s="252">
        <f t="shared" ref="Q14:AH14" si="7">P14+($AI14-$O14)/($AI$12-$O$12+1)</f>
        <v>19061.019047619047</v>
      </c>
      <c r="R14" s="252">
        <f t="shared" si="7"/>
        <v>18605.32857142857</v>
      </c>
      <c r="S14" s="252">
        <f t="shared" si="7"/>
        <v>18149.638095238093</v>
      </c>
      <c r="T14" s="252">
        <f t="shared" si="7"/>
        <v>17693.947619047616</v>
      </c>
      <c r="U14" s="252">
        <f t="shared" si="7"/>
        <v>17238.257142857139</v>
      </c>
      <c r="V14" s="252">
        <f t="shared" si="7"/>
        <v>16782.566666666662</v>
      </c>
      <c r="W14" s="252">
        <f t="shared" si="7"/>
        <v>16326.876190476185</v>
      </c>
      <c r="X14" s="252">
        <f t="shared" si="7"/>
        <v>15871.185714285708</v>
      </c>
      <c r="Y14" s="252">
        <f t="shared" si="7"/>
        <v>15415.495238095231</v>
      </c>
      <c r="Z14" s="252">
        <f t="shared" si="7"/>
        <v>14959.804761904754</v>
      </c>
      <c r="AA14" s="252">
        <f t="shared" si="7"/>
        <v>14504.114285714277</v>
      </c>
      <c r="AB14" s="252">
        <f t="shared" si="7"/>
        <v>14048.4238095238</v>
      </c>
      <c r="AC14" s="252">
        <f t="shared" si="7"/>
        <v>13592.733333333323</v>
      </c>
      <c r="AD14" s="252">
        <f t="shared" si="7"/>
        <v>13137.042857142846</v>
      </c>
      <c r="AE14" s="252">
        <f t="shared" si="7"/>
        <v>12681.352380952369</v>
      </c>
      <c r="AF14" s="252">
        <f t="shared" si="7"/>
        <v>12225.661904761891</v>
      </c>
      <c r="AG14" s="252">
        <f t="shared" si="7"/>
        <v>11769.971428571414</v>
      </c>
      <c r="AH14" s="252">
        <f t="shared" si="7"/>
        <v>11314.280952380937</v>
      </c>
      <c r="AI14" s="252">
        <v>10402.9</v>
      </c>
    </row>
    <row r="16" spans="1:35" x14ac:dyDescent="0.25">
      <c r="A16" s="221"/>
      <c r="B16" s="15" t="s">
        <v>116</v>
      </c>
      <c r="C16" s="15"/>
      <c r="D16" s="15"/>
      <c r="E16" s="15"/>
      <c r="F16" s="15"/>
      <c r="G16" s="15"/>
      <c r="H16" s="15"/>
      <c r="I16" s="15"/>
      <c r="J16" s="15"/>
      <c r="K16" s="15"/>
      <c r="L16" s="15"/>
      <c r="M16" s="15"/>
      <c r="N16" s="15"/>
      <c r="O16" s="15"/>
      <c r="P16" s="15"/>
      <c r="Q16" s="15"/>
      <c r="R16" s="221"/>
      <c r="S16" s="221"/>
      <c r="T16" s="221"/>
      <c r="U16" s="221"/>
      <c r="V16" s="221"/>
      <c r="W16" s="221"/>
      <c r="X16" s="221"/>
      <c r="Y16" s="221"/>
      <c r="Z16" s="221"/>
      <c r="AA16" s="221"/>
      <c r="AB16" s="221"/>
      <c r="AC16" s="221"/>
      <c r="AD16" s="221"/>
      <c r="AE16" s="221"/>
      <c r="AF16" s="221"/>
      <c r="AG16" s="221"/>
      <c r="AH16" s="221"/>
      <c r="AI16" s="221"/>
    </row>
    <row r="17" spans="2:17" x14ac:dyDescent="0.25">
      <c r="B17" s="15" t="s">
        <v>118</v>
      </c>
      <c r="C17" s="15"/>
      <c r="D17" s="15"/>
      <c r="E17" s="15"/>
      <c r="F17" s="15"/>
      <c r="G17" s="15"/>
      <c r="H17" s="15"/>
      <c r="I17" s="15"/>
      <c r="J17" s="15"/>
      <c r="K17" s="15"/>
      <c r="L17" s="15"/>
      <c r="M17" s="15"/>
      <c r="N17" s="15"/>
      <c r="O17" s="15"/>
      <c r="P17" s="15"/>
      <c r="Q17" s="15"/>
    </row>
  </sheetData>
  <pageMargins left="0.7" right="0.7" top="0.78740157499999996" bottom="0.78740157499999996"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CJ98"/>
  <sheetViews>
    <sheetView zoomScale="80" zoomScaleNormal="80" workbookViewId="0">
      <pane xSplit="2" ySplit="2" topLeftCell="BO63" activePane="bottomRight" state="frozen"/>
      <selection pane="topRight" activeCell="C1" sqref="C1"/>
      <selection pane="bottomLeft" activeCell="A3" sqref="A3"/>
      <selection pane="bottomRight" activeCell="CD102" sqref="CD102"/>
    </sheetView>
  </sheetViews>
  <sheetFormatPr defaultColWidth="11.42578125" defaultRowHeight="15" x14ac:dyDescent="0.25"/>
  <cols>
    <col min="1" max="1" width="14.5703125" style="221" customWidth="1"/>
    <col min="2" max="2" width="9.85546875" style="221" bestFit="1" customWidth="1"/>
    <col min="3" max="3" width="11.5703125" style="221" bestFit="1" customWidth="1"/>
    <col min="4" max="36" width="10.5703125" style="221" customWidth="1"/>
    <col min="37" max="37" width="11.5703125" style="221" bestFit="1" customWidth="1"/>
    <col min="38" max="71" width="10.5703125" style="221" customWidth="1"/>
    <col min="72" max="72" width="13.5703125" style="221" customWidth="1"/>
    <col min="73" max="76" width="12.85546875" style="221" customWidth="1"/>
    <col min="77" max="77" width="11" style="221" customWidth="1"/>
    <col min="78" max="78" width="10.85546875" style="221" customWidth="1"/>
    <col min="79" max="79" width="10.7109375" style="221" customWidth="1"/>
    <col min="80" max="82" width="9.28515625" style="221" customWidth="1"/>
    <col min="83" max="83" width="13.5703125" style="221" customWidth="1"/>
    <col min="84" max="84" width="10.7109375" style="221" bestFit="1" customWidth="1"/>
    <col min="85" max="85" width="15.140625" style="221" customWidth="1"/>
    <col min="86" max="16384" width="11.42578125" style="221"/>
  </cols>
  <sheetData>
    <row r="1" spans="1:85" ht="30" x14ac:dyDescent="0.25">
      <c r="A1" s="191" t="s">
        <v>48</v>
      </c>
      <c r="B1" s="87"/>
      <c r="C1" s="88" t="s">
        <v>1</v>
      </c>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98"/>
      <c r="AK1" s="227" t="s">
        <v>2</v>
      </c>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c r="BM1" s="227"/>
      <c r="BN1" s="227"/>
      <c r="BO1" s="227"/>
      <c r="BP1" s="227"/>
      <c r="BQ1" s="227"/>
      <c r="BR1" s="227"/>
      <c r="BS1" s="227" t="s">
        <v>3</v>
      </c>
      <c r="BT1" s="227" t="s">
        <v>4</v>
      </c>
      <c r="BU1" s="89" t="s">
        <v>5</v>
      </c>
      <c r="BV1" s="89" t="s">
        <v>6</v>
      </c>
      <c r="BW1" s="89" t="s">
        <v>7</v>
      </c>
      <c r="BX1" s="89" t="s">
        <v>8</v>
      </c>
      <c r="BY1" s="227" t="s">
        <v>9</v>
      </c>
      <c r="BZ1" s="227" t="s">
        <v>10</v>
      </c>
      <c r="CA1" s="227" t="s">
        <v>11</v>
      </c>
      <c r="CB1" s="227" t="s">
        <v>12</v>
      </c>
      <c r="CC1" s="227" t="s">
        <v>49</v>
      </c>
      <c r="CD1" s="227" t="s">
        <v>13</v>
      </c>
      <c r="CE1" s="89" t="s">
        <v>50</v>
      </c>
      <c r="CF1" s="90" t="s">
        <v>15</v>
      </c>
      <c r="CG1" s="75" t="s">
        <v>16</v>
      </c>
    </row>
    <row r="2" spans="1:85" x14ac:dyDescent="0.25">
      <c r="A2" s="87"/>
      <c r="B2" s="87"/>
      <c r="C2" s="225">
        <v>1</v>
      </c>
      <c r="D2" s="225">
        <v>2</v>
      </c>
      <c r="E2" s="225">
        <v>3</v>
      </c>
      <c r="F2" s="225">
        <v>4</v>
      </c>
      <c r="G2" s="225">
        <v>5</v>
      </c>
      <c r="H2" s="225">
        <v>6</v>
      </c>
      <c r="I2" s="225">
        <v>7</v>
      </c>
      <c r="J2" s="225">
        <v>8</v>
      </c>
      <c r="K2" s="225">
        <v>9</v>
      </c>
      <c r="L2" s="225">
        <v>10</v>
      </c>
      <c r="M2" s="225">
        <v>11</v>
      </c>
      <c r="N2" s="225">
        <v>12</v>
      </c>
      <c r="O2" s="225">
        <v>13</v>
      </c>
      <c r="P2" s="225">
        <v>14</v>
      </c>
      <c r="Q2" s="225">
        <v>15</v>
      </c>
      <c r="R2" s="225">
        <v>16</v>
      </c>
      <c r="S2" s="225">
        <v>17</v>
      </c>
      <c r="T2" s="225">
        <v>18</v>
      </c>
      <c r="U2" s="225">
        <v>19</v>
      </c>
      <c r="V2" s="225">
        <v>20</v>
      </c>
      <c r="W2" s="225">
        <v>21</v>
      </c>
      <c r="X2" s="225">
        <v>22</v>
      </c>
      <c r="Y2" s="225">
        <v>23</v>
      </c>
      <c r="Z2" s="225">
        <v>24</v>
      </c>
      <c r="AA2" s="225">
        <v>25</v>
      </c>
      <c r="AB2" s="225">
        <v>26</v>
      </c>
      <c r="AC2" s="225">
        <v>27</v>
      </c>
      <c r="AD2" s="225">
        <v>28</v>
      </c>
      <c r="AE2" s="225">
        <v>29</v>
      </c>
      <c r="AF2" s="225">
        <v>30</v>
      </c>
      <c r="AG2" s="225">
        <v>31</v>
      </c>
      <c r="AH2" s="225">
        <v>32</v>
      </c>
      <c r="AI2" s="225">
        <v>33</v>
      </c>
      <c r="AJ2" s="225">
        <v>34</v>
      </c>
      <c r="AK2" s="225">
        <v>35</v>
      </c>
      <c r="AL2" s="225">
        <v>36</v>
      </c>
      <c r="AM2" s="225">
        <v>37</v>
      </c>
      <c r="AN2" s="225">
        <v>38</v>
      </c>
      <c r="AO2" s="225">
        <v>39</v>
      </c>
      <c r="AP2" s="225">
        <v>40</v>
      </c>
      <c r="AQ2" s="225">
        <v>41</v>
      </c>
      <c r="AR2" s="225">
        <v>42</v>
      </c>
      <c r="AS2" s="225">
        <v>43</v>
      </c>
      <c r="AT2" s="225">
        <v>44</v>
      </c>
      <c r="AU2" s="225">
        <v>45</v>
      </c>
      <c r="AV2" s="225">
        <v>46</v>
      </c>
      <c r="AW2" s="225">
        <v>47</v>
      </c>
      <c r="AX2" s="225">
        <v>48</v>
      </c>
      <c r="AY2" s="225">
        <v>49</v>
      </c>
      <c r="AZ2" s="225">
        <v>50</v>
      </c>
      <c r="BA2" s="225">
        <v>51</v>
      </c>
      <c r="BB2" s="225">
        <v>52</v>
      </c>
      <c r="BC2" s="225">
        <v>53</v>
      </c>
      <c r="BD2" s="225">
        <v>54</v>
      </c>
      <c r="BE2" s="225">
        <v>55</v>
      </c>
      <c r="BF2" s="225">
        <v>56</v>
      </c>
      <c r="BG2" s="225">
        <v>57</v>
      </c>
      <c r="BH2" s="225">
        <v>58</v>
      </c>
      <c r="BI2" s="225">
        <v>59</v>
      </c>
      <c r="BJ2" s="225">
        <v>60</v>
      </c>
      <c r="BK2" s="225">
        <v>61</v>
      </c>
      <c r="BL2" s="225">
        <v>62</v>
      </c>
      <c r="BM2" s="225">
        <v>63</v>
      </c>
      <c r="BN2" s="225">
        <v>64</v>
      </c>
      <c r="BO2" s="225">
        <v>65</v>
      </c>
      <c r="BP2" s="225">
        <v>66</v>
      </c>
      <c r="BQ2" s="225">
        <v>67</v>
      </c>
      <c r="BR2" s="225">
        <v>68</v>
      </c>
      <c r="BS2" s="225">
        <v>69</v>
      </c>
      <c r="BT2" s="225">
        <v>70</v>
      </c>
      <c r="BU2" s="99">
        <v>71</v>
      </c>
      <c r="BV2" s="99">
        <v>72</v>
      </c>
      <c r="BW2" s="99">
        <v>73</v>
      </c>
      <c r="BX2" s="99">
        <v>74</v>
      </c>
      <c r="BY2" s="225">
        <v>75</v>
      </c>
      <c r="BZ2" s="225">
        <v>76</v>
      </c>
      <c r="CA2" s="225">
        <v>77</v>
      </c>
      <c r="CB2" s="225">
        <v>78</v>
      </c>
      <c r="CC2" s="225">
        <v>79</v>
      </c>
      <c r="CD2" s="225">
        <v>80</v>
      </c>
      <c r="CE2" s="225">
        <v>81</v>
      </c>
      <c r="CF2" s="225">
        <v>82</v>
      </c>
      <c r="CG2" s="97"/>
    </row>
    <row r="3" spans="1:85" x14ac:dyDescent="0.25">
      <c r="A3" s="227" t="str">
        <f>C1</f>
        <v>Activities</v>
      </c>
      <c r="B3" s="225">
        <v>1</v>
      </c>
      <c r="C3" s="223"/>
      <c r="D3" s="223"/>
      <c r="E3" s="223"/>
      <c r="F3" s="223"/>
      <c r="G3" s="223"/>
      <c r="H3" s="223"/>
      <c r="I3" s="223"/>
      <c r="J3" s="223"/>
      <c r="K3" s="223"/>
      <c r="L3" s="223"/>
      <c r="M3" s="223"/>
      <c r="N3" s="223"/>
      <c r="O3" s="223"/>
      <c r="P3" s="223"/>
      <c r="Q3" s="223"/>
      <c r="R3" s="223"/>
      <c r="S3" s="223"/>
      <c r="T3" s="223"/>
      <c r="U3" s="223"/>
      <c r="V3" s="223"/>
      <c r="W3" s="223"/>
      <c r="X3" s="223"/>
      <c r="Y3" s="223"/>
      <c r="Z3" s="223"/>
      <c r="AA3" s="223"/>
      <c r="AB3" s="223"/>
      <c r="AC3" s="223"/>
      <c r="AD3" s="223"/>
      <c r="AE3" s="223"/>
      <c r="AF3" s="223"/>
      <c r="AG3" s="223"/>
      <c r="AH3" s="223"/>
      <c r="AI3" s="223"/>
      <c r="AJ3" s="92"/>
      <c r="AK3" s="223">
        <v>4464679.0063608848</v>
      </c>
      <c r="AL3" s="223"/>
      <c r="AM3" s="223"/>
      <c r="AN3" s="223"/>
      <c r="AO3" s="223"/>
      <c r="AP3" s="223"/>
      <c r="AQ3" s="223"/>
      <c r="AR3" s="223"/>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77"/>
      <c r="BS3" s="223"/>
      <c r="BT3" s="223"/>
      <c r="BU3" s="223"/>
      <c r="BV3" s="223"/>
      <c r="BW3" s="223"/>
      <c r="BX3" s="223"/>
      <c r="BY3" s="223"/>
      <c r="BZ3" s="223"/>
      <c r="CA3" s="223"/>
      <c r="CB3" s="223"/>
      <c r="CC3" s="223"/>
      <c r="CD3" s="223"/>
      <c r="CE3" s="223"/>
      <c r="CF3" s="83">
        <v>359493.3610261702</v>
      </c>
      <c r="CG3" s="107">
        <f t="shared" ref="CG3:CG34" si="0">SUM(C3:CF3)</f>
        <v>4824172.3673870545</v>
      </c>
    </row>
    <row r="4" spans="1:85" x14ac:dyDescent="0.25">
      <c r="A4" s="227"/>
      <c r="B4" s="225">
        <v>2</v>
      </c>
      <c r="C4" s="223"/>
      <c r="D4" s="223"/>
      <c r="E4" s="223"/>
      <c r="F4" s="223"/>
      <c r="G4" s="223"/>
      <c r="H4" s="223"/>
      <c r="I4" s="223"/>
      <c r="J4" s="223"/>
      <c r="K4" s="223"/>
      <c r="L4" s="223"/>
      <c r="M4" s="223"/>
      <c r="N4" s="223"/>
      <c r="O4" s="223"/>
      <c r="P4" s="223"/>
      <c r="Q4" s="223"/>
      <c r="R4" s="223"/>
      <c r="S4" s="223"/>
      <c r="T4" s="223"/>
      <c r="U4" s="223"/>
      <c r="V4" s="223"/>
      <c r="W4" s="223"/>
      <c r="X4" s="223"/>
      <c r="Y4" s="223"/>
      <c r="Z4" s="223"/>
      <c r="AA4" s="223"/>
      <c r="AB4" s="223"/>
      <c r="AC4" s="223"/>
      <c r="AD4" s="223"/>
      <c r="AE4" s="223"/>
      <c r="AF4" s="223"/>
      <c r="AG4" s="223"/>
      <c r="AH4" s="223"/>
      <c r="AI4" s="223"/>
      <c r="AJ4" s="77"/>
      <c r="AK4" s="223"/>
      <c r="AL4" s="223">
        <v>387096.42206774629</v>
      </c>
      <c r="AM4" s="223"/>
      <c r="AN4" s="223"/>
      <c r="AO4" s="223"/>
      <c r="AP4" s="223"/>
      <c r="AQ4" s="223"/>
      <c r="AR4" s="223"/>
      <c r="AS4" s="223"/>
      <c r="AT4" s="223"/>
      <c r="AU4" s="223"/>
      <c r="AV4" s="223"/>
      <c r="AW4" s="223"/>
      <c r="AX4" s="223"/>
      <c r="AY4" s="223"/>
      <c r="AZ4" s="223"/>
      <c r="BA4" s="223"/>
      <c r="BB4" s="223"/>
      <c r="BC4" s="223"/>
      <c r="BD4" s="223"/>
      <c r="BE4" s="223"/>
      <c r="BF4" s="223"/>
      <c r="BG4" s="223"/>
      <c r="BH4" s="223"/>
      <c r="BI4" s="223"/>
      <c r="BJ4" s="223"/>
      <c r="BK4" s="223"/>
      <c r="BL4" s="223"/>
      <c r="BM4" s="223"/>
      <c r="BN4" s="223"/>
      <c r="BO4" s="223"/>
      <c r="BP4" s="223"/>
      <c r="BQ4" s="223"/>
      <c r="BR4" s="77"/>
      <c r="BS4" s="223"/>
      <c r="BT4" s="223"/>
      <c r="BU4" s="223"/>
      <c r="BV4" s="223"/>
      <c r="BW4" s="223"/>
      <c r="BX4" s="223"/>
      <c r="BY4" s="223"/>
      <c r="BZ4" s="223"/>
      <c r="CA4" s="223"/>
      <c r="CB4" s="223"/>
      <c r="CC4" s="223"/>
      <c r="CD4" s="223"/>
      <c r="CE4" s="223"/>
      <c r="CF4" s="83">
        <v>123091.08250666122</v>
      </c>
      <c r="CG4" s="107">
        <f t="shared" si="0"/>
        <v>510187.50457440747</v>
      </c>
    </row>
    <row r="5" spans="1:85" x14ac:dyDescent="0.25">
      <c r="A5" s="227"/>
      <c r="B5" s="225">
        <v>3</v>
      </c>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c r="AD5" s="223"/>
      <c r="AE5" s="223"/>
      <c r="AF5" s="223"/>
      <c r="AG5" s="223"/>
      <c r="AH5" s="223"/>
      <c r="AI5" s="223"/>
      <c r="AJ5" s="77"/>
      <c r="AK5" s="223"/>
      <c r="AL5" s="223"/>
      <c r="AM5" s="223">
        <v>2131690.3363102581</v>
      </c>
      <c r="AN5" s="223"/>
      <c r="AO5" s="223"/>
      <c r="AP5" s="223"/>
      <c r="AQ5" s="223"/>
      <c r="AR5" s="223"/>
      <c r="AS5" s="223"/>
      <c r="AT5" s="223"/>
      <c r="AU5" s="223"/>
      <c r="AV5" s="223"/>
      <c r="AW5" s="223"/>
      <c r="AX5" s="223"/>
      <c r="AY5" s="223"/>
      <c r="AZ5" s="223"/>
      <c r="BA5" s="223"/>
      <c r="BB5" s="223"/>
      <c r="BC5" s="223"/>
      <c r="BD5" s="223"/>
      <c r="BE5" s="223"/>
      <c r="BF5" s="223"/>
      <c r="BG5" s="223"/>
      <c r="BH5" s="223"/>
      <c r="BI5" s="223"/>
      <c r="BJ5" s="223"/>
      <c r="BK5" s="223"/>
      <c r="BL5" s="223"/>
      <c r="BM5" s="223"/>
      <c r="BN5" s="223"/>
      <c r="BO5" s="223"/>
      <c r="BP5" s="223"/>
      <c r="BQ5" s="223"/>
      <c r="BR5" s="77"/>
      <c r="BS5" s="223"/>
      <c r="BT5" s="223"/>
      <c r="BU5" s="223"/>
      <c r="BV5" s="223"/>
      <c r="BW5" s="223"/>
      <c r="BX5" s="223"/>
      <c r="BY5" s="223"/>
      <c r="BZ5" s="223"/>
      <c r="CA5" s="223"/>
      <c r="CB5" s="223"/>
      <c r="CC5" s="223"/>
      <c r="CD5" s="223"/>
      <c r="CE5" s="223"/>
      <c r="CF5" s="83">
        <v>7703639.5312336776</v>
      </c>
      <c r="CG5" s="107">
        <f t="shared" si="0"/>
        <v>9835329.8675439358</v>
      </c>
    </row>
    <row r="6" spans="1:85" x14ac:dyDescent="0.25">
      <c r="A6" s="227"/>
      <c r="B6" s="225">
        <v>4</v>
      </c>
      <c r="C6" s="223"/>
      <c r="D6" s="223"/>
      <c r="E6" s="223"/>
      <c r="F6" s="223"/>
      <c r="G6" s="223"/>
      <c r="H6" s="223"/>
      <c r="I6" s="223"/>
      <c r="J6" s="223"/>
      <c r="K6" s="223"/>
      <c r="L6" s="223"/>
      <c r="M6" s="223"/>
      <c r="N6" s="223"/>
      <c r="O6" s="223"/>
      <c r="P6" s="223"/>
      <c r="Q6" s="223"/>
      <c r="R6" s="223"/>
      <c r="S6" s="223"/>
      <c r="T6" s="223"/>
      <c r="U6" s="223"/>
      <c r="V6" s="223"/>
      <c r="W6" s="223"/>
      <c r="X6" s="223"/>
      <c r="Y6" s="223"/>
      <c r="Z6" s="223"/>
      <c r="AA6" s="223"/>
      <c r="AB6" s="223"/>
      <c r="AC6" s="223"/>
      <c r="AD6" s="223"/>
      <c r="AE6" s="223"/>
      <c r="AF6" s="223"/>
      <c r="AG6" s="223"/>
      <c r="AH6" s="223"/>
      <c r="AI6" s="223"/>
      <c r="AJ6" s="77"/>
      <c r="AK6" s="223"/>
      <c r="AL6" s="223"/>
      <c r="AM6" s="223"/>
      <c r="AN6" s="223">
        <v>-79489.977102817284</v>
      </c>
      <c r="AO6" s="223"/>
      <c r="AP6" s="223"/>
      <c r="AQ6" s="223"/>
      <c r="AR6" s="223"/>
      <c r="AS6" s="223"/>
      <c r="AT6" s="223"/>
      <c r="AU6" s="223"/>
      <c r="AV6" s="223"/>
      <c r="AW6" s="223"/>
      <c r="AX6" s="223"/>
      <c r="AY6" s="223"/>
      <c r="AZ6" s="223"/>
      <c r="BA6" s="223"/>
      <c r="BB6" s="223"/>
      <c r="BC6" s="223"/>
      <c r="BD6" s="223"/>
      <c r="BE6" s="223"/>
      <c r="BF6" s="223"/>
      <c r="BG6" s="223"/>
      <c r="BH6" s="223"/>
      <c r="BI6" s="223"/>
      <c r="BJ6" s="223"/>
      <c r="BK6" s="223"/>
      <c r="BL6" s="223"/>
      <c r="BM6" s="223"/>
      <c r="BN6" s="223"/>
      <c r="BO6" s="223"/>
      <c r="BP6" s="223"/>
      <c r="BQ6" s="223"/>
      <c r="BR6" s="77"/>
      <c r="BS6" s="223"/>
      <c r="BT6" s="223"/>
      <c r="BU6" s="223"/>
      <c r="BV6" s="223"/>
      <c r="BW6" s="223"/>
      <c r="BX6" s="223"/>
      <c r="BY6" s="223"/>
      <c r="BZ6" s="223"/>
      <c r="CA6" s="223"/>
      <c r="CB6" s="223"/>
      <c r="CC6" s="223"/>
      <c r="CD6" s="223"/>
      <c r="CE6" s="223"/>
      <c r="CF6" s="83">
        <v>381343.05124846118</v>
      </c>
      <c r="CG6" s="107">
        <f t="shared" si="0"/>
        <v>301853.07414564391</v>
      </c>
    </row>
    <row r="7" spans="1:85" x14ac:dyDescent="0.25">
      <c r="A7" s="227"/>
      <c r="B7" s="225">
        <v>5</v>
      </c>
      <c r="C7" s="223"/>
      <c r="D7" s="223"/>
      <c r="E7" s="223"/>
      <c r="F7" s="223"/>
      <c r="G7" s="223"/>
      <c r="H7" s="223"/>
      <c r="I7" s="223"/>
      <c r="J7" s="223"/>
      <c r="K7" s="223"/>
      <c r="L7" s="223"/>
      <c r="M7" s="223"/>
      <c r="N7" s="223"/>
      <c r="O7" s="223"/>
      <c r="P7" s="223"/>
      <c r="Q7" s="223"/>
      <c r="R7" s="223"/>
      <c r="S7" s="223"/>
      <c r="T7" s="223"/>
      <c r="U7" s="223"/>
      <c r="V7" s="223"/>
      <c r="W7" s="223"/>
      <c r="X7" s="223"/>
      <c r="Y7" s="223"/>
      <c r="Z7" s="223"/>
      <c r="AA7" s="223"/>
      <c r="AB7" s="223"/>
      <c r="AC7" s="223"/>
      <c r="AD7" s="223"/>
      <c r="AE7" s="223"/>
      <c r="AF7" s="223"/>
      <c r="AG7" s="223"/>
      <c r="AH7" s="223"/>
      <c r="AI7" s="223"/>
      <c r="AJ7" s="77"/>
      <c r="AK7" s="223"/>
      <c r="AL7" s="223"/>
      <c r="AM7" s="223"/>
      <c r="AN7" s="223"/>
      <c r="AO7" s="223">
        <v>313451.98804420186</v>
      </c>
      <c r="AP7" s="223"/>
      <c r="AQ7" s="223"/>
      <c r="AR7" s="223"/>
      <c r="AS7" s="223"/>
      <c r="AT7" s="223"/>
      <c r="AU7" s="223"/>
      <c r="AV7" s="223"/>
      <c r="AW7" s="223"/>
      <c r="AX7" s="223"/>
      <c r="AY7" s="223"/>
      <c r="AZ7" s="223"/>
      <c r="BA7" s="223"/>
      <c r="BB7" s="223"/>
      <c r="BC7" s="223"/>
      <c r="BD7" s="223"/>
      <c r="BE7" s="223"/>
      <c r="BF7" s="223"/>
      <c r="BG7" s="223"/>
      <c r="BH7" s="223"/>
      <c r="BI7" s="223"/>
      <c r="BJ7" s="223"/>
      <c r="BK7" s="223"/>
      <c r="BL7" s="223"/>
      <c r="BM7" s="223"/>
      <c r="BN7" s="223"/>
      <c r="BO7" s="223"/>
      <c r="BP7" s="223"/>
      <c r="BQ7" s="223"/>
      <c r="BR7" s="77"/>
      <c r="BS7" s="223"/>
      <c r="BT7" s="223"/>
      <c r="BU7" s="223"/>
      <c r="BV7" s="223"/>
      <c r="BW7" s="223"/>
      <c r="BX7" s="223"/>
      <c r="BY7" s="223"/>
      <c r="BZ7" s="223"/>
      <c r="CA7" s="223"/>
      <c r="CB7" s="223"/>
      <c r="CC7" s="223"/>
      <c r="CD7" s="223"/>
      <c r="CE7" s="223"/>
      <c r="CF7" s="83">
        <v>151412.80342622113</v>
      </c>
      <c r="CG7" s="107">
        <f t="shared" si="0"/>
        <v>464864.79147042299</v>
      </c>
    </row>
    <row r="8" spans="1:85" x14ac:dyDescent="0.25">
      <c r="A8" s="227"/>
      <c r="B8" s="225">
        <v>6</v>
      </c>
      <c r="C8" s="223"/>
      <c r="D8" s="223"/>
      <c r="E8" s="223"/>
      <c r="F8" s="223"/>
      <c r="G8" s="223"/>
      <c r="H8" s="223"/>
      <c r="I8" s="223"/>
      <c r="J8" s="223"/>
      <c r="K8" s="223"/>
      <c r="L8" s="223"/>
      <c r="M8" s="223"/>
      <c r="N8" s="223"/>
      <c r="O8" s="223"/>
      <c r="P8" s="223"/>
      <c r="Q8" s="223"/>
      <c r="R8" s="223"/>
      <c r="S8" s="223"/>
      <c r="T8" s="223"/>
      <c r="U8" s="223"/>
      <c r="V8" s="223"/>
      <c r="W8" s="223"/>
      <c r="X8" s="223"/>
      <c r="Y8" s="223"/>
      <c r="Z8" s="223"/>
      <c r="AA8" s="223"/>
      <c r="AB8" s="223"/>
      <c r="AC8" s="223"/>
      <c r="AD8" s="223"/>
      <c r="AE8" s="223"/>
      <c r="AF8" s="223"/>
      <c r="AG8" s="223"/>
      <c r="AH8" s="223"/>
      <c r="AI8" s="223"/>
      <c r="AJ8" s="77"/>
      <c r="AK8" s="223"/>
      <c r="AL8" s="223"/>
      <c r="AM8" s="223"/>
      <c r="AN8" s="223"/>
      <c r="AO8" s="223"/>
      <c r="AP8" s="223">
        <v>2098187.3739231797</v>
      </c>
      <c r="AQ8" s="223"/>
      <c r="AR8" s="223"/>
      <c r="AS8" s="223"/>
      <c r="AT8" s="223"/>
      <c r="AU8" s="223"/>
      <c r="AV8" s="223"/>
      <c r="AW8" s="223"/>
      <c r="AX8" s="223"/>
      <c r="AY8" s="223"/>
      <c r="AZ8" s="223"/>
      <c r="BA8" s="223"/>
      <c r="BB8" s="223"/>
      <c r="BC8" s="223"/>
      <c r="BD8" s="223"/>
      <c r="BE8" s="223"/>
      <c r="BF8" s="223"/>
      <c r="BG8" s="223"/>
      <c r="BH8" s="223"/>
      <c r="BI8" s="223"/>
      <c r="BJ8" s="223"/>
      <c r="BK8" s="223"/>
      <c r="BL8" s="223"/>
      <c r="BM8" s="223"/>
      <c r="BN8" s="223"/>
      <c r="BO8" s="223"/>
      <c r="BP8" s="223"/>
      <c r="BQ8" s="223"/>
      <c r="BR8" s="77"/>
      <c r="BS8" s="223"/>
      <c r="BT8" s="223"/>
      <c r="BU8" s="223"/>
      <c r="BV8" s="223"/>
      <c r="BW8" s="223"/>
      <c r="BX8" s="223"/>
      <c r="BY8" s="223"/>
      <c r="BZ8" s="223"/>
      <c r="CA8" s="223"/>
      <c r="CB8" s="223"/>
      <c r="CC8" s="223"/>
      <c r="CD8" s="223"/>
      <c r="CE8" s="223"/>
      <c r="CF8" s="83">
        <v>494261.82459596405</v>
      </c>
      <c r="CG8" s="107">
        <f t="shared" si="0"/>
        <v>2592449.1985191437</v>
      </c>
    </row>
    <row r="9" spans="1:85" x14ac:dyDescent="0.25">
      <c r="A9" s="227"/>
      <c r="B9" s="225">
        <v>7</v>
      </c>
      <c r="C9" s="223"/>
      <c r="D9" s="223"/>
      <c r="E9" s="223"/>
      <c r="F9" s="223"/>
      <c r="G9" s="223"/>
      <c r="H9" s="223"/>
      <c r="I9" s="223"/>
      <c r="J9" s="223"/>
      <c r="K9" s="223"/>
      <c r="L9" s="223"/>
      <c r="M9" s="223"/>
      <c r="N9" s="223"/>
      <c r="O9" s="223"/>
      <c r="P9" s="223"/>
      <c r="Q9" s="223"/>
      <c r="R9" s="223"/>
      <c r="S9" s="223"/>
      <c r="T9" s="223"/>
      <c r="U9" s="223"/>
      <c r="V9" s="223"/>
      <c r="W9" s="223"/>
      <c r="X9" s="223"/>
      <c r="Y9" s="223"/>
      <c r="Z9" s="223"/>
      <c r="AA9" s="223"/>
      <c r="AB9" s="223"/>
      <c r="AC9" s="223"/>
      <c r="AD9" s="223"/>
      <c r="AE9" s="223"/>
      <c r="AF9" s="223"/>
      <c r="AG9" s="223"/>
      <c r="AH9" s="223"/>
      <c r="AI9" s="223"/>
      <c r="AJ9" s="77"/>
      <c r="AK9" s="223"/>
      <c r="AL9" s="223"/>
      <c r="AM9" s="223"/>
      <c r="AN9" s="223"/>
      <c r="AO9" s="223"/>
      <c r="AP9" s="223"/>
      <c r="AQ9" s="223">
        <v>908405.47561960935</v>
      </c>
      <c r="AR9" s="223"/>
      <c r="AS9" s="223"/>
      <c r="AT9" s="223"/>
      <c r="AU9" s="223"/>
      <c r="AV9" s="223"/>
      <c r="AW9" s="223"/>
      <c r="AX9" s="223"/>
      <c r="AY9" s="223"/>
      <c r="AZ9" s="223"/>
      <c r="BA9" s="223"/>
      <c r="BB9" s="223"/>
      <c r="BC9" s="223"/>
      <c r="BD9" s="223"/>
      <c r="BE9" s="223"/>
      <c r="BF9" s="223"/>
      <c r="BG9" s="223"/>
      <c r="BH9" s="223"/>
      <c r="BI9" s="223"/>
      <c r="BJ9" s="223"/>
      <c r="BK9" s="223"/>
      <c r="BL9" s="223"/>
      <c r="BM9" s="223"/>
      <c r="BN9" s="223"/>
      <c r="BO9" s="223"/>
      <c r="BP9" s="223"/>
      <c r="BQ9" s="223"/>
      <c r="BR9" s="77"/>
      <c r="BS9" s="223"/>
      <c r="BT9" s="223"/>
      <c r="BU9" s="223"/>
      <c r="BV9" s="223"/>
      <c r="BW9" s="223"/>
      <c r="BX9" s="223"/>
      <c r="BY9" s="223"/>
      <c r="BZ9" s="223"/>
      <c r="CA9" s="223"/>
      <c r="CB9" s="223"/>
      <c r="CC9" s="223"/>
      <c r="CD9" s="223"/>
      <c r="CE9" s="223"/>
      <c r="CF9" s="83">
        <v>62189.461374623701</v>
      </c>
      <c r="CG9" s="107">
        <f t="shared" si="0"/>
        <v>970594.93699423305</v>
      </c>
    </row>
    <row r="10" spans="1:85" x14ac:dyDescent="0.25">
      <c r="A10" s="227"/>
      <c r="B10" s="225">
        <v>8</v>
      </c>
      <c r="C10" s="223"/>
      <c r="D10" s="223"/>
      <c r="E10" s="223"/>
      <c r="F10" s="223"/>
      <c r="G10" s="223"/>
      <c r="H10" s="223"/>
      <c r="I10" s="223"/>
      <c r="J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3"/>
      <c r="AH10" s="223"/>
      <c r="AI10" s="223"/>
      <c r="AJ10" s="77"/>
      <c r="AK10" s="223"/>
      <c r="AL10" s="223"/>
      <c r="AM10" s="223"/>
      <c r="AN10" s="223"/>
      <c r="AO10" s="223"/>
      <c r="AP10" s="223"/>
      <c r="AQ10" s="223"/>
      <c r="AR10" s="223">
        <v>2486263.6955767092</v>
      </c>
      <c r="AS10" s="223"/>
      <c r="AT10" s="223"/>
      <c r="AU10" s="223"/>
      <c r="AV10" s="223"/>
      <c r="AW10" s="223"/>
      <c r="AX10" s="223"/>
      <c r="AY10" s="223"/>
      <c r="AZ10" s="223"/>
      <c r="BA10" s="223"/>
      <c r="BB10" s="223"/>
      <c r="BC10" s="223"/>
      <c r="BD10" s="223"/>
      <c r="BE10" s="223"/>
      <c r="BF10" s="223"/>
      <c r="BG10" s="223"/>
      <c r="BH10" s="223"/>
      <c r="BI10" s="223"/>
      <c r="BJ10" s="223"/>
      <c r="BK10" s="223"/>
      <c r="BL10" s="223"/>
      <c r="BM10" s="223"/>
      <c r="BN10" s="223"/>
      <c r="BO10" s="223"/>
      <c r="BP10" s="223"/>
      <c r="BQ10" s="223"/>
      <c r="BR10" s="77"/>
      <c r="BS10" s="223"/>
      <c r="BT10" s="223"/>
      <c r="BU10" s="223"/>
      <c r="BV10" s="223"/>
      <c r="BW10" s="223"/>
      <c r="BX10" s="223"/>
      <c r="BY10" s="223"/>
      <c r="BZ10" s="223"/>
      <c r="CA10" s="223"/>
      <c r="CB10" s="223"/>
      <c r="CC10" s="223"/>
      <c r="CD10" s="223"/>
      <c r="CE10" s="223"/>
      <c r="CF10" s="83">
        <v>319319.86714855919</v>
      </c>
      <c r="CG10" s="107">
        <f t="shared" si="0"/>
        <v>2805583.5627252683</v>
      </c>
    </row>
    <row r="11" spans="1:85" x14ac:dyDescent="0.25">
      <c r="A11" s="227"/>
      <c r="B11" s="225">
        <v>9</v>
      </c>
      <c r="C11" s="223"/>
      <c r="D11" s="223"/>
      <c r="E11" s="223"/>
      <c r="F11" s="223"/>
      <c r="G11" s="223"/>
      <c r="H11" s="223"/>
      <c r="I11" s="223"/>
      <c r="J11" s="223"/>
      <c r="K11" s="223"/>
      <c r="L11" s="223"/>
      <c r="M11" s="223"/>
      <c r="N11" s="223"/>
      <c r="O11" s="223"/>
      <c r="P11" s="223"/>
      <c r="Q11" s="223"/>
      <c r="R11" s="223"/>
      <c r="S11" s="223"/>
      <c r="T11" s="223"/>
      <c r="U11" s="223"/>
      <c r="V11" s="223"/>
      <c r="W11" s="223"/>
      <c r="X11" s="223"/>
      <c r="Y11" s="223"/>
      <c r="Z11" s="223"/>
      <c r="AA11" s="223"/>
      <c r="AB11" s="223"/>
      <c r="AC11" s="223"/>
      <c r="AD11" s="223"/>
      <c r="AE11" s="223"/>
      <c r="AF11" s="223"/>
      <c r="AG11" s="223"/>
      <c r="AH11" s="223"/>
      <c r="AI11" s="223"/>
      <c r="AJ11" s="77"/>
      <c r="AK11" s="223"/>
      <c r="AL11" s="223"/>
      <c r="AM11" s="223"/>
      <c r="AN11" s="223"/>
      <c r="AO11" s="223"/>
      <c r="AP11" s="223"/>
      <c r="AQ11" s="223"/>
      <c r="AR11" s="223"/>
      <c r="AS11" s="223">
        <v>127748.63228066688</v>
      </c>
      <c r="AT11" s="223"/>
      <c r="AU11" s="223"/>
      <c r="AV11" s="223"/>
      <c r="AW11" s="223"/>
      <c r="AX11" s="223"/>
      <c r="AY11" s="223"/>
      <c r="AZ11" s="223"/>
      <c r="BA11" s="223"/>
      <c r="BB11" s="223"/>
      <c r="BC11" s="223"/>
      <c r="BD11" s="223"/>
      <c r="BE11" s="223"/>
      <c r="BF11" s="223"/>
      <c r="BG11" s="223"/>
      <c r="BH11" s="223"/>
      <c r="BI11" s="223"/>
      <c r="BJ11" s="223"/>
      <c r="BK11" s="223"/>
      <c r="BL11" s="223"/>
      <c r="BM11" s="223"/>
      <c r="BN11" s="223"/>
      <c r="BO11" s="223"/>
      <c r="BP11" s="223"/>
      <c r="BQ11" s="223"/>
      <c r="BR11" s="77"/>
      <c r="BS11" s="223"/>
      <c r="BT11" s="223"/>
      <c r="BU11" s="223"/>
      <c r="BV11" s="223"/>
      <c r="BW11" s="223"/>
      <c r="BX11" s="223"/>
      <c r="BY11" s="223"/>
      <c r="BZ11" s="223"/>
      <c r="CA11" s="223"/>
      <c r="CB11" s="223"/>
      <c r="CC11" s="223"/>
      <c r="CD11" s="223"/>
      <c r="CE11" s="223"/>
      <c r="CF11" s="83">
        <v>8169.3870790357123</v>
      </c>
      <c r="CG11" s="107">
        <f t="shared" si="0"/>
        <v>135918.01935970259</v>
      </c>
    </row>
    <row r="12" spans="1:85" x14ac:dyDescent="0.25">
      <c r="A12" s="227"/>
      <c r="B12" s="225">
        <v>10</v>
      </c>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3"/>
      <c r="AG12" s="223"/>
      <c r="AH12" s="223"/>
      <c r="AI12" s="223"/>
      <c r="AJ12" s="77"/>
      <c r="AK12" s="223"/>
      <c r="AL12" s="223"/>
      <c r="AM12" s="223"/>
      <c r="AN12" s="223"/>
      <c r="AO12" s="223"/>
      <c r="AP12" s="223"/>
      <c r="AQ12" s="223"/>
      <c r="AR12" s="223"/>
      <c r="AS12" s="223"/>
      <c r="AT12" s="223">
        <v>392014.85208062199</v>
      </c>
      <c r="AU12" s="223"/>
      <c r="AV12" s="223"/>
      <c r="AW12" s="223"/>
      <c r="AX12" s="223"/>
      <c r="AY12" s="223"/>
      <c r="AZ12" s="223"/>
      <c r="BA12" s="223"/>
      <c r="BB12" s="223"/>
      <c r="BC12" s="223"/>
      <c r="BD12" s="223"/>
      <c r="BE12" s="223"/>
      <c r="BF12" s="223"/>
      <c r="BG12" s="223"/>
      <c r="BH12" s="223"/>
      <c r="BI12" s="223"/>
      <c r="BJ12" s="223"/>
      <c r="BK12" s="223"/>
      <c r="BL12" s="223"/>
      <c r="BM12" s="223"/>
      <c r="BN12" s="223"/>
      <c r="BO12" s="223"/>
      <c r="BP12" s="223"/>
      <c r="BQ12" s="223"/>
      <c r="BR12" s="77"/>
      <c r="BS12" s="223"/>
      <c r="BT12" s="223"/>
      <c r="BU12" s="223"/>
      <c r="BV12" s="223"/>
      <c r="BW12" s="223"/>
      <c r="BX12" s="223"/>
      <c r="BY12" s="223"/>
      <c r="BZ12" s="223"/>
      <c r="CA12" s="223"/>
      <c r="CB12" s="223"/>
      <c r="CC12" s="223"/>
      <c r="CD12" s="223"/>
      <c r="CE12" s="223"/>
      <c r="CF12" s="83">
        <v>62052.359358558118</v>
      </c>
      <c r="CG12" s="107">
        <f t="shared" si="0"/>
        <v>454067.21143918013</v>
      </c>
    </row>
    <row r="13" spans="1:85" x14ac:dyDescent="0.25">
      <c r="A13" s="227"/>
      <c r="B13" s="225">
        <v>11</v>
      </c>
      <c r="C13" s="223"/>
      <c r="D13" s="223"/>
      <c r="E13" s="223"/>
      <c r="F13" s="223"/>
      <c r="G13" s="223"/>
      <c r="H13" s="223"/>
      <c r="I13" s="223"/>
      <c r="J13" s="223"/>
      <c r="K13" s="223"/>
      <c r="L13" s="223"/>
      <c r="M13" s="223"/>
      <c r="N13" s="223"/>
      <c r="O13" s="223"/>
      <c r="P13" s="223"/>
      <c r="Q13" s="223"/>
      <c r="R13" s="223"/>
      <c r="S13" s="223"/>
      <c r="T13" s="223"/>
      <c r="U13" s="223"/>
      <c r="V13" s="223"/>
      <c r="W13" s="223"/>
      <c r="X13" s="223"/>
      <c r="Y13" s="223"/>
      <c r="Z13" s="223"/>
      <c r="AA13" s="223"/>
      <c r="AB13" s="223"/>
      <c r="AC13" s="223"/>
      <c r="AD13" s="223"/>
      <c r="AE13" s="223"/>
      <c r="AF13" s="223"/>
      <c r="AG13" s="223"/>
      <c r="AH13" s="223"/>
      <c r="AI13" s="223"/>
      <c r="AJ13" s="77"/>
      <c r="AK13" s="223"/>
      <c r="AL13" s="223"/>
      <c r="AM13" s="223"/>
      <c r="AN13" s="223"/>
      <c r="AO13" s="223"/>
      <c r="AP13" s="223"/>
      <c r="AQ13" s="223"/>
      <c r="AR13" s="223"/>
      <c r="AS13" s="223"/>
      <c r="AT13" s="223"/>
      <c r="AU13" s="223">
        <v>1421851.396186806</v>
      </c>
      <c r="AV13" s="223"/>
      <c r="AW13" s="223"/>
      <c r="AX13" s="223"/>
      <c r="AY13" s="223"/>
      <c r="AZ13" s="223"/>
      <c r="BA13" s="223"/>
      <c r="BB13" s="223"/>
      <c r="BC13" s="223"/>
      <c r="BD13" s="223"/>
      <c r="BE13" s="223"/>
      <c r="BF13" s="223"/>
      <c r="BG13" s="223"/>
      <c r="BH13" s="223"/>
      <c r="BI13" s="223"/>
      <c r="BJ13" s="223"/>
      <c r="BK13" s="223"/>
      <c r="BL13" s="223"/>
      <c r="BM13" s="223"/>
      <c r="BN13" s="223"/>
      <c r="BO13" s="223"/>
      <c r="BP13" s="223"/>
      <c r="BQ13" s="223"/>
      <c r="BR13" s="77"/>
      <c r="BS13" s="223"/>
      <c r="BT13" s="223"/>
      <c r="BU13" s="223"/>
      <c r="BV13" s="223"/>
      <c r="BW13" s="223"/>
      <c r="BX13" s="223"/>
      <c r="BY13" s="223"/>
      <c r="BZ13" s="223"/>
      <c r="CA13" s="223"/>
      <c r="CB13" s="223"/>
      <c r="CC13" s="223"/>
      <c r="CD13" s="223"/>
      <c r="CE13" s="223"/>
      <c r="CF13" s="83">
        <v>1107262.1961451182</v>
      </c>
      <c r="CG13" s="107">
        <f t="shared" si="0"/>
        <v>2529113.5923319245</v>
      </c>
    </row>
    <row r="14" spans="1:85" x14ac:dyDescent="0.25">
      <c r="A14" s="227"/>
      <c r="B14" s="225">
        <v>12</v>
      </c>
      <c r="C14" s="223"/>
      <c r="D14" s="223"/>
      <c r="E14" s="223"/>
      <c r="F14" s="223"/>
      <c r="G14" s="223"/>
      <c r="H14" s="223"/>
      <c r="I14" s="223"/>
      <c r="J14" s="223"/>
      <c r="K14" s="223"/>
      <c r="L14" s="223"/>
      <c r="M14" s="223"/>
      <c r="N14" s="223"/>
      <c r="O14" s="223"/>
      <c r="P14" s="223"/>
      <c r="Q14" s="223"/>
      <c r="R14" s="223"/>
      <c r="S14" s="223"/>
      <c r="T14" s="223"/>
      <c r="U14" s="223"/>
      <c r="V14" s="223"/>
      <c r="W14" s="223"/>
      <c r="X14" s="223"/>
      <c r="Y14" s="223"/>
      <c r="Z14" s="223"/>
      <c r="AA14" s="223"/>
      <c r="AB14" s="223"/>
      <c r="AC14" s="223"/>
      <c r="AD14" s="223"/>
      <c r="AE14" s="223"/>
      <c r="AF14" s="223"/>
      <c r="AG14" s="223"/>
      <c r="AH14" s="223"/>
      <c r="AI14" s="223"/>
      <c r="AJ14" s="77"/>
      <c r="AK14" s="223"/>
      <c r="AL14" s="223"/>
      <c r="AM14" s="223"/>
      <c r="AN14" s="223"/>
      <c r="AO14" s="223"/>
      <c r="AP14" s="223"/>
      <c r="AQ14" s="223"/>
      <c r="AR14" s="223"/>
      <c r="AS14" s="223"/>
      <c r="AT14" s="223"/>
      <c r="AU14" s="223"/>
      <c r="AV14" s="223">
        <v>1862253.4070004821</v>
      </c>
      <c r="AW14" s="223"/>
      <c r="AX14" s="223"/>
      <c r="AY14" s="223"/>
      <c r="AZ14" s="223"/>
      <c r="BA14" s="223"/>
      <c r="BB14" s="223"/>
      <c r="BC14" s="223"/>
      <c r="BD14" s="223"/>
      <c r="BE14" s="223"/>
      <c r="BF14" s="223"/>
      <c r="BG14" s="223"/>
      <c r="BH14" s="223"/>
      <c r="BI14" s="223"/>
      <c r="BJ14" s="223"/>
      <c r="BK14" s="223"/>
      <c r="BL14" s="223"/>
      <c r="BM14" s="223"/>
      <c r="BN14" s="223"/>
      <c r="BO14" s="223"/>
      <c r="BP14" s="223"/>
      <c r="BQ14" s="223"/>
      <c r="BR14" s="77"/>
      <c r="BS14" s="223"/>
      <c r="BT14" s="223"/>
      <c r="BU14" s="223"/>
      <c r="BV14" s="223"/>
      <c r="BW14" s="223"/>
      <c r="BX14" s="223"/>
      <c r="BY14" s="223"/>
      <c r="BZ14" s="223"/>
      <c r="CA14" s="223"/>
      <c r="CB14" s="223"/>
      <c r="CC14" s="223"/>
      <c r="CD14" s="223"/>
      <c r="CE14" s="223"/>
      <c r="CF14" s="83">
        <v>1368681.2418519307</v>
      </c>
      <c r="CG14" s="107">
        <f t="shared" si="0"/>
        <v>3230934.6488524126</v>
      </c>
    </row>
    <row r="15" spans="1:85" x14ac:dyDescent="0.25">
      <c r="A15" s="227"/>
      <c r="B15" s="225">
        <v>13</v>
      </c>
      <c r="C15" s="223"/>
      <c r="D15" s="223"/>
      <c r="E15" s="223"/>
      <c r="F15" s="223"/>
      <c r="G15" s="223"/>
      <c r="H15" s="223"/>
      <c r="I15" s="223"/>
      <c r="J15" s="223"/>
      <c r="K15" s="223"/>
      <c r="L15" s="223"/>
      <c r="M15" s="223"/>
      <c r="N15" s="223"/>
      <c r="O15" s="223"/>
      <c r="P15" s="223"/>
      <c r="Q15" s="223"/>
      <c r="R15" s="223"/>
      <c r="S15" s="223"/>
      <c r="T15" s="223"/>
      <c r="U15" s="223"/>
      <c r="V15" s="223"/>
      <c r="W15" s="223"/>
      <c r="X15" s="223"/>
      <c r="Y15" s="223"/>
      <c r="Z15" s="223"/>
      <c r="AA15" s="223"/>
      <c r="AB15" s="223"/>
      <c r="AC15" s="223"/>
      <c r="AD15" s="223"/>
      <c r="AE15" s="223"/>
      <c r="AF15" s="223"/>
      <c r="AG15" s="223"/>
      <c r="AH15" s="223"/>
      <c r="AI15" s="223"/>
      <c r="AJ15" s="77"/>
      <c r="AK15" s="223"/>
      <c r="AL15" s="223"/>
      <c r="AM15" s="223"/>
      <c r="AN15" s="223"/>
      <c r="AO15" s="223"/>
      <c r="AP15" s="223"/>
      <c r="AQ15" s="223"/>
      <c r="AR15" s="223"/>
      <c r="AS15" s="223"/>
      <c r="AT15" s="223"/>
      <c r="AU15" s="223"/>
      <c r="AV15" s="223"/>
      <c r="AW15" s="223">
        <v>268186.86292172974</v>
      </c>
      <c r="AX15" s="223"/>
      <c r="AY15" s="223"/>
      <c r="AZ15" s="223"/>
      <c r="BA15" s="223"/>
      <c r="BB15" s="223"/>
      <c r="BC15" s="223"/>
      <c r="BD15" s="223"/>
      <c r="BE15" s="223"/>
      <c r="BF15" s="223"/>
      <c r="BG15" s="223"/>
      <c r="BH15" s="223"/>
      <c r="BI15" s="223"/>
      <c r="BJ15" s="223"/>
      <c r="BK15" s="223"/>
      <c r="BL15" s="223"/>
      <c r="BM15" s="223"/>
      <c r="BN15" s="223"/>
      <c r="BO15" s="223"/>
      <c r="BP15" s="223"/>
      <c r="BQ15" s="223"/>
      <c r="BR15" s="77"/>
      <c r="BS15" s="223"/>
      <c r="BT15" s="223"/>
      <c r="BU15" s="223"/>
      <c r="BV15" s="223"/>
      <c r="BW15" s="223"/>
      <c r="BX15" s="223"/>
      <c r="BY15" s="223"/>
      <c r="BZ15" s="223"/>
      <c r="CA15" s="223"/>
      <c r="CB15" s="223"/>
      <c r="CC15" s="223"/>
      <c r="CD15" s="223"/>
      <c r="CE15" s="223"/>
      <c r="CF15" s="83">
        <v>19475.548631433812</v>
      </c>
      <c r="CG15" s="107">
        <f t="shared" si="0"/>
        <v>287662.41155316355</v>
      </c>
    </row>
    <row r="16" spans="1:85" x14ac:dyDescent="0.25">
      <c r="A16" s="227"/>
      <c r="B16" s="225">
        <v>14</v>
      </c>
      <c r="C16" s="223"/>
      <c r="D16" s="223"/>
      <c r="E16" s="223"/>
      <c r="F16" s="223"/>
      <c r="G16" s="223"/>
      <c r="H16" s="223"/>
      <c r="I16" s="223"/>
      <c r="J16" s="223"/>
      <c r="K16" s="223"/>
      <c r="L16" s="223"/>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c r="AJ16" s="77"/>
      <c r="AK16" s="223"/>
      <c r="AL16" s="223"/>
      <c r="AM16" s="223"/>
      <c r="AN16" s="223"/>
      <c r="AO16" s="223"/>
      <c r="AP16" s="223"/>
      <c r="AQ16" s="223"/>
      <c r="AR16" s="223"/>
      <c r="AS16" s="223"/>
      <c r="AT16" s="223"/>
      <c r="AU16" s="223"/>
      <c r="AV16" s="223"/>
      <c r="AW16" s="223"/>
      <c r="AX16" s="223">
        <v>1212809.5750220597</v>
      </c>
      <c r="AY16" s="223"/>
      <c r="AZ16" s="223"/>
      <c r="BA16" s="223"/>
      <c r="BB16" s="223"/>
      <c r="BC16" s="223"/>
      <c r="BD16" s="223"/>
      <c r="BE16" s="223"/>
      <c r="BF16" s="223"/>
      <c r="BG16" s="223"/>
      <c r="BH16" s="223"/>
      <c r="BI16" s="223"/>
      <c r="BJ16" s="223"/>
      <c r="BK16" s="223"/>
      <c r="BL16" s="223"/>
      <c r="BM16" s="223"/>
      <c r="BN16" s="223"/>
      <c r="BO16" s="223"/>
      <c r="BP16" s="223"/>
      <c r="BQ16" s="223"/>
      <c r="BR16" s="77"/>
      <c r="BS16" s="223"/>
      <c r="BT16" s="223"/>
      <c r="BU16" s="223"/>
      <c r="BV16" s="223"/>
      <c r="BW16" s="223"/>
      <c r="BX16" s="223"/>
      <c r="BY16" s="223"/>
      <c r="BZ16" s="223"/>
      <c r="CA16" s="223"/>
      <c r="CB16" s="223"/>
      <c r="CC16" s="223"/>
      <c r="CD16" s="223"/>
      <c r="CE16" s="223"/>
      <c r="CF16" s="83">
        <v>392185.34727427992</v>
      </c>
      <c r="CG16" s="107">
        <f t="shared" si="0"/>
        <v>1604994.9222963396</v>
      </c>
    </row>
    <row r="17" spans="1:85" x14ac:dyDescent="0.25">
      <c r="A17" s="227"/>
      <c r="B17" s="225">
        <v>15</v>
      </c>
      <c r="C17" s="223"/>
      <c r="D17" s="223"/>
      <c r="E17" s="223"/>
      <c r="F17" s="223"/>
      <c r="G17" s="223"/>
      <c r="H17" s="223"/>
      <c r="I17" s="223"/>
      <c r="J17" s="223"/>
      <c r="K17" s="223"/>
      <c r="L17" s="223"/>
      <c r="M17" s="223"/>
      <c r="N17" s="223"/>
      <c r="O17" s="223"/>
      <c r="P17" s="223"/>
      <c r="Q17" s="223"/>
      <c r="R17" s="223"/>
      <c r="S17" s="223"/>
      <c r="T17" s="223"/>
      <c r="U17" s="223"/>
      <c r="V17" s="223"/>
      <c r="W17" s="223"/>
      <c r="X17" s="223"/>
      <c r="Y17" s="223"/>
      <c r="Z17" s="223"/>
      <c r="AA17" s="223"/>
      <c r="AB17" s="223"/>
      <c r="AC17" s="223"/>
      <c r="AD17" s="223"/>
      <c r="AE17" s="223"/>
      <c r="AF17" s="223"/>
      <c r="AG17" s="223"/>
      <c r="AH17" s="223"/>
      <c r="AI17" s="223"/>
      <c r="AJ17" s="77"/>
      <c r="AK17" s="223"/>
      <c r="AL17" s="223"/>
      <c r="AM17" s="223"/>
      <c r="AN17" s="223"/>
      <c r="AO17" s="223"/>
      <c r="AP17" s="223"/>
      <c r="AQ17" s="223"/>
      <c r="AR17" s="223"/>
      <c r="AS17" s="223"/>
      <c r="AT17" s="223"/>
      <c r="AU17" s="223"/>
      <c r="AV17" s="223"/>
      <c r="AW17" s="223"/>
      <c r="AX17" s="223"/>
      <c r="AY17" s="223">
        <v>431601.48204978602</v>
      </c>
      <c r="AZ17" s="223"/>
      <c r="BA17" s="223"/>
      <c r="BB17" s="223"/>
      <c r="BC17" s="223"/>
      <c r="BD17" s="223"/>
      <c r="BE17" s="223"/>
      <c r="BF17" s="223"/>
      <c r="BG17" s="223"/>
      <c r="BH17" s="223"/>
      <c r="BI17" s="223"/>
      <c r="BJ17" s="223"/>
      <c r="BK17" s="223"/>
      <c r="BL17" s="223"/>
      <c r="BM17" s="223"/>
      <c r="BN17" s="223"/>
      <c r="BO17" s="223"/>
      <c r="BP17" s="223"/>
      <c r="BQ17" s="223"/>
      <c r="BR17" s="77"/>
      <c r="BS17" s="223"/>
      <c r="BT17" s="223"/>
      <c r="BU17" s="223"/>
      <c r="BV17" s="223"/>
      <c r="BW17" s="223"/>
      <c r="BX17" s="223"/>
      <c r="BY17" s="223"/>
      <c r="BZ17" s="223"/>
      <c r="CA17" s="223"/>
      <c r="CB17" s="223"/>
      <c r="CC17" s="223"/>
      <c r="CD17" s="223"/>
      <c r="CE17" s="223"/>
      <c r="CF17" s="83">
        <v>198820.308754987</v>
      </c>
      <c r="CG17" s="107">
        <f t="shared" si="0"/>
        <v>630421.79080477299</v>
      </c>
    </row>
    <row r="18" spans="1:85" x14ac:dyDescent="0.25">
      <c r="A18" s="227"/>
      <c r="B18" s="225">
        <v>16</v>
      </c>
      <c r="C18" s="223"/>
      <c r="D18" s="223"/>
      <c r="E18" s="223"/>
      <c r="F18" s="223"/>
      <c r="G18" s="223"/>
      <c r="H18" s="223"/>
      <c r="I18" s="223"/>
      <c r="J18" s="223"/>
      <c r="K18" s="223"/>
      <c r="L18" s="223"/>
      <c r="M18" s="223"/>
      <c r="N18" s="223"/>
      <c r="O18" s="223"/>
      <c r="P18" s="223"/>
      <c r="Q18" s="223"/>
      <c r="R18" s="223"/>
      <c r="S18" s="223"/>
      <c r="T18" s="223"/>
      <c r="U18" s="223"/>
      <c r="V18" s="223"/>
      <c r="W18" s="223"/>
      <c r="X18" s="223"/>
      <c r="Y18" s="223"/>
      <c r="Z18" s="223"/>
      <c r="AA18" s="223"/>
      <c r="AB18" s="223"/>
      <c r="AC18" s="223"/>
      <c r="AD18" s="223"/>
      <c r="AE18" s="223"/>
      <c r="AF18" s="223"/>
      <c r="AG18" s="223"/>
      <c r="AH18" s="223"/>
      <c r="AI18" s="223"/>
      <c r="AJ18" s="77"/>
      <c r="AK18" s="223"/>
      <c r="AL18" s="223"/>
      <c r="AM18" s="223"/>
      <c r="AN18" s="223"/>
      <c r="AO18" s="223"/>
      <c r="AP18" s="223"/>
      <c r="AQ18" s="223"/>
      <c r="AR18" s="223"/>
      <c r="AS18" s="223"/>
      <c r="AT18" s="223"/>
      <c r="AU18" s="223"/>
      <c r="AV18" s="223"/>
      <c r="AW18" s="223"/>
      <c r="AX18" s="223"/>
      <c r="AY18" s="223"/>
      <c r="AZ18" s="223">
        <v>620697.88127218594</v>
      </c>
      <c r="BA18" s="223"/>
      <c r="BB18" s="223"/>
      <c r="BC18" s="223"/>
      <c r="BD18" s="223"/>
      <c r="BE18" s="223"/>
      <c r="BF18" s="223"/>
      <c r="BG18" s="223"/>
      <c r="BH18" s="223"/>
      <c r="BI18" s="223"/>
      <c r="BJ18" s="223"/>
      <c r="BK18" s="223"/>
      <c r="BL18" s="223"/>
      <c r="BM18" s="223"/>
      <c r="BN18" s="223"/>
      <c r="BO18" s="223"/>
      <c r="BP18" s="223"/>
      <c r="BQ18" s="223"/>
      <c r="BR18" s="77"/>
      <c r="BS18" s="223"/>
      <c r="BT18" s="223"/>
      <c r="BU18" s="223"/>
      <c r="BV18" s="223"/>
      <c r="BW18" s="223"/>
      <c r="BX18" s="223"/>
      <c r="BY18" s="223"/>
      <c r="BZ18" s="223"/>
      <c r="CA18" s="223"/>
      <c r="CB18" s="223"/>
      <c r="CC18" s="223"/>
      <c r="CD18" s="223"/>
      <c r="CE18" s="223"/>
      <c r="CF18" s="83">
        <v>21274.04428176954</v>
      </c>
      <c r="CG18" s="107">
        <f t="shared" si="0"/>
        <v>641971.92555395549</v>
      </c>
    </row>
    <row r="19" spans="1:85" x14ac:dyDescent="0.25">
      <c r="A19" s="227"/>
      <c r="B19" s="225">
        <v>17</v>
      </c>
      <c r="C19" s="223"/>
      <c r="D19" s="223"/>
      <c r="E19" s="223"/>
      <c r="F19" s="223"/>
      <c r="G19" s="223"/>
      <c r="H19" s="223"/>
      <c r="I19" s="223"/>
      <c r="J19" s="223"/>
      <c r="K19" s="223"/>
      <c r="L19" s="223"/>
      <c r="M19" s="223"/>
      <c r="N19" s="223"/>
      <c r="O19" s="223"/>
      <c r="P19" s="223"/>
      <c r="Q19" s="223"/>
      <c r="R19" s="223"/>
      <c r="S19" s="223"/>
      <c r="T19" s="223"/>
      <c r="U19" s="223"/>
      <c r="V19" s="223"/>
      <c r="W19" s="223"/>
      <c r="X19" s="223"/>
      <c r="Y19" s="223"/>
      <c r="Z19" s="223"/>
      <c r="AA19" s="223"/>
      <c r="AB19" s="223"/>
      <c r="AC19" s="223"/>
      <c r="AD19" s="223"/>
      <c r="AE19" s="223"/>
      <c r="AF19" s="223"/>
      <c r="AG19" s="223"/>
      <c r="AH19" s="223"/>
      <c r="AI19" s="223"/>
      <c r="AJ19" s="77"/>
      <c r="AK19" s="223"/>
      <c r="AL19" s="223"/>
      <c r="AM19" s="223"/>
      <c r="AN19" s="223"/>
      <c r="AO19" s="223"/>
      <c r="AP19" s="223"/>
      <c r="AQ19" s="223"/>
      <c r="AR19" s="223"/>
      <c r="AS19" s="223"/>
      <c r="AT19" s="223"/>
      <c r="AU19" s="223"/>
      <c r="AV19" s="223"/>
      <c r="AW19" s="223"/>
      <c r="AX19" s="223"/>
      <c r="AY19" s="223"/>
      <c r="AZ19" s="223"/>
      <c r="BA19" s="223">
        <v>884913.04657594522</v>
      </c>
      <c r="BB19" s="223"/>
      <c r="BC19" s="223"/>
      <c r="BD19" s="223"/>
      <c r="BE19" s="223"/>
      <c r="BF19" s="223"/>
      <c r="BG19" s="223"/>
      <c r="BH19" s="223"/>
      <c r="BI19" s="223"/>
      <c r="BJ19" s="223"/>
      <c r="BK19" s="223"/>
      <c r="BL19" s="223"/>
      <c r="BM19" s="223"/>
      <c r="BN19" s="223"/>
      <c r="BO19" s="223"/>
      <c r="BP19" s="223"/>
      <c r="BQ19" s="223"/>
      <c r="BR19" s="77"/>
      <c r="BS19" s="223"/>
      <c r="BT19" s="223"/>
      <c r="BU19" s="223"/>
      <c r="BV19" s="223"/>
      <c r="BW19" s="223"/>
      <c r="BX19" s="223"/>
      <c r="BY19" s="223"/>
      <c r="BZ19" s="223"/>
      <c r="CA19" s="223"/>
      <c r="CB19" s="223"/>
      <c r="CC19" s="223"/>
      <c r="CD19" s="223"/>
      <c r="CE19" s="223"/>
      <c r="CF19" s="83">
        <v>182961.12550119538</v>
      </c>
      <c r="CG19" s="107">
        <f t="shared" si="0"/>
        <v>1067874.1720771405</v>
      </c>
    </row>
    <row r="20" spans="1:85" x14ac:dyDescent="0.25">
      <c r="A20" s="227"/>
      <c r="B20" s="225">
        <v>18</v>
      </c>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c r="AE20" s="223"/>
      <c r="AF20" s="223"/>
      <c r="AG20" s="223"/>
      <c r="AH20" s="223"/>
      <c r="AI20" s="223"/>
      <c r="AJ20" s="77"/>
      <c r="AK20" s="223"/>
      <c r="AL20" s="223"/>
      <c r="AM20" s="223"/>
      <c r="AN20" s="223"/>
      <c r="AO20" s="223"/>
      <c r="AP20" s="223"/>
      <c r="AQ20" s="223"/>
      <c r="AR20" s="223"/>
      <c r="AS20" s="223"/>
      <c r="AT20" s="223"/>
      <c r="AU20" s="223"/>
      <c r="AV20" s="223"/>
      <c r="AW20" s="223"/>
      <c r="AX20" s="223"/>
      <c r="AY20" s="223"/>
      <c r="AZ20" s="223"/>
      <c r="BA20" s="223"/>
      <c r="BB20" s="223">
        <v>3852.7391980175221</v>
      </c>
      <c r="BC20" s="223"/>
      <c r="BD20" s="223"/>
      <c r="BE20" s="223"/>
      <c r="BF20" s="223"/>
      <c r="BG20" s="223"/>
      <c r="BH20" s="223"/>
      <c r="BI20" s="223"/>
      <c r="BJ20" s="223"/>
      <c r="BK20" s="223"/>
      <c r="BL20" s="223"/>
      <c r="BM20" s="223"/>
      <c r="BN20" s="223"/>
      <c r="BO20" s="223"/>
      <c r="BP20" s="223"/>
      <c r="BQ20" s="223"/>
      <c r="BR20" s="77"/>
      <c r="BS20" s="223"/>
      <c r="BT20" s="223"/>
      <c r="BU20" s="223"/>
      <c r="BV20" s="223"/>
      <c r="BW20" s="223"/>
      <c r="BX20" s="223"/>
      <c r="BY20" s="223"/>
      <c r="BZ20" s="223"/>
      <c r="CA20" s="223"/>
      <c r="CB20" s="223"/>
      <c r="CC20" s="223"/>
      <c r="CD20" s="223"/>
      <c r="CE20" s="223"/>
      <c r="CF20" s="83">
        <v>13701.194202844013</v>
      </c>
      <c r="CG20" s="107">
        <f t="shared" si="0"/>
        <v>17553.933400861537</v>
      </c>
    </row>
    <row r="21" spans="1:85" x14ac:dyDescent="0.25">
      <c r="A21" s="227"/>
      <c r="B21" s="225">
        <v>19</v>
      </c>
      <c r="C21" s="223"/>
      <c r="D21" s="223"/>
      <c r="E21" s="223"/>
      <c r="F21" s="223"/>
      <c r="G21" s="223"/>
      <c r="H21" s="223"/>
      <c r="I21" s="223"/>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c r="AJ21" s="77"/>
      <c r="AK21" s="223"/>
      <c r="AL21" s="223"/>
      <c r="AM21" s="223"/>
      <c r="AN21" s="223"/>
      <c r="AO21" s="223"/>
      <c r="AP21" s="223"/>
      <c r="AQ21" s="223"/>
      <c r="AR21" s="223"/>
      <c r="AS21" s="223"/>
      <c r="AT21" s="223"/>
      <c r="AU21" s="223"/>
      <c r="AV21" s="223"/>
      <c r="AW21" s="223"/>
      <c r="AX21" s="223"/>
      <c r="AY21" s="223"/>
      <c r="AZ21" s="223"/>
      <c r="BA21" s="223"/>
      <c r="BB21" s="223"/>
      <c r="BC21" s="223">
        <v>976793.38675451325</v>
      </c>
      <c r="BD21" s="223"/>
      <c r="BE21" s="2">
        <v>288790.83872620837</v>
      </c>
      <c r="BF21" s="223"/>
      <c r="BG21" s="223"/>
      <c r="BH21" s="223"/>
      <c r="BI21" s="223"/>
      <c r="BJ21" s="223"/>
      <c r="BK21" s="223"/>
      <c r="BL21" s="223"/>
      <c r="BM21" s="223"/>
      <c r="BN21" s="223"/>
      <c r="BO21" s="223"/>
      <c r="BP21" s="223"/>
      <c r="BQ21" s="223"/>
      <c r="BR21" s="77"/>
      <c r="BS21" s="223"/>
      <c r="BT21" s="223"/>
      <c r="BU21" s="223"/>
      <c r="BV21" s="223"/>
      <c r="BW21" s="223"/>
      <c r="BX21" s="223"/>
      <c r="BY21" s="223"/>
      <c r="BZ21" s="223"/>
      <c r="CA21" s="223"/>
      <c r="CB21" s="223"/>
      <c r="CC21" s="223"/>
      <c r="CD21" s="223"/>
      <c r="CE21" s="223"/>
      <c r="CF21" s="83">
        <v>58211.38940474327</v>
      </c>
      <c r="CG21" s="107">
        <f t="shared" si="0"/>
        <v>1323795.6148854648</v>
      </c>
    </row>
    <row r="22" spans="1:85" x14ac:dyDescent="0.25">
      <c r="A22" s="227"/>
      <c r="B22" s="225">
        <v>20</v>
      </c>
      <c r="C22" s="223"/>
      <c r="D22" s="223"/>
      <c r="E22" s="223"/>
      <c r="F22" s="223"/>
      <c r="G22" s="223"/>
      <c r="H22" s="223"/>
      <c r="I22" s="223"/>
      <c r="J22" s="223"/>
      <c r="K22" s="223"/>
      <c r="L22" s="223"/>
      <c r="M22" s="223"/>
      <c r="N22" s="223"/>
      <c r="O22" s="223"/>
      <c r="P22" s="223"/>
      <c r="Q22" s="223"/>
      <c r="R22" s="223"/>
      <c r="S22" s="223"/>
      <c r="T22" s="223"/>
      <c r="U22" s="223"/>
      <c r="V22" s="223"/>
      <c r="W22" s="223"/>
      <c r="X22" s="223"/>
      <c r="Y22" s="223"/>
      <c r="Z22" s="223"/>
      <c r="AA22" s="223"/>
      <c r="AB22" s="223"/>
      <c r="AC22" s="223"/>
      <c r="AD22" s="223"/>
      <c r="AE22" s="223"/>
      <c r="AF22" s="223"/>
      <c r="AG22" s="223"/>
      <c r="AH22" s="223"/>
      <c r="AI22" s="223"/>
      <c r="AJ22" s="77"/>
      <c r="AK22" s="223"/>
      <c r="AL22" s="223"/>
      <c r="AM22" s="223"/>
      <c r="AN22" s="223"/>
      <c r="AO22" s="223"/>
      <c r="AP22" s="223"/>
      <c r="AQ22" s="223"/>
      <c r="AR22" s="223"/>
      <c r="AS22" s="223"/>
      <c r="AT22" s="223"/>
      <c r="AU22" s="223"/>
      <c r="AV22" s="223"/>
      <c r="AW22" s="223"/>
      <c r="AX22" s="223"/>
      <c r="AY22" s="223"/>
      <c r="AZ22" s="223"/>
      <c r="BA22" s="223"/>
      <c r="BB22" s="223"/>
      <c r="BC22" s="223"/>
      <c r="BD22" s="223">
        <v>240304.28724474148</v>
      </c>
      <c r="BE22" s="223"/>
      <c r="BF22" s="223"/>
      <c r="BG22" s="223"/>
      <c r="BH22" s="223"/>
      <c r="BI22" s="223"/>
      <c r="BJ22" s="223"/>
      <c r="BK22" s="223"/>
      <c r="BL22" s="223"/>
      <c r="BM22" s="223"/>
      <c r="BN22" s="223"/>
      <c r="BO22" s="223"/>
      <c r="BP22" s="223"/>
      <c r="BQ22" s="223"/>
      <c r="BR22" s="77"/>
      <c r="BS22" s="223"/>
      <c r="BT22" s="223"/>
      <c r="BU22" s="223"/>
      <c r="BV22" s="223"/>
      <c r="BW22" s="223"/>
      <c r="BX22" s="223"/>
      <c r="BY22" s="223"/>
      <c r="BZ22" s="223"/>
      <c r="CA22" s="223"/>
      <c r="CB22" s="223"/>
      <c r="CC22" s="223"/>
      <c r="CD22" s="223"/>
      <c r="CE22" s="223"/>
      <c r="CF22" s="83">
        <v>3608.5539223813103</v>
      </c>
      <c r="CG22" s="107">
        <f t="shared" si="0"/>
        <v>243912.8411671228</v>
      </c>
    </row>
    <row r="23" spans="1:85" x14ac:dyDescent="0.25">
      <c r="A23" s="227"/>
      <c r="B23" s="225">
        <v>21</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c r="AJ23" s="77"/>
      <c r="AK23" s="223"/>
      <c r="AL23" s="223"/>
      <c r="AM23" s="223"/>
      <c r="AN23" s="223"/>
      <c r="AO23" s="223"/>
      <c r="AP23" s="223"/>
      <c r="AQ23" s="223"/>
      <c r="AR23" s="223"/>
      <c r="AS23" s="223"/>
      <c r="AT23" s="223"/>
      <c r="AU23" s="223"/>
      <c r="AV23" s="223"/>
      <c r="AW23" s="223"/>
      <c r="AX23" s="223"/>
      <c r="AY23" s="223"/>
      <c r="AZ23" s="223"/>
      <c r="BA23" s="223"/>
      <c r="BB23" s="223"/>
      <c r="BC23" s="223"/>
      <c r="BD23" s="223"/>
      <c r="BE23" s="223">
        <v>301418.77554162184</v>
      </c>
      <c r="BF23" s="223"/>
      <c r="BG23" s="223"/>
      <c r="BH23" s="223"/>
      <c r="BI23" s="223"/>
      <c r="BJ23" s="223"/>
      <c r="BK23" s="223"/>
      <c r="BL23" s="223"/>
      <c r="BM23" s="223"/>
      <c r="BN23" s="223"/>
      <c r="BO23" s="223"/>
      <c r="BP23" s="223"/>
      <c r="BQ23" s="223"/>
      <c r="BR23" s="77"/>
      <c r="BS23" s="223"/>
      <c r="BT23" s="223"/>
      <c r="BU23" s="223"/>
      <c r="BV23" s="223"/>
      <c r="BW23" s="223"/>
      <c r="BX23" s="223"/>
      <c r="BY23" s="223"/>
      <c r="BZ23" s="223"/>
      <c r="CA23" s="223"/>
      <c r="CB23" s="223"/>
      <c r="CC23" s="223"/>
      <c r="CD23" s="223"/>
      <c r="CE23" s="223"/>
      <c r="CF23" s="83">
        <v>8600.428698664211</v>
      </c>
      <c r="CG23" s="107">
        <f t="shared" si="0"/>
        <v>310019.20424028602</v>
      </c>
    </row>
    <row r="24" spans="1:85" x14ac:dyDescent="0.25">
      <c r="A24" s="227"/>
      <c r="B24" s="225">
        <v>22</v>
      </c>
      <c r="C24" s="223"/>
      <c r="D24" s="223"/>
      <c r="E24" s="223"/>
      <c r="F24" s="223"/>
      <c r="G24" s="223"/>
      <c r="H24" s="223"/>
      <c r="I24" s="223"/>
      <c r="J24" s="223"/>
      <c r="K24" s="223"/>
      <c r="L24" s="223"/>
      <c r="M24" s="223"/>
      <c r="N24" s="223"/>
      <c r="O24" s="223"/>
      <c r="P24" s="223"/>
      <c r="Q24" s="223"/>
      <c r="R24" s="223"/>
      <c r="S24" s="223"/>
      <c r="T24" s="223"/>
      <c r="U24" s="223"/>
      <c r="V24" s="223"/>
      <c r="W24" s="223"/>
      <c r="X24" s="223"/>
      <c r="Y24" s="223"/>
      <c r="Z24" s="223"/>
      <c r="AA24" s="223"/>
      <c r="AB24" s="223"/>
      <c r="AC24" s="223"/>
      <c r="AD24" s="223"/>
      <c r="AE24" s="223"/>
      <c r="AF24" s="223"/>
      <c r="AG24" s="223"/>
      <c r="AH24" s="223"/>
      <c r="AI24" s="223"/>
      <c r="AJ24" s="77"/>
      <c r="AK24" s="223"/>
      <c r="AL24" s="223"/>
      <c r="AM24" s="223"/>
      <c r="AN24" s="223"/>
      <c r="AO24" s="223"/>
      <c r="AP24" s="223"/>
      <c r="AQ24" s="223"/>
      <c r="AR24" s="223"/>
      <c r="AS24" s="223"/>
      <c r="AT24" s="223"/>
      <c r="AU24" s="223"/>
      <c r="AV24" s="223"/>
      <c r="AW24" s="223"/>
      <c r="AX24" s="223"/>
      <c r="AY24" s="223"/>
      <c r="AZ24" s="223"/>
      <c r="BA24" s="223"/>
      <c r="BB24" s="223"/>
      <c r="BC24" s="223"/>
      <c r="BD24" s="223"/>
      <c r="BE24" s="223"/>
      <c r="BF24" s="223">
        <v>331762.9664304147</v>
      </c>
      <c r="BG24" s="223"/>
      <c r="BH24" s="223"/>
      <c r="BI24" s="223"/>
      <c r="BJ24" s="223"/>
      <c r="BK24" s="223"/>
      <c r="BL24" s="223"/>
      <c r="BM24" s="223"/>
      <c r="BN24" s="223"/>
      <c r="BO24" s="223"/>
      <c r="BP24" s="223"/>
      <c r="BQ24" s="223"/>
      <c r="BR24" s="77"/>
      <c r="BS24" s="223"/>
      <c r="BT24" s="223"/>
      <c r="BU24" s="223"/>
      <c r="BV24" s="223"/>
      <c r="BW24" s="223"/>
      <c r="BX24" s="223"/>
      <c r="BY24" s="223"/>
      <c r="BZ24" s="223"/>
      <c r="CA24" s="223"/>
      <c r="CB24" s="223"/>
      <c r="CC24" s="223"/>
      <c r="CD24" s="223"/>
      <c r="CE24" s="223"/>
      <c r="CF24" s="83">
        <v>50541.71039467668</v>
      </c>
      <c r="CG24" s="107">
        <f t="shared" si="0"/>
        <v>382304.67682509136</v>
      </c>
    </row>
    <row r="25" spans="1:85" x14ac:dyDescent="0.25">
      <c r="A25" s="227"/>
      <c r="B25" s="225">
        <v>23</v>
      </c>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c r="AJ25" s="77"/>
      <c r="AK25" s="223"/>
      <c r="AL25" s="223"/>
      <c r="AM25" s="223"/>
      <c r="AN25" s="223"/>
      <c r="AO25" s="223"/>
      <c r="AP25" s="223"/>
      <c r="AQ25" s="223"/>
      <c r="AR25" s="223"/>
      <c r="AS25" s="223"/>
      <c r="AT25" s="223"/>
      <c r="AU25" s="223"/>
      <c r="AV25" s="223"/>
      <c r="AW25" s="223"/>
      <c r="AX25" s="223"/>
      <c r="AY25" s="223"/>
      <c r="AZ25" s="223"/>
      <c r="BA25" s="223"/>
      <c r="BB25" s="223"/>
      <c r="BC25" s="223"/>
      <c r="BD25" s="223"/>
      <c r="BE25" s="223"/>
      <c r="BF25" s="223"/>
      <c r="BG25" s="223">
        <v>5614665.9101463258</v>
      </c>
      <c r="BH25" s="223"/>
      <c r="BI25" s="223"/>
      <c r="BJ25" s="223"/>
      <c r="BK25" s="223"/>
      <c r="BL25" s="223"/>
      <c r="BM25" s="223"/>
      <c r="BN25" s="223"/>
      <c r="BO25" s="223"/>
      <c r="BP25" s="223"/>
      <c r="BQ25" s="223"/>
      <c r="BR25" s="77"/>
      <c r="BS25" s="223"/>
      <c r="BT25" s="223"/>
      <c r="BU25" s="223"/>
      <c r="BV25" s="223"/>
      <c r="BW25" s="223"/>
      <c r="BX25" s="223"/>
      <c r="BY25" s="223"/>
      <c r="BZ25" s="223"/>
      <c r="CA25" s="223"/>
      <c r="CB25" s="223"/>
      <c r="CC25" s="223"/>
      <c r="CD25" s="223"/>
      <c r="CE25" s="223"/>
      <c r="CF25" s="83">
        <v>961308.94679973263</v>
      </c>
      <c r="CG25" s="107">
        <f t="shared" si="0"/>
        <v>6575974.8569460586</v>
      </c>
    </row>
    <row r="26" spans="1:85" x14ac:dyDescent="0.25">
      <c r="A26" s="227"/>
      <c r="B26" s="225">
        <v>24</v>
      </c>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3"/>
      <c r="AA26" s="223"/>
      <c r="AB26" s="223"/>
      <c r="AC26" s="223"/>
      <c r="AD26" s="223"/>
      <c r="AE26" s="223"/>
      <c r="AF26" s="223"/>
      <c r="AG26" s="223"/>
      <c r="AH26" s="223"/>
      <c r="AI26" s="223"/>
      <c r="AJ26" s="77"/>
      <c r="AK26" s="223"/>
      <c r="AL26" s="223"/>
      <c r="AM26" s="223"/>
      <c r="AN26" s="223"/>
      <c r="AO26" s="223"/>
      <c r="AP26" s="223"/>
      <c r="AQ26" s="223"/>
      <c r="AR26" s="223"/>
      <c r="AS26" s="223"/>
      <c r="AT26" s="223"/>
      <c r="AU26" s="223"/>
      <c r="AV26" s="223"/>
      <c r="AW26" s="223"/>
      <c r="AX26" s="223"/>
      <c r="AY26" s="223"/>
      <c r="AZ26" s="223"/>
      <c r="BA26" s="223"/>
      <c r="BB26" s="223"/>
      <c r="BC26" s="223"/>
      <c r="BD26" s="223"/>
      <c r="BE26" s="223"/>
      <c r="BF26" s="223"/>
      <c r="BG26" s="223"/>
      <c r="BH26" s="223">
        <v>75233.718250836275</v>
      </c>
      <c r="BI26" s="223"/>
      <c r="BJ26" s="223"/>
      <c r="BK26" s="223"/>
      <c r="BL26" s="223"/>
      <c r="BM26" s="223"/>
      <c r="BN26" s="223"/>
      <c r="BO26" s="223"/>
      <c r="BP26" s="223"/>
      <c r="BQ26" s="223"/>
      <c r="BR26" s="77"/>
      <c r="BS26" s="223"/>
      <c r="BT26" s="223"/>
      <c r="BU26" s="223"/>
      <c r="BV26" s="223"/>
      <c r="BW26" s="223"/>
      <c r="BX26" s="223"/>
      <c r="BY26" s="223"/>
      <c r="BZ26" s="223"/>
      <c r="CA26" s="223"/>
      <c r="CB26" s="223"/>
      <c r="CC26" s="223"/>
      <c r="CD26" s="223"/>
      <c r="CE26" s="223"/>
      <c r="CF26" s="83">
        <v>3901.0640069912638</v>
      </c>
      <c r="CG26" s="107">
        <f t="shared" si="0"/>
        <v>79134.782257827537</v>
      </c>
    </row>
    <row r="27" spans="1:85" x14ac:dyDescent="0.25">
      <c r="A27" s="227"/>
      <c r="B27" s="225">
        <v>25</v>
      </c>
      <c r="C27" s="223"/>
      <c r="D27" s="223"/>
      <c r="E27" s="223"/>
      <c r="F27" s="223"/>
      <c r="G27" s="223"/>
      <c r="H27" s="223"/>
      <c r="I27" s="223"/>
      <c r="J27" s="223"/>
      <c r="K27" s="223"/>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c r="AJ27" s="77"/>
      <c r="AK27" s="223"/>
      <c r="AL27" s="223"/>
      <c r="AM27" s="223"/>
      <c r="AN27" s="223"/>
      <c r="AO27" s="223"/>
      <c r="AP27" s="223"/>
      <c r="AQ27" s="223"/>
      <c r="AR27" s="223"/>
      <c r="AS27" s="223"/>
      <c r="AT27" s="223"/>
      <c r="AU27" s="223"/>
      <c r="AV27" s="223"/>
      <c r="AW27" s="223"/>
      <c r="AX27" s="223"/>
      <c r="AY27" s="223"/>
      <c r="AZ27" s="223"/>
      <c r="BA27" s="223"/>
      <c r="BB27" s="223"/>
      <c r="BC27" s="223"/>
      <c r="BD27" s="223"/>
      <c r="BE27" s="223"/>
      <c r="BF27" s="223"/>
      <c r="BG27" s="223"/>
      <c r="BH27" s="223"/>
      <c r="BI27" s="223">
        <v>393777.17963831697</v>
      </c>
      <c r="BJ27" s="223"/>
      <c r="BK27" s="223"/>
      <c r="BL27" s="223"/>
      <c r="BM27" s="223"/>
      <c r="BN27" s="223"/>
      <c r="BO27" s="223"/>
      <c r="BP27" s="223"/>
      <c r="BQ27" s="223"/>
      <c r="BR27" s="77"/>
      <c r="BS27" s="223"/>
      <c r="BT27" s="223"/>
      <c r="BU27" s="223"/>
      <c r="BV27" s="223"/>
      <c r="BW27" s="223"/>
      <c r="BX27" s="223"/>
      <c r="BY27" s="223"/>
      <c r="BZ27" s="223"/>
      <c r="CA27" s="223"/>
      <c r="CB27" s="223"/>
      <c r="CC27" s="223"/>
      <c r="CD27" s="223"/>
      <c r="CE27" s="223"/>
      <c r="CF27" s="83">
        <v>71097.182187662474</v>
      </c>
      <c r="CG27" s="107">
        <f t="shared" si="0"/>
        <v>464874.36182597943</v>
      </c>
    </row>
    <row r="28" spans="1:85" x14ac:dyDescent="0.25">
      <c r="A28" s="227"/>
      <c r="B28" s="225">
        <v>26</v>
      </c>
      <c r="C28" s="223"/>
      <c r="D28" s="223"/>
      <c r="E28" s="223"/>
      <c r="F28" s="223"/>
      <c r="G28" s="223"/>
      <c r="H28" s="223"/>
      <c r="I28" s="223"/>
      <c r="J28" s="223"/>
      <c r="K28" s="223"/>
      <c r="L28" s="223"/>
      <c r="M28" s="223"/>
      <c r="N28" s="223"/>
      <c r="O28" s="223"/>
      <c r="P28" s="223"/>
      <c r="Q28" s="223"/>
      <c r="R28" s="223"/>
      <c r="S28" s="223"/>
      <c r="T28" s="223"/>
      <c r="U28" s="223"/>
      <c r="V28" s="223"/>
      <c r="W28" s="223"/>
      <c r="X28" s="223"/>
      <c r="Y28" s="223"/>
      <c r="Z28" s="223"/>
      <c r="AA28" s="223"/>
      <c r="AB28" s="223"/>
      <c r="AC28" s="223"/>
      <c r="AD28" s="223"/>
      <c r="AE28" s="223"/>
      <c r="AF28" s="223"/>
      <c r="AG28" s="223"/>
      <c r="AH28" s="223"/>
      <c r="AI28" s="223"/>
      <c r="AJ28" s="77"/>
      <c r="AK28" s="223"/>
      <c r="AL28" s="223"/>
      <c r="AM28" s="223"/>
      <c r="AN28" s="223"/>
      <c r="AO28" s="223"/>
      <c r="AP28" s="223"/>
      <c r="AQ28" s="223"/>
      <c r="AR28" s="223"/>
      <c r="AS28" s="223"/>
      <c r="AT28" s="223"/>
      <c r="AU28" s="223"/>
      <c r="AV28" s="223"/>
      <c r="AW28" s="223"/>
      <c r="AX28" s="223"/>
      <c r="AY28" s="223"/>
      <c r="AZ28" s="223"/>
      <c r="BA28" s="223"/>
      <c r="BB28" s="223"/>
      <c r="BC28" s="223"/>
      <c r="BD28" s="223"/>
      <c r="BE28" s="223"/>
      <c r="BF28" s="223"/>
      <c r="BG28" s="223"/>
      <c r="BH28" s="223"/>
      <c r="BI28" s="223"/>
      <c r="BJ28" s="223">
        <v>6077023.6743909633</v>
      </c>
      <c r="BK28" s="223"/>
      <c r="BL28" s="223"/>
      <c r="BM28" s="223"/>
      <c r="BN28" s="223"/>
      <c r="BO28" s="223"/>
      <c r="BP28" s="223"/>
      <c r="BQ28" s="223"/>
      <c r="BR28" s="77"/>
      <c r="BS28" s="223"/>
      <c r="BT28" s="223"/>
      <c r="BU28" s="223"/>
      <c r="BV28" s="223"/>
      <c r="BW28" s="223"/>
      <c r="BX28" s="223"/>
      <c r="BY28" s="223"/>
      <c r="BZ28" s="223"/>
      <c r="CA28" s="223"/>
      <c r="CB28" s="223"/>
      <c r="CC28" s="223"/>
      <c r="CD28" s="223"/>
      <c r="CE28" s="223"/>
      <c r="CF28" s="83">
        <v>85135.887140994528</v>
      </c>
      <c r="CG28" s="107">
        <f t="shared" si="0"/>
        <v>6162159.5615319582</v>
      </c>
    </row>
    <row r="29" spans="1:85" x14ac:dyDescent="0.25">
      <c r="A29" s="227"/>
      <c r="B29" s="225">
        <v>27</v>
      </c>
      <c r="C29" s="223"/>
      <c r="D29" s="223"/>
      <c r="E29" s="223"/>
      <c r="F29" s="223"/>
      <c r="G29" s="223"/>
      <c r="H29" s="223"/>
      <c r="I29" s="223"/>
      <c r="J29" s="223"/>
      <c r="K29" s="223"/>
      <c r="L29" s="223"/>
      <c r="M29" s="223"/>
      <c r="N29" s="223"/>
      <c r="O29" s="223"/>
      <c r="P29" s="223"/>
      <c r="Q29" s="223"/>
      <c r="R29" s="223"/>
      <c r="S29" s="223"/>
      <c r="T29" s="223"/>
      <c r="U29" s="223"/>
      <c r="V29" s="223"/>
      <c r="W29" s="223"/>
      <c r="X29" s="223"/>
      <c r="Y29" s="223"/>
      <c r="Z29" s="223"/>
      <c r="AA29" s="223"/>
      <c r="AB29" s="223"/>
      <c r="AC29" s="223"/>
      <c r="AD29" s="223"/>
      <c r="AE29" s="223"/>
      <c r="AF29" s="223"/>
      <c r="AG29" s="223"/>
      <c r="AH29" s="223"/>
      <c r="AI29" s="223"/>
      <c r="AJ29" s="77"/>
      <c r="AK29" s="223"/>
      <c r="AL29" s="223"/>
      <c r="AM29" s="223"/>
      <c r="AN29" s="223"/>
      <c r="AO29" s="223"/>
      <c r="AP29" s="223"/>
      <c r="AQ29" s="223"/>
      <c r="AR29" s="223"/>
      <c r="AS29" s="223"/>
      <c r="AT29" s="223"/>
      <c r="AU29" s="223"/>
      <c r="AV29" s="223"/>
      <c r="AW29" s="223"/>
      <c r="AX29" s="223"/>
      <c r="AY29" s="223"/>
      <c r="AZ29" s="223"/>
      <c r="BA29" s="223"/>
      <c r="BB29" s="223"/>
      <c r="BC29" s="223"/>
      <c r="BD29" s="223"/>
      <c r="BE29" s="223"/>
      <c r="BF29" s="223"/>
      <c r="BG29" s="223"/>
      <c r="BH29" s="223"/>
      <c r="BI29" s="223"/>
      <c r="BJ29" s="223"/>
      <c r="BK29" s="223">
        <v>15575551.899143422</v>
      </c>
      <c r="BL29" s="223"/>
      <c r="BM29" s="223"/>
      <c r="BN29" s="223"/>
      <c r="BO29" s="223"/>
      <c r="BP29" s="223"/>
      <c r="BQ29" s="223"/>
      <c r="BR29" s="77"/>
      <c r="BS29" s="223"/>
      <c r="BT29" s="223"/>
      <c r="BU29" s="223"/>
      <c r="BV29" s="223"/>
      <c r="BW29" s="223"/>
      <c r="BX29" s="223"/>
      <c r="BY29" s="223"/>
      <c r="BZ29" s="223"/>
      <c r="CA29" s="223"/>
      <c r="CB29" s="223"/>
      <c r="CC29" s="223"/>
      <c r="CD29" s="223"/>
      <c r="CE29" s="223"/>
      <c r="CF29" s="83">
        <v>1851264.6940723194</v>
      </c>
      <c r="CG29" s="107">
        <f t="shared" si="0"/>
        <v>17426816.593215741</v>
      </c>
    </row>
    <row r="30" spans="1:85" x14ac:dyDescent="0.25">
      <c r="A30" s="227"/>
      <c r="B30" s="225">
        <v>28</v>
      </c>
      <c r="C30" s="223"/>
      <c r="D30" s="223"/>
      <c r="E30" s="223"/>
      <c r="F30" s="223"/>
      <c r="G30" s="223"/>
      <c r="H30" s="223"/>
      <c r="I30" s="223"/>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c r="AJ30" s="77"/>
      <c r="AK30" s="223"/>
      <c r="AL30" s="223"/>
      <c r="AM30" s="223"/>
      <c r="AN30" s="223"/>
      <c r="AO30" s="223"/>
      <c r="AP30" s="223"/>
      <c r="AQ30" s="223"/>
      <c r="AR30" s="223"/>
      <c r="AS30" s="223"/>
      <c r="AT30" s="223"/>
      <c r="AU30" s="223"/>
      <c r="AV30" s="223"/>
      <c r="AW30" s="223"/>
      <c r="AX30" s="223"/>
      <c r="AY30" s="223"/>
      <c r="AZ30" s="223"/>
      <c r="BA30" s="223"/>
      <c r="BB30" s="223"/>
      <c r="BC30" s="223"/>
      <c r="BD30" s="223"/>
      <c r="BE30" s="223"/>
      <c r="BF30" s="223"/>
      <c r="BG30" s="223"/>
      <c r="BH30" s="223"/>
      <c r="BI30" s="223"/>
      <c r="BJ30" s="223"/>
      <c r="BK30" s="223"/>
      <c r="BL30" s="223">
        <v>1649747.4347115131</v>
      </c>
      <c r="BM30" s="223"/>
      <c r="BN30" s="223"/>
      <c r="BO30" s="223"/>
      <c r="BP30" s="223"/>
      <c r="BQ30" s="223"/>
      <c r="BR30" s="77"/>
      <c r="BS30" s="223"/>
      <c r="BT30" s="223"/>
      <c r="BU30" s="223"/>
      <c r="BV30" s="223"/>
      <c r="BW30" s="223"/>
      <c r="BX30" s="223"/>
      <c r="BY30" s="223"/>
      <c r="BZ30" s="223"/>
      <c r="CA30" s="223"/>
      <c r="CB30" s="223"/>
      <c r="CC30" s="223"/>
      <c r="CD30" s="223"/>
      <c r="CE30" s="223"/>
      <c r="CF30" s="83">
        <v>50203.241759283992</v>
      </c>
      <c r="CG30" s="107">
        <f t="shared" si="0"/>
        <v>1699950.676470797</v>
      </c>
    </row>
    <row r="31" spans="1:85" x14ac:dyDescent="0.25">
      <c r="A31" s="227"/>
      <c r="B31" s="225">
        <v>29</v>
      </c>
      <c r="C31" s="223"/>
      <c r="D31" s="223"/>
      <c r="E31" s="223"/>
      <c r="F31" s="223"/>
      <c r="G31" s="223"/>
      <c r="H31" s="223"/>
      <c r="I31" s="223"/>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c r="AJ31" s="77"/>
      <c r="AK31" s="223"/>
      <c r="AL31" s="223"/>
      <c r="AM31" s="223"/>
      <c r="AN31" s="223"/>
      <c r="AO31" s="223"/>
      <c r="AP31" s="223"/>
      <c r="AQ31" s="223"/>
      <c r="AR31" s="223"/>
      <c r="AS31" s="223"/>
      <c r="AT31" s="223"/>
      <c r="AU31" s="223"/>
      <c r="AV31" s="223"/>
      <c r="AW31" s="223"/>
      <c r="AX31" s="223"/>
      <c r="AY31" s="223"/>
      <c r="AZ31" s="223"/>
      <c r="BA31" s="223"/>
      <c r="BB31" s="223"/>
      <c r="BC31" s="223"/>
      <c r="BD31" s="223"/>
      <c r="BE31" s="223"/>
      <c r="BF31" s="223"/>
      <c r="BG31" s="223"/>
      <c r="BH31" s="223"/>
      <c r="BI31" s="223"/>
      <c r="BJ31" s="223"/>
      <c r="BK31" s="223"/>
      <c r="BL31" s="223"/>
      <c r="BM31" s="223">
        <v>3145944.4361062404</v>
      </c>
      <c r="BN31" s="223"/>
      <c r="BO31" s="223"/>
      <c r="BP31" s="223"/>
      <c r="BQ31" s="223"/>
      <c r="BR31" s="77"/>
      <c r="BS31" s="223"/>
      <c r="BT31" s="223"/>
      <c r="BU31" s="223"/>
      <c r="BV31" s="223"/>
      <c r="BW31" s="223"/>
      <c r="BX31" s="223"/>
      <c r="BY31" s="223"/>
      <c r="BZ31" s="223"/>
      <c r="CA31" s="223"/>
      <c r="CB31" s="223"/>
      <c r="CC31" s="223"/>
      <c r="CD31" s="223"/>
      <c r="CE31" s="223"/>
      <c r="CF31" s="83">
        <v>29199.209891078048</v>
      </c>
      <c r="CG31" s="107">
        <f t="shared" si="0"/>
        <v>3175143.6459973184</v>
      </c>
    </row>
    <row r="32" spans="1:85" x14ac:dyDescent="0.25">
      <c r="A32" s="227"/>
      <c r="B32" s="225">
        <v>30</v>
      </c>
      <c r="C32" s="223"/>
      <c r="D32" s="223"/>
      <c r="E32" s="223"/>
      <c r="F32" s="223"/>
      <c r="G32" s="223"/>
      <c r="H32" s="223"/>
      <c r="I32" s="223"/>
      <c r="J32" s="223"/>
      <c r="K32" s="223"/>
      <c r="L32" s="223"/>
      <c r="M32" s="223"/>
      <c r="N32" s="223"/>
      <c r="O32" s="223"/>
      <c r="P32" s="223"/>
      <c r="Q32" s="223"/>
      <c r="R32" s="223"/>
      <c r="S32" s="223"/>
      <c r="T32" s="223"/>
      <c r="U32" s="223"/>
      <c r="V32" s="223"/>
      <c r="W32" s="223"/>
      <c r="X32" s="223"/>
      <c r="Y32" s="223"/>
      <c r="Z32" s="223"/>
      <c r="AA32" s="223"/>
      <c r="AB32" s="223"/>
      <c r="AC32" s="223"/>
      <c r="AD32" s="223"/>
      <c r="AE32" s="223"/>
      <c r="AF32" s="223"/>
      <c r="AG32" s="223"/>
      <c r="AH32" s="223"/>
      <c r="AI32" s="223"/>
      <c r="AJ32" s="77"/>
      <c r="AK32" s="223"/>
      <c r="AL32" s="223"/>
      <c r="AM32" s="223"/>
      <c r="AN32" s="223"/>
      <c r="AO32" s="223"/>
      <c r="AP32" s="223"/>
      <c r="AQ32" s="223"/>
      <c r="AR32" s="223"/>
      <c r="AS32" s="223"/>
      <c r="AT32" s="223"/>
      <c r="AU32" s="223"/>
      <c r="AV32" s="223"/>
      <c r="AW32" s="223"/>
      <c r="AX32" s="223"/>
      <c r="AY32" s="223"/>
      <c r="AZ32" s="223"/>
      <c r="BA32" s="223"/>
      <c r="BB32" s="223"/>
      <c r="BC32" s="223"/>
      <c r="BD32" s="223"/>
      <c r="BE32" s="223"/>
      <c r="BF32" s="223"/>
      <c r="BG32" s="223"/>
      <c r="BH32" s="223"/>
      <c r="BI32" s="223"/>
      <c r="BJ32" s="223"/>
      <c r="BK32" s="223"/>
      <c r="BL32" s="223"/>
      <c r="BM32" s="223"/>
      <c r="BN32" s="223">
        <v>6522957.5434955312</v>
      </c>
      <c r="BO32" s="223"/>
      <c r="BP32" s="223"/>
      <c r="BQ32" s="223"/>
      <c r="BR32" s="77"/>
      <c r="BS32" s="223"/>
      <c r="BT32" s="223"/>
      <c r="BU32" s="223"/>
      <c r="BV32" s="223"/>
      <c r="BW32" s="223"/>
      <c r="BX32" s="223"/>
      <c r="BY32" s="223"/>
      <c r="BZ32" s="223"/>
      <c r="CA32" s="223"/>
      <c r="CB32" s="223"/>
      <c r="CC32" s="223"/>
      <c r="CD32" s="223"/>
      <c r="CE32" s="223"/>
      <c r="CF32" s="83">
        <v>21264.247637171658</v>
      </c>
      <c r="CG32" s="107">
        <f t="shared" si="0"/>
        <v>6544221.7911327025</v>
      </c>
    </row>
    <row r="33" spans="1:87" x14ac:dyDescent="0.25">
      <c r="A33" s="227"/>
      <c r="B33" s="225">
        <v>31</v>
      </c>
      <c r="C33" s="223"/>
      <c r="D33" s="223"/>
      <c r="E33" s="223"/>
      <c r="F33" s="223"/>
      <c r="G33" s="223"/>
      <c r="H33" s="223"/>
      <c r="I33" s="223"/>
      <c r="J33" s="223"/>
      <c r="K33" s="223"/>
      <c r="L33" s="223"/>
      <c r="M33" s="223"/>
      <c r="N33" s="223"/>
      <c r="O33" s="223"/>
      <c r="P33" s="223"/>
      <c r="Q33" s="223"/>
      <c r="R33" s="223"/>
      <c r="S33" s="223"/>
      <c r="T33" s="223"/>
      <c r="U33" s="223"/>
      <c r="V33" s="223"/>
      <c r="W33" s="223"/>
      <c r="X33" s="223"/>
      <c r="Y33" s="223"/>
      <c r="Z33" s="223"/>
      <c r="AA33" s="223"/>
      <c r="AB33" s="223"/>
      <c r="AC33" s="223"/>
      <c r="AD33" s="223"/>
      <c r="AE33" s="223"/>
      <c r="AF33" s="223"/>
      <c r="AG33" s="223"/>
      <c r="AH33" s="223"/>
      <c r="AI33" s="223"/>
      <c r="AJ33" s="77"/>
      <c r="AK33" s="223"/>
      <c r="AL33" s="223"/>
      <c r="AM33" s="223"/>
      <c r="AN33" s="223"/>
      <c r="AO33" s="223"/>
      <c r="AP33" s="223"/>
      <c r="AQ33" s="223"/>
      <c r="AR33" s="223"/>
      <c r="AS33" s="223"/>
      <c r="AT33" s="223"/>
      <c r="AU33" s="223"/>
      <c r="AV33" s="223"/>
      <c r="AW33" s="223"/>
      <c r="AX33" s="223"/>
      <c r="AY33" s="223"/>
      <c r="AZ33" s="223"/>
      <c r="BA33" s="223"/>
      <c r="BB33" s="223"/>
      <c r="BC33" s="223"/>
      <c r="BD33" s="223"/>
      <c r="BE33" s="223"/>
      <c r="BF33" s="223"/>
      <c r="BG33" s="223"/>
      <c r="BH33" s="223"/>
      <c r="BI33" s="223"/>
      <c r="BJ33" s="223"/>
      <c r="BK33" s="223"/>
      <c r="BL33" s="223"/>
      <c r="BM33" s="223"/>
      <c r="BN33" s="223"/>
      <c r="BO33" s="223">
        <v>4077439.6833291347</v>
      </c>
      <c r="BP33" s="223"/>
      <c r="BQ33" s="223"/>
      <c r="BR33" s="77"/>
      <c r="BS33" s="223"/>
      <c r="BT33" s="223"/>
      <c r="BU33" s="223"/>
      <c r="BV33" s="223"/>
      <c r="BW33" s="223"/>
      <c r="BX33" s="223"/>
      <c r="BY33" s="223"/>
      <c r="BZ33" s="223"/>
      <c r="CA33" s="223"/>
      <c r="CB33" s="223"/>
      <c r="CC33" s="223"/>
      <c r="CD33" s="223"/>
      <c r="CE33" s="223"/>
      <c r="CF33" s="83">
        <v>77774.02365178171</v>
      </c>
      <c r="CG33" s="107">
        <f t="shared" si="0"/>
        <v>4155213.7069809162</v>
      </c>
    </row>
    <row r="34" spans="1:87" x14ac:dyDescent="0.25">
      <c r="A34" s="227"/>
      <c r="B34" s="225">
        <v>32</v>
      </c>
      <c r="C34" s="223"/>
      <c r="D34" s="223"/>
      <c r="E34" s="223"/>
      <c r="F34" s="223"/>
      <c r="G34" s="223"/>
      <c r="H34" s="223"/>
      <c r="I34" s="223"/>
      <c r="J34" s="223"/>
      <c r="K34" s="223"/>
      <c r="L34" s="223"/>
      <c r="M34" s="223"/>
      <c r="N34" s="223"/>
      <c r="O34" s="223"/>
      <c r="P34" s="223"/>
      <c r="Q34" s="223"/>
      <c r="R34" s="223"/>
      <c r="S34" s="223"/>
      <c r="T34" s="223"/>
      <c r="U34" s="223"/>
      <c r="V34" s="223"/>
      <c r="W34" s="223"/>
      <c r="X34" s="223"/>
      <c r="Y34" s="223"/>
      <c r="Z34" s="223"/>
      <c r="AA34" s="223"/>
      <c r="AB34" s="223"/>
      <c r="AC34" s="223"/>
      <c r="AD34" s="223"/>
      <c r="AE34" s="223"/>
      <c r="AF34" s="223"/>
      <c r="AG34" s="223"/>
      <c r="AH34" s="223"/>
      <c r="AI34" s="223"/>
      <c r="AJ34" s="77"/>
      <c r="AK34" s="223"/>
      <c r="AL34" s="223"/>
      <c r="AM34" s="223"/>
      <c r="AN34" s="223"/>
      <c r="AO34" s="223"/>
      <c r="AP34" s="223"/>
      <c r="AQ34" s="223"/>
      <c r="AR34" s="223"/>
      <c r="AS34" s="223"/>
      <c r="AT34" s="223"/>
      <c r="AU34" s="223"/>
      <c r="AV34" s="223"/>
      <c r="AW34" s="223"/>
      <c r="AX34" s="223"/>
      <c r="AY34" s="223"/>
      <c r="AZ34" s="223"/>
      <c r="BA34" s="223"/>
      <c r="BB34" s="223"/>
      <c r="BC34" s="223"/>
      <c r="BD34" s="223"/>
      <c r="BE34" s="223"/>
      <c r="BF34" s="223"/>
      <c r="BG34" s="223"/>
      <c r="BH34" s="223"/>
      <c r="BI34" s="223"/>
      <c r="BJ34" s="223"/>
      <c r="BK34" s="223"/>
      <c r="BL34" s="223"/>
      <c r="BM34" s="223"/>
      <c r="BN34" s="223"/>
      <c r="BO34" s="223"/>
      <c r="BP34" s="223">
        <v>2525552.4960411694</v>
      </c>
      <c r="BQ34" s="223"/>
      <c r="BR34" s="77"/>
      <c r="BS34" s="223"/>
      <c r="BT34" s="223"/>
      <c r="BU34" s="223"/>
      <c r="BV34" s="223"/>
      <c r="BW34" s="223"/>
      <c r="BX34" s="223"/>
      <c r="BY34" s="223"/>
      <c r="BZ34" s="223"/>
      <c r="CA34" s="223"/>
      <c r="CB34" s="223"/>
      <c r="CC34" s="223"/>
      <c r="CD34" s="223"/>
      <c r="CE34" s="223"/>
      <c r="CF34" s="83"/>
      <c r="CG34" s="107">
        <f t="shared" si="0"/>
        <v>2525552.4960411694</v>
      </c>
    </row>
    <row r="35" spans="1:87" x14ac:dyDescent="0.25">
      <c r="A35" s="227"/>
      <c r="B35" s="225">
        <v>33</v>
      </c>
      <c r="C35" s="223"/>
      <c r="D35" s="223"/>
      <c r="E35" s="223"/>
      <c r="F35" s="223"/>
      <c r="G35" s="223"/>
      <c r="H35" s="223"/>
      <c r="I35" s="223"/>
      <c r="J35" s="223"/>
      <c r="K35" s="223"/>
      <c r="L35" s="223"/>
      <c r="M35" s="223"/>
      <c r="N35" s="223"/>
      <c r="O35" s="223"/>
      <c r="P35" s="223"/>
      <c r="Q35" s="223"/>
      <c r="R35" s="223"/>
      <c r="S35" s="223"/>
      <c r="T35" s="223"/>
      <c r="U35" s="223"/>
      <c r="V35" s="223"/>
      <c r="W35" s="223"/>
      <c r="X35" s="223"/>
      <c r="Y35" s="223"/>
      <c r="Z35" s="223"/>
      <c r="AA35" s="223"/>
      <c r="AB35" s="223"/>
      <c r="AC35" s="223"/>
      <c r="AD35" s="223"/>
      <c r="AE35" s="223"/>
      <c r="AF35" s="223"/>
      <c r="AG35" s="223"/>
      <c r="AH35" s="223"/>
      <c r="AI35" s="223"/>
      <c r="AJ35" s="77"/>
      <c r="AK35" s="223"/>
      <c r="AL35" s="223"/>
      <c r="AM35" s="223"/>
      <c r="AN35" s="223"/>
      <c r="AO35" s="223"/>
      <c r="AP35" s="223"/>
      <c r="AQ35" s="223"/>
      <c r="AR35" s="223"/>
      <c r="AS35" s="223"/>
      <c r="AT35" s="223"/>
      <c r="AU35" s="223"/>
      <c r="AV35" s="223"/>
      <c r="AW35" s="223"/>
      <c r="AX35" s="223"/>
      <c r="AY35" s="223"/>
      <c r="AZ35" s="223"/>
      <c r="BA35" s="223"/>
      <c r="BB35" s="223"/>
      <c r="BC35" s="223"/>
      <c r="BD35" s="223"/>
      <c r="BE35" s="223"/>
      <c r="BF35" s="223"/>
      <c r="BG35" s="223"/>
      <c r="BH35" s="223"/>
      <c r="BI35" s="223"/>
      <c r="BJ35" s="223"/>
      <c r="BK35" s="223"/>
      <c r="BL35" s="223"/>
      <c r="BM35" s="223"/>
      <c r="BN35" s="223"/>
      <c r="BO35" s="223"/>
      <c r="BP35" s="223"/>
      <c r="BQ35" s="223">
        <v>1962939.4380698428</v>
      </c>
      <c r="BR35" s="77"/>
      <c r="BS35" s="223"/>
      <c r="BT35" s="223"/>
      <c r="BU35" s="223"/>
      <c r="BV35" s="223"/>
      <c r="BW35" s="223"/>
      <c r="BX35" s="223"/>
      <c r="BY35" s="223"/>
      <c r="BZ35" s="223"/>
      <c r="CA35" s="223"/>
      <c r="CB35" s="223"/>
      <c r="CC35" s="223"/>
      <c r="CD35" s="223"/>
      <c r="CE35" s="223"/>
      <c r="CF35" s="83"/>
      <c r="CG35" s="107">
        <f t="shared" ref="CG35:CG84" si="1">SUM(C35:CF35)</f>
        <v>1962939.4380698428</v>
      </c>
    </row>
    <row r="36" spans="1:87" ht="15.75" thickBot="1" x14ac:dyDescent="0.3">
      <c r="A36" s="86"/>
      <c r="B36" s="225">
        <v>34</v>
      </c>
      <c r="C36" s="223"/>
      <c r="D36" s="223"/>
      <c r="E36" s="223"/>
      <c r="F36" s="223"/>
      <c r="G36" s="223"/>
      <c r="H36" s="223"/>
      <c r="I36" s="223"/>
      <c r="J36" s="223"/>
      <c r="K36" s="223"/>
      <c r="L36" s="223"/>
      <c r="M36" s="223"/>
      <c r="N36" s="223"/>
      <c r="O36" s="223"/>
      <c r="P36" s="223"/>
      <c r="Q36" s="223"/>
      <c r="R36" s="223"/>
      <c r="S36" s="223"/>
      <c r="T36" s="223"/>
      <c r="U36" s="223"/>
      <c r="V36" s="223"/>
      <c r="W36" s="223"/>
      <c r="X36" s="223"/>
      <c r="Y36" s="223"/>
      <c r="Z36" s="223"/>
      <c r="AA36" s="223"/>
      <c r="AB36" s="223"/>
      <c r="AC36" s="223"/>
      <c r="AD36" s="223"/>
      <c r="AE36" s="223"/>
      <c r="AF36" s="223"/>
      <c r="AG36" s="223"/>
      <c r="AH36" s="223"/>
      <c r="AI36" s="223"/>
      <c r="AJ36" s="77"/>
      <c r="AK36" s="224"/>
      <c r="AL36" s="224"/>
      <c r="AM36" s="224"/>
      <c r="AN36" s="224"/>
      <c r="AO36" s="224"/>
      <c r="AP36" s="224"/>
      <c r="AQ36" s="224"/>
      <c r="AR36" s="224"/>
      <c r="AS36" s="224"/>
      <c r="AT36" s="224"/>
      <c r="AU36" s="224"/>
      <c r="AV36" s="224"/>
      <c r="AW36" s="224"/>
      <c r="AX36" s="224"/>
      <c r="AY36" s="224"/>
      <c r="AZ36" s="224"/>
      <c r="BA36" s="224"/>
      <c r="BB36" s="224"/>
      <c r="BC36" s="224"/>
      <c r="BD36" s="224"/>
      <c r="BE36" s="224"/>
      <c r="BF36" s="224"/>
      <c r="BG36" s="224"/>
      <c r="BH36" s="224"/>
      <c r="BI36" s="224"/>
      <c r="BJ36" s="224"/>
      <c r="BK36" s="224"/>
      <c r="BL36" s="224"/>
      <c r="BM36" s="224"/>
      <c r="BN36" s="224"/>
      <c r="BO36" s="224"/>
      <c r="BP36" s="224"/>
      <c r="BQ36" s="224"/>
      <c r="BR36" s="78">
        <v>9256791.4583553355</v>
      </c>
      <c r="BS36" s="224"/>
      <c r="BT36" s="224"/>
      <c r="BU36" s="223"/>
      <c r="BV36" s="223"/>
      <c r="BW36" s="223"/>
      <c r="BX36" s="223"/>
      <c r="BY36" s="224"/>
      <c r="BZ36" s="224"/>
      <c r="CA36" s="224"/>
      <c r="CB36" s="224"/>
      <c r="CC36" s="224"/>
      <c r="CD36" s="224"/>
      <c r="CE36" s="224"/>
      <c r="CF36" s="3">
        <v>218207.27379099085</v>
      </c>
      <c r="CG36" s="107">
        <f t="shared" si="1"/>
        <v>9474998.7321463265</v>
      </c>
    </row>
    <row r="37" spans="1:87" x14ac:dyDescent="0.25">
      <c r="A37" s="227" t="str">
        <f>AK1</f>
        <v>Com</v>
      </c>
      <c r="B37" s="102">
        <v>35</v>
      </c>
      <c r="C37" s="101">
        <v>636845.49250949547</v>
      </c>
      <c r="D37" s="4">
        <v>70.491858602401734</v>
      </c>
      <c r="E37" s="4">
        <v>22.745352915335928</v>
      </c>
      <c r="F37" s="4"/>
      <c r="G37" s="4"/>
      <c r="H37" s="4"/>
      <c r="I37" s="4"/>
      <c r="J37" s="4">
        <v>600245.92689428374</v>
      </c>
      <c r="K37" s="4">
        <v>1514.9948065094686</v>
      </c>
      <c r="L37" s="4">
        <v>13142.823043044977</v>
      </c>
      <c r="M37" s="4">
        <v>1.0881249093500965E-3</v>
      </c>
      <c r="N37" s="4"/>
      <c r="O37" s="4">
        <v>1.4079101447778823</v>
      </c>
      <c r="P37" s="4"/>
      <c r="Q37" s="4">
        <v>204.25276589085365</v>
      </c>
      <c r="R37" s="4">
        <v>39.558963271656353</v>
      </c>
      <c r="S37" s="4">
        <v>28.547950602177156</v>
      </c>
      <c r="T37" s="4"/>
      <c r="U37" s="4">
        <v>0.15427886246436096</v>
      </c>
      <c r="V37" s="4">
        <v>1.3441799707945758E-3</v>
      </c>
      <c r="W37" s="4">
        <v>69.076289981144896</v>
      </c>
      <c r="X37" s="4">
        <v>6.9140041882924077</v>
      </c>
      <c r="Y37" s="4">
        <v>12.952268371692453</v>
      </c>
      <c r="Z37" s="4"/>
      <c r="AA37" s="4"/>
      <c r="AB37" s="4">
        <v>56.332005092512048</v>
      </c>
      <c r="AC37" s="4">
        <v>1.8603666891183466</v>
      </c>
      <c r="AD37" s="4">
        <v>24.216639646516338</v>
      </c>
      <c r="AE37" s="4">
        <v>0.48841557934773799</v>
      </c>
      <c r="AF37" s="4">
        <v>3519.2752303442558</v>
      </c>
      <c r="AG37" s="4">
        <v>4322.1851210025125</v>
      </c>
      <c r="AH37" s="4">
        <v>2573.1036478253318</v>
      </c>
      <c r="AI37" s="4">
        <v>647.27896872033728</v>
      </c>
      <c r="AJ37" s="5">
        <v>218912.85416322373</v>
      </c>
      <c r="AK37" s="223"/>
      <c r="AL37" s="223"/>
      <c r="AM37" s="223"/>
      <c r="AN37" s="223"/>
      <c r="AO37" s="223"/>
      <c r="AP37" s="223"/>
      <c r="AQ37" s="223"/>
      <c r="AR37" s="223"/>
      <c r="AS37" s="223"/>
      <c r="AT37" s="223"/>
      <c r="AU37" s="223"/>
      <c r="AV37" s="223"/>
      <c r="AW37" s="223"/>
      <c r="AX37" s="223"/>
      <c r="AY37" s="223"/>
      <c r="AZ37" s="223"/>
      <c r="BA37" s="223"/>
      <c r="BB37" s="223"/>
      <c r="BC37" s="223"/>
      <c r="BD37" s="223"/>
      <c r="BE37" s="223"/>
      <c r="BF37" s="223"/>
      <c r="BG37" s="223"/>
      <c r="BH37" s="223"/>
      <c r="BI37" s="223"/>
      <c r="BJ37" s="223"/>
      <c r="BK37" s="223"/>
      <c r="BL37" s="223"/>
      <c r="BM37" s="223"/>
      <c r="BN37" s="223"/>
      <c r="BO37" s="223"/>
      <c r="BP37" s="223"/>
      <c r="BQ37" s="223"/>
      <c r="BR37" s="77"/>
      <c r="BS37" s="223"/>
      <c r="BT37" s="223"/>
      <c r="BU37" s="190">
        <f>[45]HH_CGE_map!U41</f>
        <v>550111.3960723487</v>
      </c>
      <c r="BV37" s="189">
        <f>[45]HH_CGE_map!V41</f>
        <v>1779639.0467496545</v>
      </c>
      <c r="BW37" s="189">
        <f>[45]HH_CGE_map!W41</f>
        <v>178150.11741389663</v>
      </c>
      <c r="BX37" s="188">
        <f>[45]HH_CGE_map!X41</f>
        <v>537000.02171314287</v>
      </c>
      <c r="BY37" s="223">
        <v>104373.35135742096</v>
      </c>
      <c r="BZ37" s="223"/>
      <c r="CA37" s="223"/>
      <c r="CB37" s="223"/>
      <c r="CC37" s="223"/>
      <c r="CD37" s="223"/>
      <c r="CE37" s="79">
        <v>272725.72399249562</v>
      </c>
      <c r="CF37" s="85"/>
      <c r="CG37" s="107">
        <f t="shared" si="1"/>
        <v>4904262.5931855515</v>
      </c>
      <c r="CH37" s="221" t="b">
        <f>CG37=CI37</f>
        <v>1</v>
      </c>
      <c r="CI37" s="79">
        <v>4904262.5931855515</v>
      </c>
    </row>
    <row r="38" spans="1:87" x14ac:dyDescent="0.25">
      <c r="A38" s="227"/>
      <c r="B38" s="225">
        <v>36</v>
      </c>
      <c r="C38" s="7">
        <v>1444.8698020142294</v>
      </c>
      <c r="D38" s="79">
        <v>1802.7014385812527</v>
      </c>
      <c r="E38" s="79">
        <v>14.21053696679547</v>
      </c>
      <c r="F38" s="79"/>
      <c r="G38" s="79">
        <v>2151.1605818875337</v>
      </c>
      <c r="H38" s="79">
        <v>100.05667788511757</v>
      </c>
      <c r="I38" s="79">
        <v>33.425742561010843</v>
      </c>
      <c r="J38" s="79">
        <v>411.51281413788621</v>
      </c>
      <c r="K38" s="79"/>
      <c r="L38" s="79">
        <v>7.0369547997990676</v>
      </c>
      <c r="M38" s="79">
        <v>24421.079756692154</v>
      </c>
      <c r="N38" s="79">
        <v>38.422143696888682</v>
      </c>
      <c r="O38" s="79">
        <v>3.0126139401101548E-2</v>
      </c>
      <c r="P38" s="79"/>
      <c r="Q38" s="79">
        <v>4.9959824522251219</v>
      </c>
      <c r="R38" s="79">
        <v>5475.8325869539021</v>
      </c>
      <c r="S38" s="79">
        <v>63.503036084490731</v>
      </c>
      <c r="T38" s="79"/>
      <c r="U38" s="79">
        <v>47383.052872260792</v>
      </c>
      <c r="V38" s="79">
        <v>0.15558873000069726</v>
      </c>
      <c r="W38" s="79">
        <v>9014.1969829377267</v>
      </c>
      <c r="X38" s="79">
        <v>2564.4421602422231</v>
      </c>
      <c r="Y38" s="94">
        <v>27267.72244034526</v>
      </c>
      <c r="Z38" s="94">
        <v>19.643893410246729</v>
      </c>
      <c r="AA38" s="94">
        <v>2.9314832201609291</v>
      </c>
      <c r="AB38" s="79">
        <v>626.02210274697757</v>
      </c>
      <c r="AC38" s="79">
        <v>46109.815072440724</v>
      </c>
      <c r="AD38" s="79">
        <v>34.145160115165297</v>
      </c>
      <c r="AE38" s="79">
        <v>222.15716754846625</v>
      </c>
      <c r="AF38" s="79">
        <v>563.03377746273588</v>
      </c>
      <c r="AG38" s="79">
        <v>50.532938325413426</v>
      </c>
      <c r="AH38" s="79">
        <v>138.99104028714339</v>
      </c>
      <c r="AI38" s="79">
        <v>104.28276069598843</v>
      </c>
      <c r="AJ38" s="80">
        <v>4767.6645621329662</v>
      </c>
      <c r="AK38" s="223"/>
      <c r="AL38" s="223"/>
      <c r="AM38" s="223"/>
      <c r="AN38" s="223"/>
      <c r="AO38" s="223"/>
      <c r="AP38" s="223"/>
      <c r="AQ38" s="223"/>
      <c r="AR38" s="223"/>
      <c r="AS38" s="223"/>
      <c r="AT38" s="223"/>
      <c r="AU38" s="223"/>
      <c r="AV38" s="223"/>
      <c r="AW38" s="223"/>
      <c r="AX38" s="223"/>
      <c r="AY38" s="223"/>
      <c r="AZ38" s="223"/>
      <c r="BA38" s="223"/>
      <c r="BB38" s="223"/>
      <c r="BC38" s="223"/>
      <c r="BD38" s="223"/>
      <c r="BE38" s="223"/>
      <c r="BF38" s="223"/>
      <c r="BG38" s="223"/>
      <c r="BH38" s="223"/>
      <c r="BI38" s="223"/>
      <c r="BJ38" s="223"/>
      <c r="BK38" s="223"/>
      <c r="BL38" s="223"/>
      <c r="BM38" s="223"/>
      <c r="BN38" s="223"/>
      <c r="BO38" s="223"/>
      <c r="BP38" s="223"/>
      <c r="BQ38" s="223"/>
      <c r="BR38" s="77"/>
      <c r="BS38" s="223"/>
      <c r="BT38" s="223"/>
      <c r="BU38" s="186">
        <f>[45]HH_CGE_map!U42</f>
        <v>75751.768589576648</v>
      </c>
      <c r="BV38" s="79">
        <f>[45]HH_CGE_map!V42</f>
        <v>134831.9881891945</v>
      </c>
      <c r="BW38" s="79">
        <f>[45]HH_CGE_map!W42</f>
        <v>11674.756840545628</v>
      </c>
      <c r="BX38" s="185">
        <f>[45]HH_CGE_map!X42</f>
        <v>21685.352667025647</v>
      </c>
      <c r="BY38" s="223"/>
      <c r="BZ38" s="223"/>
      <c r="CA38" s="223"/>
      <c r="CB38" s="223"/>
      <c r="CC38" s="223"/>
      <c r="CD38" s="223"/>
      <c r="CE38" s="79">
        <v>1962.6516668482247</v>
      </c>
      <c r="CF38" s="85"/>
      <c r="CG38" s="107">
        <f t="shared" si="1"/>
        <v>420744.14613694529</v>
      </c>
      <c r="CH38" s="221" t="b">
        <f t="shared" ref="CH38:CH83" si="2">CG38=CI38</f>
        <v>1</v>
      </c>
      <c r="CI38" s="79">
        <v>420744.14613694535</v>
      </c>
    </row>
    <row r="39" spans="1:87" x14ac:dyDescent="0.25">
      <c r="A39" s="227"/>
      <c r="B39" s="225">
        <v>37</v>
      </c>
      <c r="C39" s="7"/>
      <c r="D39" s="79"/>
      <c r="E39" s="79"/>
      <c r="F39" s="79"/>
      <c r="G39" s="79"/>
      <c r="H39" s="79"/>
      <c r="I39" s="79"/>
      <c r="J39" s="79"/>
      <c r="K39" s="79"/>
      <c r="L39" s="79"/>
      <c r="M39" s="79"/>
      <c r="N39" s="79"/>
      <c r="O39" s="79"/>
      <c r="P39" s="79">
        <v>857022.65165656316</v>
      </c>
      <c r="Q39" s="79"/>
      <c r="R39" s="79"/>
      <c r="S39" s="79"/>
      <c r="T39" s="79"/>
      <c r="U39" s="79"/>
      <c r="V39" s="79"/>
      <c r="W39" s="79"/>
      <c r="X39" s="79"/>
      <c r="Y39" s="94"/>
      <c r="Z39" s="94"/>
      <c r="AA39" s="94"/>
      <c r="AB39" s="79"/>
      <c r="AC39" s="79"/>
      <c r="AD39" s="79"/>
      <c r="AE39" s="79"/>
      <c r="AF39" s="79"/>
      <c r="AG39" s="79"/>
      <c r="AH39" s="79"/>
      <c r="AI39" s="79"/>
      <c r="AJ39" s="80"/>
      <c r="AK39" s="223"/>
      <c r="AL39" s="223"/>
      <c r="AM39" s="223"/>
      <c r="AN39" s="223"/>
      <c r="AO39" s="223"/>
      <c r="AP39" s="223"/>
      <c r="AQ39" s="223"/>
      <c r="AR39" s="223"/>
      <c r="AS39" s="223"/>
      <c r="AT39" s="223"/>
      <c r="AU39" s="223"/>
      <c r="AV39" s="223"/>
      <c r="AW39" s="223"/>
      <c r="AX39" s="223"/>
      <c r="AY39" s="223"/>
      <c r="AZ39" s="223"/>
      <c r="BA39" s="223"/>
      <c r="BB39" s="223"/>
      <c r="BC39" s="223"/>
      <c r="BD39" s="223"/>
      <c r="BE39" s="223"/>
      <c r="BF39" s="223"/>
      <c r="BG39" s="223"/>
      <c r="BH39" s="223"/>
      <c r="BI39" s="223"/>
      <c r="BJ39" s="223"/>
      <c r="BK39" s="223"/>
      <c r="BL39" s="223"/>
      <c r="BM39" s="223"/>
      <c r="BN39" s="223"/>
      <c r="BO39" s="223"/>
      <c r="BP39" s="223"/>
      <c r="BQ39" s="223"/>
      <c r="BR39" s="77"/>
      <c r="BS39" s="223"/>
      <c r="BT39" s="223"/>
      <c r="BU39" s="186">
        <f>[45]HH_CGE_map!U43</f>
        <v>0</v>
      </c>
      <c r="BV39" s="79">
        <f>[45]HH_CGE_map!V43</f>
        <v>0</v>
      </c>
      <c r="BW39" s="79">
        <f>[45]HH_CGE_map!W43</f>
        <v>0</v>
      </c>
      <c r="BX39" s="185">
        <f>[45]HH_CGE_map!X43</f>
        <v>0</v>
      </c>
      <c r="BY39" s="223"/>
      <c r="BZ39" s="223"/>
      <c r="CA39" s="223"/>
      <c r="CB39" s="223"/>
      <c r="CC39" s="223"/>
      <c r="CD39" s="223"/>
      <c r="CE39" s="79">
        <v>1335776.924879967</v>
      </c>
      <c r="CF39" s="85"/>
      <c r="CG39" s="107">
        <f t="shared" si="1"/>
        <v>2192799.5765365302</v>
      </c>
      <c r="CH39" s="221" t="b">
        <f t="shared" si="2"/>
        <v>1</v>
      </c>
      <c r="CI39" s="94">
        <v>2192799.5765365302</v>
      </c>
    </row>
    <row r="40" spans="1:87" x14ac:dyDescent="0.25">
      <c r="A40" s="227"/>
      <c r="B40" s="225">
        <v>38</v>
      </c>
      <c r="C40" s="7">
        <v>157.33783184847061</v>
      </c>
      <c r="D40" s="79"/>
      <c r="E40" s="79">
        <v>13095.203643003253</v>
      </c>
      <c r="F40" s="79"/>
      <c r="G40" s="79">
        <v>0.20373265875036889</v>
      </c>
      <c r="H40" s="79">
        <v>0.13640193266854883</v>
      </c>
      <c r="I40" s="79">
        <v>10.981548442766652</v>
      </c>
      <c r="J40" s="79">
        <v>1419.922487809185</v>
      </c>
      <c r="K40" s="79">
        <v>16.049168509363444</v>
      </c>
      <c r="L40" s="79">
        <v>2.3618523705340779</v>
      </c>
      <c r="M40" s="79">
        <v>0.77589159016281561</v>
      </c>
      <c r="N40" s="79"/>
      <c r="O40" s="79">
        <v>0.17585101056069388</v>
      </c>
      <c r="P40" s="79">
        <v>4.4788265136994889</v>
      </c>
      <c r="Q40" s="79">
        <v>31.450403051799054</v>
      </c>
      <c r="R40" s="79">
        <v>18.623454181440689</v>
      </c>
      <c r="S40" s="79">
        <v>17.277885180659407</v>
      </c>
      <c r="T40" s="79"/>
      <c r="U40" s="79">
        <v>3187.6710876512648</v>
      </c>
      <c r="V40" s="79">
        <v>15743.664653820979</v>
      </c>
      <c r="W40" s="79">
        <v>1041.8742563480857</v>
      </c>
      <c r="X40" s="79">
        <v>3.8521308618359669</v>
      </c>
      <c r="Y40" s="79">
        <v>10101.230671374366</v>
      </c>
      <c r="Z40" s="94"/>
      <c r="AA40" s="94">
        <v>0.50449812110763614</v>
      </c>
      <c r="AB40" s="79">
        <v>0.16612415686117005</v>
      </c>
      <c r="AC40" s="79">
        <v>36.768236830492654</v>
      </c>
      <c r="AD40" s="79">
        <v>0.54953064649933547</v>
      </c>
      <c r="AE40" s="79"/>
      <c r="AF40" s="79">
        <v>99.210367434691577</v>
      </c>
      <c r="AG40" s="79">
        <v>7.62480946353008</v>
      </c>
      <c r="AH40" s="79">
        <v>0.45637615869402448</v>
      </c>
      <c r="AI40" s="79">
        <v>0.2529347870907977</v>
      </c>
      <c r="AJ40" s="80">
        <v>158.76230982565011</v>
      </c>
      <c r="AK40" s="223"/>
      <c r="AL40" s="223"/>
      <c r="AM40" s="223"/>
      <c r="AN40" s="223"/>
      <c r="AO40" s="223"/>
      <c r="AP40" s="223"/>
      <c r="AQ40" s="223"/>
      <c r="AR40" s="223"/>
      <c r="AS40" s="223"/>
      <c r="AT40" s="223"/>
      <c r="AU40" s="223"/>
      <c r="AV40" s="223"/>
      <c r="AW40" s="223"/>
      <c r="AX40" s="223"/>
      <c r="AY40" s="223"/>
      <c r="AZ40" s="223"/>
      <c r="BA40" s="223"/>
      <c r="BB40" s="223"/>
      <c r="BC40" s="223"/>
      <c r="BD40" s="223"/>
      <c r="BE40" s="223"/>
      <c r="BF40" s="223"/>
      <c r="BG40" s="223"/>
      <c r="BH40" s="223"/>
      <c r="BI40" s="223"/>
      <c r="BJ40" s="223"/>
      <c r="BK40" s="223"/>
      <c r="BL40" s="223"/>
      <c r="BM40" s="223"/>
      <c r="BN40" s="223"/>
      <c r="BO40" s="223"/>
      <c r="BP40" s="223"/>
      <c r="BQ40" s="223"/>
      <c r="BR40" s="77"/>
      <c r="BS40" s="223"/>
      <c r="BT40" s="223"/>
      <c r="BU40" s="186">
        <f>[45]HH_CGE_map!U44</f>
        <v>0</v>
      </c>
      <c r="BV40" s="79">
        <f>[45]HH_CGE_map!V44</f>
        <v>0</v>
      </c>
      <c r="BW40" s="79">
        <f>[45]HH_CGE_map!W44</f>
        <v>0</v>
      </c>
      <c r="BX40" s="185">
        <f>[45]HH_CGE_map!X44</f>
        <v>0</v>
      </c>
      <c r="BY40" s="223"/>
      <c r="BZ40" s="223"/>
      <c r="CA40" s="223"/>
      <c r="CB40" s="223"/>
      <c r="CC40" s="223"/>
      <c r="CD40" s="223"/>
      <c r="CE40" s="79">
        <v>-2758.6891618810973</v>
      </c>
      <c r="CF40" s="85"/>
      <c r="CG40" s="107">
        <f t="shared" si="1"/>
        <v>42398.87780370337</v>
      </c>
      <c r="CH40" s="221" t="b">
        <f t="shared" si="2"/>
        <v>1</v>
      </c>
      <c r="CI40" s="187">
        <v>42398.87780370337</v>
      </c>
    </row>
    <row r="41" spans="1:87" x14ac:dyDescent="0.25">
      <c r="A41" s="227"/>
      <c r="B41" s="225">
        <v>39</v>
      </c>
      <c r="C41" s="7"/>
      <c r="D41" s="79"/>
      <c r="E41" s="79"/>
      <c r="F41" s="79">
        <v>28.102698495641111</v>
      </c>
      <c r="G41" s="79">
        <v>69.036128999676052</v>
      </c>
      <c r="H41" s="79">
        <v>21612.679338532034</v>
      </c>
      <c r="I41" s="79"/>
      <c r="J41" s="79"/>
      <c r="K41" s="79"/>
      <c r="L41" s="79">
        <v>3.2281568317925236E-3</v>
      </c>
      <c r="M41" s="79">
        <v>268715.33832269919</v>
      </c>
      <c r="N41" s="79">
        <v>2017.522685515235</v>
      </c>
      <c r="O41" s="79">
        <v>117.43155026263997</v>
      </c>
      <c r="P41" s="79">
        <v>99.212844204870365</v>
      </c>
      <c r="Q41" s="79">
        <v>1768.7427354915376</v>
      </c>
      <c r="R41" s="79">
        <v>1448.7720877210845</v>
      </c>
      <c r="S41" s="79"/>
      <c r="T41" s="79"/>
      <c r="U41" s="79"/>
      <c r="V41" s="79"/>
      <c r="W41" s="79"/>
      <c r="X41" s="79">
        <v>1.5396277684556392E-3</v>
      </c>
      <c r="Y41" s="79">
        <v>1.4975098382319127</v>
      </c>
      <c r="Z41" s="94"/>
      <c r="AA41" s="94"/>
      <c r="AB41" s="79">
        <v>7668.5215478753844</v>
      </c>
      <c r="AC41" s="79"/>
      <c r="AD41" s="79"/>
      <c r="AE41" s="79"/>
      <c r="AF41" s="79">
        <v>2.3041979511051838</v>
      </c>
      <c r="AG41" s="79">
        <v>1.7786601281666701</v>
      </c>
      <c r="AH41" s="79"/>
      <c r="AI41" s="79"/>
      <c r="AJ41" s="80">
        <v>5.4952528960594273</v>
      </c>
      <c r="AK41" s="223"/>
      <c r="AL41" s="223"/>
      <c r="AM41" s="223"/>
      <c r="AN41" s="223"/>
      <c r="AO41" s="223"/>
      <c r="AP41" s="223"/>
      <c r="AQ41" s="223"/>
      <c r="AR41" s="223"/>
      <c r="AS41" s="223"/>
      <c r="AT41" s="223"/>
      <c r="AU41" s="223"/>
      <c r="AV41" s="223"/>
      <c r="AW41" s="223"/>
      <c r="AX41" s="223"/>
      <c r="AY41" s="223"/>
      <c r="AZ41" s="223"/>
      <c r="BA41" s="223"/>
      <c r="BB41" s="223"/>
      <c r="BC41" s="223"/>
      <c r="BD41" s="223"/>
      <c r="BE41" s="223"/>
      <c r="BF41" s="223"/>
      <c r="BG41" s="223"/>
      <c r="BH41" s="223"/>
      <c r="BI41" s="223"/>
      <c r="BJ41" s="223"/>
      <c r="BK41" s="223"/>
      <c r="BL41" s="223"/>
      <c r="BM41" s="223"/>
      <c r="BN41" s="223"/>
      <c r="BO41" s="223"/>
      <c r="BP41" s="223"/>
      <c r="BQ41" s="223"/>
      <c r="BR41" s="77"/>
      <c r="BS41" s="223"/>
      <c r="BT41" s="223"/>
      <c r="BU41" s="186">
        <f>[45]HH_CGE_map!U45</f>
        <v>343.28105497236413</v>
      </c>
      <c r="BV41" s="79">
        <f>[45]HH_CGE_map!V45</f>
        <v>585.72238041272067</v>
      </c>
      <c r="BW41" s="79">
        <f>[45]HH_CGE_map!W45</f>
        <v>216.06455573037672</v>
      </c>
      <c r="BX41" s="185">
        <f>[45]HH_CGE_map!X45</f>
        <v>826.67387398692324</v>
      </c>
      <c r="BY41" s="223"/>
      <c r="BZ41" s="223"/>
      <c r="CA41" s="223"/>
      <c r="CB41" s="223"/>
      <c r="CC41" s="223"/>
      <c r="CD41" s="223"/>
      <c r="CE41" s="79">
        <v>21879.577853778359</v>
      </c>
      <c r="CF41" s="85"/>
      <c r="CG41" s="107">
        <f t="shared" si="1"/>
        <v>327407.76004727627</v>
      </c>
      <c r="CH41" s="221" t="b">
        <f t="shared" si="2"/>
        <v>1</v>
      </c>
      <c r="CI41" s="79">
        <v>327407.76004727621</v>
      </c>
    </row>
    <row r="42" spans="1:87" x14ac:dyDescent="0.25">
      <c r="A42" s="227"/>
      <c r="B42" s="225">
        <v>40</v>
      </c>
      <c r="C42" s="7"/>
      <c r="D42" s="79"/>
      <c r="E42" s="79">
        <v>106852.60184958855</v>
      </c>
      <c r="F42" s="79"/>
      <c r="G42" s="79">
        <v>90.048715527096931</v>
      </c>
      <c r="H42" s="79">
        <v>220569.24579255332</v>
      </c>
      <c r="I42" s="79"/>
      <c r="J42" s="79"/>
      <c r="K42" s="79"/>
      <c r="L42" s="79"/>
      <c r="M42" s="79">
        <v>466022.4525621577</v>
      </c>
      <c r="N42" s="79">
        <v>1130519.3815019082</v>
      </c>
      <c r="O42" s="79">
        <v>10.640943683099881</v>
      </c>
      <c r="P42" s="79">
        <v>2015.9703816951528</v>
      </c>
      <c r="Q42" s="79">
        <v>83431.674617163546</v>
      </c>
      <c r="R42" s="79">
        <v>7.5147642342269299</v>
      </c>
      <c r="S42" s="79"/>
      <c r="T42" s="79"/>
      <c r="U42" s="79"/>
      <c r="V42" s="79"/>
      <c r="W42" s="79">
        <v>1.1135176221894421</v>
      </c>
      <c r="X42" s="79">
        <v>204.75308770704069</v>
      </c>
      <c r="Y42" s="79">
        <v>826.77554639853395</v>
      </c>
      <c r="Z42" s="94"/>
      <c r="AA42" s="94"/>
      <c r="AB42" s="79">
        <v>66474.862422499587</v>
      </c>
      <c r="AC42" s="79">
        <v>21875.451004066948</v>
      </c>
      <c r="AD42" s="79"/>
      <c r="AE42" s="79"/>
      <c r="AF42" s="79">
        <v>1321.404757134696</v>
      </c>
      <c r="AG42" s="79">
        <v>2082.1405672438191</v>
      </c>
      <c r="AH42" s="79"/>
      <c r="AI42" s="79">
        <v>4.7868097046028573E-3</v>
      </c>
      <c r="AJ42" s="80">
        <v>3252.6297897796612</v>
      </c>
      <c r="AK42" s="223"/>
      <c r="AL42" s="223"/>
      <c r="AM42" s="223"/>
      <c r="AN42" s="223"/>
      <c r="AO42" s="223"/>
      <c r="AP42" s="223"/>
      <c r="AQ42" s="223"/>
      <c r="AR42" s="223"/>
      <c r="AS42" s="223"/>
      <c r="AT42" s="223"/>
      <c r="AU42" s="223"/>
      <c r="AV42" s="223"/>
      <c r="AW42" s="223"/>
      <c r="AX42" s="223"/>
      <c r="AY42" s="223"/>
      <c r="AZ42" s="223"/>
      <c r="BA42" s="223"/>
      <c r="BB42" s="223"/>
      <c r="BC42" s="223"/>
      <c r="BD42" s="223"/>
      <c r="BE42" s="223"/>
      <c r="BF42" s="223"/>
      <c r="BG42" s="223"/>
      <c r="BH42" s="223"/>
      <c r="BI42" s="223"/>
      <c r="BJ42" s="223"/>
      <c r="BK42" s="223"/>
      <c r="BL42" s="223"/>
      <c r="BM42" s="223"/>
      <c r="BN42" s="223"/>
      <c r="BO42" s="223"/>
      <c r="BP42" s="223"/>
      <c r="BQ42" s="223"/>
      <c r="BR42" s="77"/>
      <c r="BS42" s="223"/>
      <c r="BT42" s="223"/>
      <c r="BU42" s="186">
        <f>[45]HH_CGE_map!U46</f>
        <v>1683.2083214274876</v>
      </c>
      <c r="BV42" s="79">
        <f>[45]HH_CGE_map!V46</f>
        <v>2871.9696891993567</v>
      </c>
      <c r="BW42" s="79">
        <f>[45]HH_CGE_map!W46</f>
        <v>1059.4282815874635</v>
      </c>
      <c r="BX42" s="185">
        <f>[45]HH_CGE_map!X46</f>
        <v>4053.425971653191</v>
      </c>
      <c r="BY42" s="223"/>
      <c r="BZ42" s="223"/>
      <c r="CA42" s="223"/>
      <c r="CB42" s="223"/>
      <c r="CC42" s="223"/>
      <c r="CD42" s="223"/>
      <c r="CE42" s="79">
        <v>261223.06248490344</v>
      </c>
      <c r="CF42" s="85"/>
      <c r="CG42" s="107">
        <f t="shared" si="1"/>
        <v>2376449.7613565437</v>
      </c>
      <c r="CH42" s="221" t="b">
        <f t="shared" si="2"/>
        <v>1</v>
      </c>
      <c r="CI42" s="79">
        <v>2376449.7613565437</v>
      </c>
    </row>
    <row r="43" spans="1:87" x14ac:dyDescent="0.25">
      <c r="A43" s="227"/>
      <c r="B43" s="225">
        <v>41</v>
      </c>
      <c r="C43" s="7">
        <v>179.23293527989844</v>
      </c>
      <c r="D43" s="79">
        <v>7168.4706500885386</v>
      </c>
      <c r="E43" s="79">
        <v>651269.95621578221</v>
      </c>
      <c r="F43" s="79">
        <v>11083.204292397106</v>
      </c>
      <c r="G43" s="79">
        <v>1973.0435352880602</v>
      </c>
      <c r="H43" s="79">
        <v>95796.854873321354</v>
      </c>
      <c r="I43" s="79">
        <v>3054.405566298858</v>
      </c>
      <c r="J43" s="79">
        <v>16.886094440188813</v>
      </c>
      <c r="K43" s="79"/>
      <c r="L43" s="79">
        <v>99.170266308600205</v>
      </c>
      <c r="M43" s="79">
        <v>4265.394846440995</v>
      </c>
      <c r="N43" s="79">
        <v>174.1017786159818</v>
      </c>
      <c r="O43" s="79">
        <v>0.10168382666980677</v>
      </c>
      <c r="P43" s="79">
        <v>7.136077204934355</v>
      </c>
      <c r="Q43" s="79">
        <v>35340.188374214886</v>
      </c>
      <c r="R43" s="79">
        <v>31209.417712122158</v>
      </c>
      <c r="S43" s="79">
        <v>451.22481479316679</v>
      </c>
      <c r="T43" s="79">
        <v>1663.9550269729064</v>
      </c>
      <c r="U43" s="79">
        <v>107.95997303966145</v>
      </c>
      <c r="V43" s="79">
        <v>1.0481922483774518E-2</v>
      </c>
      <c r="W43" s="79">
        <v>33.98573770639711</v>
      </c>
      <c r="X43" s="79">
        <v>1092.0606042675922</v>
      </c>
      <c r="Y43" s="79">
        <v>4595.6171648144855</v>
      </c>
      <c r="Z43" s="79"/>
      <c r="AA43" s="79">
        <v>430.45828480108293</v>
      </c>
      <c r="AB43" s="79">
        <v>32780.043818189748</v>
      </c>
      <c r="AC43" s="79">
        <v>1237.9955894627803</v>
      </c>
      <c r="AD43" s="79">
        <v>56.214112104062806</v>
      </c>
      <c r="AE43" s="79">
        <v>22.589482945810474</v>
      </c>
      <c r="AF43" s="79">
        <v>5264.9910285279566</v>
      </c>
      <c r="AG43" s="79">
        <v>2359.2574385662097</v>
      </c>
      <c r="AH43" s="79">
        <v>63.181343701423557</v>
      </c>
      <c r="AI43" s="79">
        <v>4.1326583473672196</v>
      </c>
      <c r="AJ43" s="80">
        <v>2260.876294092302</v>
      </c>
      <c r="AK43" s="223"/>
      <c r="AL43" s="223"/>
      <c r="AM43" s="223"/>
      <c r="AN43" s="223"/>
      <c r="AO43" s="223"/>
      <c r="AP43" s="223"/>
      <c r="AQ43" s="223"/>
      <c r="AR43" s="223"/>
      <c r="AS43" s="223"/>
      <c r="AT43" s="223"/>
      <c r="AU43" s="223"/>
      <c r="AV43" s="223"/>
      <c r="AW43" s="223"/>
      <c r="AX43" s="223"/>
      <c r="AY43" s="223"/>
      <c r="AZ43" s="223"/>
      <c r="BA43" s="223"/>
      <c r="BB43" s="223"/>
      <c r="BC43" s="223"/>
      <c r="BD43" s="223"/>
      <c r="BE43" s="223"/>
      <c r="BF43" s="223"/>
      <c r="BG43" s="223"/>
      <c r="BH43" s="223"/>
      <c r="BI43" s="223"/>
      <c r="BJ43" s="223"/>
      <c r="BK43" s="223"/>
      <c r="BL43" s="223"/>
      <c r="BM43" s="223"/>
      <c r="BN43" s="223"/>
      <c r="BO43" s="223"/>
      <c r="BP43" s="223"/>
      <c r="BQ43" s="223"/>
      <c r="BR43" s="77"/>
      <c r="BS43" s="223"/>
      <c r="BT43" s="223"/>
      <c r="BU43" s="186">
        <f>[45]HH_CGE_map!U47</f>
        <v>0</v>
      </c>
      <c r="BV43" s="79">
        <f>[45]HH_CGE_map!V47</f>
        <v>0</v>
      </c>
      <c r="BW43" s="79">
        <f>[45]HH_CGE_map!W47</f>
        <v>13443.054667372879</v>
      </c>
      <c r="BX43" s="185">
        <f>[45]HH_CGE_map!X47</f>
        <v>1894.6587115089294</v>
      </c>
      <c r="BY43" s="223"/>
      <c r="BZ43" s="223"/>
      <c r="CA43" s="223"/>
      <c r="CB43" s="223"/>
      <c r="CC43" s="223"/>
      <c r="CD43" s="223"/>
      <c r="CE43" s="79">
        <v>24502.290657803238</v>
      </c>
      <c r="CF43" s="85"/>
      <c r="CG43" s="107">
        <f t="shared" si="1"/>
        <v>933902.12279257132</v>
      </c>
      <c r="CH43" s="221" t="b">
        <f t="shared" si="2"/>
        <v>1</v>
      </c>
      <c r="CI43" s="79">
        <v>933902.12279257132</v>
      </c>
    </row>
    <row r="44" spans="1:87" x14ac:dyDescent="0.25">
      <c r="A44" s="227"/>
      <c r="B44" s="225">
        <v>42</v>
      </c>
      <c r="C44" s="7">
        <v>139660.51114790718</v>
      </c>
      <c r="D44" s="79">
        <v>1.2621027386177739E-3</v>
      </c>
      <c r="E44" s="79">
        <v>861.57794812384918</v>
      </c>
      <c r="F44" s="79"/>
      <c r="G44" s="79"/>
      <c r="H44" s="79">
        <v>4.6169017141003493E-2</v>
      </c>
      <c r="I44" s="79">
        <v>606.74786495019453</v>
      </c>
      <c r="J44" s="79">
        <v>131072.91098278438</v>
      </c>
      <c r="K44" s="79">
        <v>320.38400224904814</v>
      </c>
      <c r="L44" s="79">
        <v>332.74458133776648</v>
      </c>
      <c r="M44" s="79">
        <v>46.60130807463235</v>
      </c>
      <c r="N44" s="79">
        <v>98.607242017103189</v>
      </c>
      <c r="O44" s="79">
        <v>1.5144874191146545</v>
      </c>
      <c r="P44" s="79">
        <v>10.253274302369277</v>
      </c>
      <c r="Q44" s="79">
        <v>408.41000725595273</v>
      </c>
      <c r="R44" s="79">
        <v>15.672970363141763</v>
      </c>
      <c r="S44" s="79">
        <v>1.0179937026883699</v>
      </c>
      <c r="T44" s="79"/>
      <c r="U44" s="79">
        <v>22.831262203559898</v>
      </c>
      <c r="V44" s="79">
        <v>180.31473601331635</v>
      </c>
      <c r="W44" s="79">
        <v>29.33575019842737</v>
      </c>
      <c r="X44" s="79">
        <v>43.65802474575527</v>
      </c>
      <c r="Y44" s="79">
        <v>558.22311839613144</v>
      </c>
      <c r="Z44" s="79">
        <v>1.6676835654608247E-2</v>
      </c>
      <c r="AA44" s="79">
        <v>155.55410620054431</v>
      </c>
      <c r="AB44" s="79">
        <v>191.97209489143376</v>
      </c>
      <c r="AC44" s="79">
        <v>51465.784642391853</v>
      </c>
      <c r="AD44" s="79">
        <v>2896.1080045288859</v>
      </c>
      <c r="AE44" s="79">
        <v>165.91114116040973</v>
      </c>
      <c r="AF44" s="79">
        <v>263.37482786744857</v>
      </c>
      <c r="AG44" s="79">
        <v>2371.4078500437954</v>
      </c>
      <c r="AH44" s="79">
        <v>14134.426610475291</v>
      </c>
      <c r="AI44" s="79">
        <v>3384.6283117932726</v>
      </c>
      <c r="AJ44" s="80">
        <v>83163.247395804021</v>
      </c>
      <c r="AK44" s="223"/>
      <c r="AL44" s="223"/>
      <c r="AM44" s="223"/>
      <c r="AN44" s="223"/>
      <c r="AO44" s="223"/>
      <c r="AP44" s="223"/>
      <c r="AQ44" s="223"/>
      <c r="AR44" s="223"/>
      <c r="AS44" s="223"/>
      <c r="AT44" s="223"/>
      <c r="AU44" s="223"/>
      <c r="AV44" s="223"/>
      <c r="AW44" s="223"/>
      <c r="AX44" s="223"/>
      <c r="AY44" s="223"/>
      <c r="AZ44" s="223"/>
      <c r="BA44" s="223"/>
      <c r="BB44" s="223"/>
      <c r="BC44" s="223"/>
      <c r="BD44" s="223"/>
      <c r="BE44" s="223"/>
      <c r="BF44" s="223"/>
      <c r="BG44" s="223"/>
      <c r="BH44" s="223"/>
      <c r="BI44" s="223"/>
      <c r="BJ44" s="223"/>
      <c r="BK44" s="223"/>
      <c r="BL44" s="223"/>
      <c r="BM44" s="223"/>
      <c r="BN44" s="223"/>
      <c r="BO44" s="223"/>
      <c r="BP44" s="223"/>
      <c r="BQ44" s="223"/>
      <c r="BR44" s="77"/>
      <c r="BS44" s="223"/>
      <c r="BT44" s="223"/>
      <c r="BU44" s="186">
        <f>[45]HH_CGE_map!U48</f>
        <v>762110.6903095023</v>
      </c>
      <c r="BV44" s="79">
        <f>[45]HH_CGE_map!V48</f>
        <v>964290.69745345542</v>
      </c>
      <c r="BW44" s="79">
        <f>[45]HH_CGE_map!W48</f>
        <v>431148.23470442195</v>
      </c>
      <c r="BX44" s="185">
        <f>[45]HH_CGE_map!X48</f>
        <v>1226267.5608979089</v>
      </c>
      <c r="BY44" s="223"/>
      <c r="BZ44" s="223"/>
      <c r="CA44" s="223"/>
      <c r="CB44" s="223"/>
      <c r="CC44" s="223"/>
      <c r="CD44" s="223"/>
      <c r="CE44" s="79">
        <v>5109.3254919610872</v>
      </c>
      <c r="CF44" s="85"/>
      <c r="CG44" s="107">
        <f t="shared" si="1"/>
        <v>3821390.3046524068</v>
      </c>
      <c r="CH44" s="221" t="b">
        <f t="shared" si="2"/>
        <v>1</v>
      </c>
      <c r="CI44" s="79">
        <v>3821390.3046524068</v>
      </c>
    </row>
    <row r="45" spans="1:87" x14ac:dyDescent="0.25">
      <c r="A45" s="227"/>
      <c r="B45" s="225">
        <v>43</v>
      </c>
      <c r="C45" s="7">
        <v>650.2621776969645</v>
      </c>
      <c r="D45" s="79">
        <v>1467.3180980070465</v>
      </c>
      <c r="E45" s="79">
        <v>711.2825844667974</v>
      </c>
      <c r="F45" s="79"/>
      <c r="G45" s="79">
        <v>47.392537501074877</v>
      </c>
      <c r="H45" s="79">
        <v>34.13014685655682</v>
      </c>
      <c r="I45" s="79">
        <v>227.0914800337101</v>
      </c>
      <c r="J45" s="79">
        <v>13988.680967997267</v>
      </c>
      <c r="K45" s="79">
        <v>4701.0942369211007</v>
      </c>
      <c r="L45" s="79">
        <v>236.44425256865384</v>
      </c>
      <c r="M45" s="79">
        <v>156.7786405617673</v>
      </c>
      <c r="N45" s="79">
        <v>9.4548696428913392E-2</v>
      </c>
      <c r="O45" s="79">
        <v>9.3543469032076189E-4</v>
      </c>
      <c r="P45" s="79">
        <v>0.28594985955198565</v>
      </c>
      <c r="Q45" s="79">
        <v>724.37739524048459</v>
      </c>
      <c r="R45" s="79">
        <v>155.73705111084962</v>
      </c>
      <c r="S45" s="79">
        <v>23.397716228557499</v>
      </c>
      <c r="T45" s="79"/>
      <c r="U45" s="79">
        <v>667.1232711155435</v>
      </c>
      <c r="V45" s="79">
        <v>3.2033927860274547</v>
      </c>
      <c r="W45" s="79">
        <v>13.582813665894005</v>
      </c>
      <c r="X45" s="79">
        <v>6.3763039799859502</v>
      </c>
      <c r="Y45" s="79">
        <v>1377.2204021389648</v>
      </c>
      <c r="Z45" s="79">
        <v>23.724355889004393</v>
      </c>
      <c r="AA45" s="79">
        <v>150.18145845182286</v>
      </c>
      <c r="AB45" s="79">
        <v>12045.656944726448</v>
      </c>
      <c r="AC45" s="79">
        <v>107755.97776774642</v>
      </c>
      <c r="AD45" s="79">
        <v>36492.265481042603</v>
      </c>
      <c r="AE45" s="79">
        <v>7631.2034539395354</v>
      </c>
      <c r="AF45" s="79">
        <v>9581.559030659062</v>
      </c>
      <c r="AG45" s="79">
        <v>27853.58353765629</v>
      </c>
      <c r="AH45" s="79">
        <v>26209.153218251169</v>
      </c>
      <c r="AI45" s="79">
        <v>1219.039785592548</v>
      </c>
      <c r="AJ45" s="80">
        <v>36730.611756032391</v>
      </c>
      <c r="AK45" s="223"/>
      <c r="AL45" s="223"/>
      <c r="AM45" s="223"/>
      <c r="AN45" s="223"/>
      <c r="AO45" s="223"/>
      <c r="AP45" s="223"/>
      <c r="AQ45" s="223"/>
      <c r="AR45" s="223"/>
      <c r="AS45" s="223"/>
      <c r="AT45" s="223"/>
      <c r="AU45" s="223"/>
      <c r="AV45" s="223"/>
      <c r="AW45" s="223"/>
      <c r="AX45" s="223"/>
      <c r="AY45" s="223"/>
      <c r="AZ45" s="223"/>
      <c r="BA45" s="223"/>
      <c r="BB45" s="223"/>
      <c r="BC45" s="223"/>
      <c r="BD45" s="223"/>
      <c r="BE45" s="223"/>
      <c r="BF45" s="223"/>
      <c r="BG45" s="223"/>
      <c r="BH45" s="223"/>
      <c r="BI45" s="223"/>
      <c r="BJ45" s="223"/>
      <c r="BK45" s="223"/>
      <c r="BL45" s="223"/>
      <c r="BM45" s="223"/>
      <c r="BN45" s="223"/>
      <c r="BO45" s="223"/>
      <c r="BP45" s="223"/>
      <c r="BQ45" s="223"/>
      <c r="BR45" s="77"/>
      <c r="BS45" s="223"/>
      <c r="BT45" s="223"/>
      <c r="BU45" s="186">
        <f>[45]HH_CGE_map!U49</f>
        <v>20912.473735709482</v>
      </c>
      <c r="BV45" s="79">
        <f>[45]HH_CGE_map!V49</f>
        <v>21864.867971920114</v>
      </c>
      <c r="BW45" s="79">
        <f>[45]HH_CGE_map!W49</f>
        <v>11508.462545406594</v>
      </c>
      <c r="BX45" s="185">
        <f>[45]HH_CGE_map!X49</f>
        <v>24097.331165015803</v>
      </c>
      <c r="BY45" s="223"/>
      <c r="BZ45" s="223"/>
      <c r="CA45" s="223"/>
      <c r="CB45" s="223"/>
      <c r="CC45" s="223"/>
      <c r="CD45" s="223"/>
      <c r="CE45" s="79">
        <v>6278.4252740151805</v>
      </c>
      <c r="CF45" s="85"/>
      <c r="CG45" s="107">
        <f t="shared" si="1"/>
        <v>375546.39238492242</v>
      </c>
      <c r="CH45" s="221" t="b">
        <f t="shared" si="2"/>
        <v>1</v>
      </c>
      <c r="CI45" s="79">
        <v>375546.39238492236</v>
      </c>
    </row>
    <row r="46" spans="1:87" x14ac:dyDescent="0.25">
      <c r="A46" s="227"/>
      <c r="B46" s="225">
        <v>44</v>
      </c>
      <c r="C46" s="7">
        <v>14133.111510925039</v>
      </c>
      <c r="D46" s="79">
        <v>6180.8320502391471</v>
      </c>
      <c r="E46" s="79">
        <v>47627.701306762545</v>
      </c>
      <c r="F46" s="79">
        <v>0.23781253581073861</v>
      </c>
      <c r="G46" s="79">
        <v>2339.9706934599108</v>
      </c>
      <c r="H46" s="79">
        <v>4035.6494001018268</v>
      </c>
      <c r="I46" s="79">
        <v>44728.917406486922</v>
      </c>
      <c r="J46" s="79">
        <v>24783.002199080478</v>
      </c>
      <c r="K46" s="79">
        <v>803.80777463782431</v>
      </c>
      <c r="L46" s="79">
        <v>43507.517097260723</v>
      </c>
      <c r="M46" s="79">
        <v>1118.2826881131239</v>
      </c>
      <c r="N46" s="79">
        <v>43.692798201112481</v>
      </c>
      <c r="O46" s="79">
        <v>275.95676069668224</v>
      </c>
      <c r="P46" s="79">
        <v>152.37389629601196</v>
      </c>
      <c r="Q46" s="79">
        <v>6166.5257110935709</v>
      </c>
      <c r="R46" s="79">
        <v>15861.776106108411</v>
      </c>
      <c r="S46" s="79">
        <v>1250.6339871331763</v>
      </c>
      <c r="T46" s="79">
        <v>0.34321433457696476</v>
      </c>
      <c r="U46" s="79">
        <v>10069.86241058903</v>
      </c>
      <c r="V46" s="79">
        <v>18.604212155563776</v>
      </c>
      <c r="W46" s="79">
        <v>2238.7999111996187</v>
      </c>
      <c r="X46" s="79">
        <v>2682.874996876375</v>
      </c>
      <c r="Y46" s="79">
        <v>79717.056664057411</v>
      </c>
      <c r="Z46" s="79">
        <v>2710.4601238097916</v>
      </c>
      <c r="AA46" s="79">
        <v>6144.3246111834987</v>
      </c>
      <c r="AB46" s="79">
        <v>49226.020253942406</v>
      </c>
      <c r="AC46" s="79">
        <v>198017.61664592143</v>
      </c>
      <c r="AD46" s="79">
        <v>11850.775750398536</v>
      </c>
      <c r="AE46" s="79">
        <v>1282.4796229618635</v>
      </c>
      <c r="AF46" s="79">
        <v>97783.25417419165</v>
      </c>
      <c r="AG46" s="79">
        <v>57154.834598780522</v>
      </c>
      <c r="AH46" s="79">
        <v>12992.789391397051</v>
      </c>
      <c r="AI46" s="79">
        <v>37912.617216257153</v>
      </c>
      <c r="AJ46" s="80">
        <v>107285.04423778006</v>
      </c>
      <c r="AK46" s="223"/>
      <c r="AL46" s="223"/>
      <c r="AM46" s="223"/>
      <c r="AN46" s="223"/>
      <c r="AO46" s="223"/>
      <c r="AP46" s="223"/>
      <c r="AQ46" s="223"/>
      <c r="AR46" s="223"/>
      <c r="AS46" s="223"/>
      <c r="AT46" s="223"/>
      <c r="AU46" s="223"/>
      <c r="AV46" s="223"/>
      <c r="AW46" s="223"/>
      <c r="AX46" s="223"/>
      <c r="AY46" s="223"/>
      <c r="AZ46" s="223"/>
      <c r="BA46" s="223"/>
      <c r="BB46" s="223"/>
      <c r="BC46" s="223"/>
      <c r="BD46" s="223"/>
      <c r="BE46" s="223"/>
      <c r="BF46" s="223"/>
      <c r="BG46" s="223"/>
      <c r="BH46" s="223"/>
      <c r="BI46" s="223"/>
      <c r="BJ46" s="223"/>
      <c r="BK46" s="223"/>
      <c r="BL46" s="223"/>
      <c r="BM46" s="223"/>
      <c r="BN46" s="223"/>
      <c r="BO46" s="223"/>
      <c r="BP46" s="223"/>
      <c r="BQ46" s="223"/>
      <c r="BR46" s="77"/>
      <c r="BS46" s="223"/>
      <c r="BT46" s="223"/>
      <c r="BU46" s="186">
        <f>[45]HH_CGE_map!U50</f>
        <v>120961.26449848842</v>
      </c>
      <c r="BV46" s="79">
        <f>[45]HH_CGE_map!V50</f>
        <v>195506.72626486403</v>
      </c>
      <c r="BW46" s="79">
        <f>[45]HH_CGE_map!W50</f>
        <v>75452.339389819419</v>
      </c>
      <c r="BX46" s="185">
        <f>[45]HH_CGE_map!X50</f>
        <v>317005.34704238299</v>
      </c>
      <c r="BY46" s="223"/>
      <c r="BZ46" s="223"/>
      <c r="CA46" s="223"/>
      <c r="CB46" s="223"/>
      <c r="CC46" s="223"/>
      <c r="CD46" s="223"/>
      <c r="CE46" s="79">
        <v>70918.574275688035</v>
      </c>
      <c r="CF46" s="85"/>
      <c r="CG46" s="107">
        <f t="shared" si="1"/>
        <v>1669941.9987062116</v>
      </c>
      <c r="CH46" s="221" t="b">
        <f t="shared" si="2"/>
        <v>1</v>
      </c>
      <c r="CI46" s="79">
        <v>1669941.9987062116</v>
      </c>
    </row>
    <row r="47" spans="1:87" x14ac:dyDescent="0.25">
      <c r="A47" s="227"/>
      <c r="B47" s="225">
        <v>45</v>
      </c>
      <c r="C47" s="7">
        <v>23117.838987948173</v>
      </c>
      <c r="D47" s="79">
        <v>38412.500364949061</v>
      </c>
      <c r="E47" s="79">
        <v>285630.43030823616</v>
      </c>
      <c r="F47" s="79">
        <v>3053.9276500096171</v>
      </c>
      <c r="G47" s="79">
        <v>106748.1359074369</v>
      </c>
      <c r="H47" s="79">
        <v>50271.264279912357</v>
      </c>
      <c r="I47" s="79">
        <v>76805.403447807112</v>
      </c>
      <c r="J47" s="79">
        <v>1309.5555587413819</v>
      </c>
      <c r="K47" s="79">
        <v>1.4925567411340692</v>
      </c>
      <c r="L47" s="79">
        <v>8949.4149136638698</v>
      </c>
      <c r="M47" s="79">
        <v>125109.96846638802</v>
      </c>
      <c r="N47" s="79">
        <v>8174.4513949754582</v>
      </c>
      <c r="O47" s="79">
        <v>38719.952474310623</v>
      </c>
      <c r="P47" s="79">
        <v>513.09834456469707</v>
      </c>
      <c r="Q47" s="79">
        <v>899.28516549175436</v>
      </c>
      <c r="R47" s="79">
        <v>58231.447802674811</v>
      </c>
      <c r="S47" s="79">
        <v>118031.36260087478</v>
      </c>
      <c r="T47" s="79">
        <v>0.33043487429806762</v>
      </c>
      <c r="U47" s="79">
        <v>154499.13261408365</v>
      </c>
      <c r="V47" s="79">
        <v>17949.509054930484</v>
      </c>
      <c r="W47" s="79">
        <v>22589.781219969231</v>
      </c>
      <c r="X47" s="79">
        <v>14687.339372697837</v>
      </c>
      <c r="Y47" s="79">
        <v>310378.92089611606</v>
      </c>
      <c r="Z47" s="79">
        <v>8851.2231169150928</v>
      </c>
      <c r="AA47" s="79">
        <v>663.57001927694989</v>
      </c>
      <c r="AB47" s="79">
        <v>389213.55135928234</v>
      </c>
      <c r="AC47" s="79">
        <v>96915.2593587109</v>
      </c>
      <c r="AD47" s="79">
        <v>46700.529241892269</v>
      </c>
      <c r="AE47" s="79">
        <v>9.3950892663614477E-2</v>
      </c>
      <c r="AF47" s="79">
        <v>13021.936154148852</v>
      </c>
      <c r="AG47" s="79">
        <v>77665.162642701383</v>
      </c>
      <c r="AH47" s="79">
        <v>18.647260704700393</v>
      </c>
      <c r="AI47" s="79">
        <v>1692.6509119114046</v>
      </c>
      <c r="AJ47" s="80">
        <v>75731.815895657608</v>
      </c>
      <c r="AK47" s="223"/>
      <c r="AL47" s="223"/>
      <c r="AM47" s="223"/>
      <c r="AN47" s="223"/>
      <c r="AO47" s="223"/>
      <c r="AP47" s="223"/>
      <c r="AQ47" s="223"/>
      <c r="AR47" s="223"/>
      <c r="AS47" s="223"/>
      <c r="AT47" s="223"/>
      <c r="AU47" s="223"/>
      <c r="AV47" s="223"/>
      <c r="AW47" s="223"/>
      <c r="AX47" s="223"/>
      <c r="AY47" s="223"/>
      <c r="AZ47" s="223"/>
      <c r="BA47" s="223"/>
      <c r="BB47" s="223"/>
      <c r="BC47" s="223"/>
      <c r="BD47" s="223"/>
      <c r="BE47" s="223"/>
      <c r="BF47" s="223"/>
      <c r="BG47" s="223"/>
      <c r="BH47" s="223"/>
      <c r="BI47" s="223"/>
      <c r="BJ47" s="223"/>
      <c r="BK47" s="223"/>
      <c r="BL47" s="223"/>
      <c r="BM47" s="223"/>
      <c r="BN47" s="223"/>
      <c r="BO47" s="223"/>
      <c r="BP47" s="223"/>
      <c r="BQ47" s="223"/>
      <c r="BR47" s="77"/>
      <c r="BS47" s="223"/>
      <c r="BT47" s="223"/>
      <c r="BU47" s="186">
        <f>[45]HH_CGE_map!U51</f>
        <v>4611.7618486705305</v>
      </c>
      <c r="BV47" s="79">
        <f>[45]HH_CGE_map!V51</f>
        <v>7868.8062995999999</v>
      </c>
      <c r="BW47" s="79">
        <f>[45]HH_CGE_map!W51</f>
        <v>2902.6893868277048</v>
      </c>
      <c r="BX47" s="185">
        <f>[45]HH_CGE_map!X51</f>
        <v>11105.835810404633</v>
      </c>
      <c r="BY47" s="223"/>
      <c r="BZ47" s="223"/>
      <c r="CA47" s="223"/>
      <c r="CB47" s="223"/>
      <c r="CC47" s="223"/>
      <c r="CD47" s="223"/>
      <c r="CE47" s="79">
        <v>47327.664635679459</v>
      </c>
      <c r="CF47" s="85"/>
      <c r="CG47" s="107">
        <f t="shared" si="1"/>
        <v>2248375.741710674</v>
      </c>
      <c r="CH47" s="221" t="b">
        <f t="shared" si="2"/>
        <v>1</v>
      </c>
      <c r="CI47" s="79">
        <v>2248375.741710674</v>
      </c>
    </row>
    <row r="48" spans="1:87" x14ac:dyDescent="0.25">
      <c r="A48" s="227"/>
      <c r="B48" s="225">
        <v>46</v>
      </c>
      <c r="C48" s="7">
        <v>7667.0010462752953</v>
      </c>
      <c r="D48" s="79"/>
      <c r="E48" s="79">
        <v>130584.88041836501</v>
      </c>
      <c r="F48" s="79"/>
      <c r="G48" s="79">
        <v>1.9131836241635629</v>
      </c>
      <c r="H48" s="79">
        <v>130539.51049112903</v>
      </c>
      <c r="I48" s="79">
        <v>1818.0583609458015</v>
      </c>
      <c r="J48" s="79">
        <v>2837.2571814392081</v>
      </c>
      <c r="K48" s="79">
        <v>140.53993697385584</v>
      </c>
      <c r="L48" s="79">
        <v>233.66095946002318</v>
      </c>
      <c r="M48" s="79">
        <v>173.1827488615339</v>
      </c>
      <c r="N48" s="79">
        <v>69937.232364302239</v>
      </c>
      <c r="O48" s="79">
        <v>30720.759361006487</v>
      </c>
      <c r="P48" s="79">
        <v>10.04605581778898</v>
      </c>
      <c r="Q48" s="79">
        <v>164.25887317088413</v>
      </c>
      <c r="R48" s="79">
        <v>555.49926075904273</v>
      </c>
      <c r="S48" s="79">
        <v>109433.91067858606</v>
      </c>
      <c r="T48" s="79">
        <v>142.90604332096757</v>
      </c>
      <c r="U48" s="79">
        <v>29868.587493678559</v>
      </c>
      <c r="V48" s="79">
        <v>27161.322358159767</v>
      </c>
      <c r="W48" s="79">
        <v>1575.120569247099</v>
      </c>
      <c r="X48" s="79">
        <v>79926.216419715216</v>
      </c>
      <c r="Y48" s="79">
        <v>4776.8944615474438</v>
      </c>
      <c r="Z48" s="79"/>
      <c r="AA48" s="79">
        <v>0.28037155790234108</v>
      </c>
      <c r="AB48" s="79">
        <v>376681.7996679293</v>
      </c>
      <c r="AC48" s="79">
        <v>8433.447598248802</v>
      </c>
      <c r="AD48" s="79">
        <v>17444.845067733033</v>
      </c>
      <c r="AE48" s="79">
        <v>195279.50184059527</v>
      </c>
      <c r="AF48" s="79">
        <v>19459.514211011265</v>
      </c>
      <c r="AG48" s="79">
        <v>32103.124476552734</v>
      </c>
      <c r="AH48" s="79"/>
      <c r="AI48" s="79"/>
      <c r="AJ48" s="80">
        <v>30996.686795541682</v>
      </c>
      <c r="AK48" s="223"/>
      <c r="AL48" s="223"/>
      <c r="AM48" s="223"/>
      <c r="AN48" s="223"/>
      <c r="AO48" s="223"/>
      <c r="AP48" s="223"/>
      <c r="AQ48" s="223"/>
      <c r="AR48" s="223"/>
      <c r="AS48" s="223"/>
      <c r="AT48" s="223"/>
      <c r="AU48" s="223"/>
      <c r="AV48" s="223"/>
      <c r="AW48" s="223"/>
      <c r="AX48" s="223"/>
      <c r="AY48" s="223"/>
      <c r="AZ48" s="223"/>
      <c r="BA48" s="223"/>
      <c r="BB48" s="223"/>
      <c r="BC48" s="223"/>
      <c r="BD48" s="223"/>
      <c r="BE48" s="223"/>
      <c r="BF48" s="223"/>
      <c r="BG48" s="223"/>
      <c r="BH48" s="223"/>
      <c r="BI48" s="223"/>
      <c r="BJ48" s="223"/>
      <c r="BK48" s="223"/>
      <c r="BL48" s="223"/>
      <c r="BM48" s="223"/>
      <c r="BN48" s="223"/>
      <c r="BO48" s="223"/>
      <c r="BP48" s="223"/>
      <c r="BQ48" s="223"/>
      <c r="BR48" s="77"/>
      <c r="BS48" s="223"/>
      <c r="BT48" s="223"/>
      <c r="BU48" s="186">
        <f>[45]HH_CGE_map!U52</f>
        <v>7290.299379188069</v>
      </c>
      <c r="BV48" s="79">
        <f>[45]HH_CGE_map!V52</f>
        <v>12439.0537853689</v>
      </c>
      <c r="BW48" s="79">
        <f>[45]HH_CGE_map!W52</f>
        <v>4588.5879039626034</v>
      </c>
      <c r="BX48" s="185">
        <f>[45]HH_CGE_map!X52</f>
        <v>17556.168460281162</v>
      </c>
      <c r="BY48" s="223"/>
      <c r="BZ48" s="223"/>
      <c r="CA48" s="223"/>
      <c r="CB48" s="223"/>
      <c r="CC48" s="223"/>
      <c r="CD48" s="223"/>
      <c r="CE48" s="79">
        <v>620898.882243876</v>
      </c>
      <c r="CF48" s="85"/>
      <c r="CG48" s="107">
        <f t="shared" si="1"/>
        <v>1971440.9500682321</v>
      </c>
      <c r="CH48" s="221" t="b">
        <f t="shared" si="2"/>
        <v>1</v>
      </c>
      <c r="CI48" s="79">
        <v>1971440.9500682321</v>
      </c>
    </row>
    <row r="49" spans="1:88" x14ac:dyDescent="0.25">
      <c r="A49" s="227"/>
      <c r="B49" s="225">
        <v>47</v>
      </c>
      <c r="C49" s="7">
        <v>7883.5560531751344</v>
      </c>
      <c r="D49" s="79">
        <v>40765.582754110474</v>
      </c>
      <c r="E49" s="79">
        <v>26874.616005886903</v>
      </c>
      <c r="F49" s="79">
        <v>530.27578105357043</v>
      </c>
      <c r="G49" s="79">
        <v>636.57663443453293</v>
      </c>
      <c r="H49" s="79">
        <v>6059.4100427692238</v>
      </c>
      <c r="I49" s="79">
        <v>13453.94260135799</v>
      </c>
      <c r="J49" s="79">
        <v>4702.5619362583147</v>
      </c>
      <c r="K49" s="79">
        <v>10.031738862908638</v>
      </c>
      <c r="L49" s="79">
        <v>219.50930520280039</v>
      </c>
      <c r="M49" s="79">
        <v>9121.4687445612581</v>
      </c>
      <c r="N49" s="79">
        <v>136.06323593691724</v>
      </c>
      <c r="O49" s="79">
        <v>700.58056058039574</v>
      </c>
      <c r="P49" s="79">
        <v>7563.1538123354921</v>
      </c>
      <c r="Q49" s="79">
        <v>200.74747707876085</v>
      </c>
      <c r="R49" s="79">
        <v>10697.214659244826</v>
      </c>
      <c r="S49" s="79">
        <v>20712.483137825591</v>
      </c>
      <c r="T49" s="79">
        <v>0.28136841460847684</v>
      </c>
      <c r="U49" s="79">
        <v>32780.297416443587</v>
      </c>
      <c r="V49" s="79">
        <v>44.370206592977929</v>
      </c>
      <c r="W49" s="79">
        <v>7018.0021066028294</v>
      </c>
      <c r="X49" s="79">
        <v>1138.8071592338301</v>
      </c>
      <c r="Y49" s="79">
        <v>31509.251686753574</v>
      </c>
      <c r="Z49" s="79">
        <v>3.7687772077640161E-3</v>
      </c>
      <c r="AA49" s="79">
        <v>1373.4011244315057</v>
      </c>
      <c r="AB49" s="79">
        <v>70233.826265446449</v>
      </c>
      <c r="AC49" s="79">
        <v>97727.630575813411</v>
      </c>
      <c r="AD49" s="79">
        <v>18199.415116839216</v>
      </c>
      <c r="AE49" s="79">
        <v>377.93519065873215</v>
      </c>
      <c r="AF49" s="79">
        <v>11824.893583685687</v>
      </c>
      <c r="AG49" s="79">
        <v>46578.510968904826</v>
      </c>
      <c r="AH49" s="79">
        <v>542.52981354959866</v>
      </c>
      <c r="AI49" s="79">
        <v>2755.2322880856077</v>
      </c>
      <c r="AJ49" s="80">
        <v>40560.709413633085</v>
      </c>
      <c r="AK49" s="223"/>
      <c r="AL49" s="223"/>
      <c r="AM49" s="223"/>
      <c r="AN49" s="223"/>
      <c r="AO49" s="223"/>
      <c r="AP49" s="223"/>
      <c r="AQ49" s="223"/>
      <c r="AR49" s="223"/>
      <c r="AS49" s="223"/>
      <c r="AT49" s="223"/>
      <c r="AU49" s="223"/>
      <c r="AV49" s="223"/>
      <c r="AW49" s="223"/>
      <c r="AX49" s="223"/>
      <c r="AY49" s="223"/>
      <c r="AZ49" s="223"/>
      <c r="BA49" s="223"/>
      <c r="BB49" s="223"/>
      <c r="BC49" s="223"/>
      <c r="BD49" s="223"/>
      <c r="BE49" s="223"/>
      <c r="BF49" s="223"/>
      <c r="BG49" s="223"/>
      <c r="BH49" s="223"/>
      <c r="BI49" s="223"/>
      <c r="BJ49" s="223"/>
      <c r="BK49" s="223"/>
      <c r="BL49" s="223"/>
      <c r="BM49" s="223"/>
      <c r="BN49" s="223"/>
      <c r="BO49" s="223"/>
      <c r="BP49" s="223"/>
      <c r="BQ49" s="223"/>
      <c r="BR49" s="77"/>
      <c r="BS49" s="223"/>
      <c r="BT49" s="223"/>
      <c r="BU49" s="186">
        <f>[45]HH_CGE_map!U53</f>
        <v>20152.91003282095</v>
      </c>
      <c r="BV49" s="79">
        <f>[45]HH_CGE_map!V53</f>
        <v>45266.378255596661</v>
      </c>
      <c r="BW49" s="79">
        <f>[45]HH_CGE_map!W53</f>
        <v>8200.7538283839986</v>
      </c>
      <c r="BX49" s="185">
        <f>[45]HH_CGE_map!X53</f>
        <v>47901.766662134054</v>
      </c>
      <c r="BY49" s="223"/>
      <c r="BZ49" s="223"/>
      <c r="CA49" s="223"/>
      <c r="CB49" s="223"/>
      <c r="CC49" s="223"/>
      <c r="CD49" s="223"/>
      <c r="CE49" s="79">
        <v>235061.80410458989</v>
      </c>
      <c r="CF49" s="85"/>
      <c r="CG49" s="107">
        <f t="shared" si="1"/>
        <v>869516.48541806743</v>
      </c>
      <c r="CH49" s="221" t="b">
        <f t="shared" si="2"/>
        <v>1</v>
      </c>
      <c r="CI49" s="79">
        <v>869516.48541806743</v>
      </c>
    </row>
    <row r="50" spans="1:88" x14ac:dyDescent="0.25">
      <c r="A50" s="227"/>
      <c r="B50" s="225">
        <v>48</v>
      </c>
      <c r="C50" s="7">
        <v>65548.654618653192</v>
      </c>
      <c r="D50" s="79">
        <v>2317.1894917184504</v>
      </c>
      <c r="E50" s="79">
        <v>181702.46051354753</v>
      </c>
      <c r="F50" s="79">
        <v>750.98965536193487</v>
      </c>
      <c r="G50" s="79">
        <v>581.37864287230786</v>
      </c>
      <c r="H50" s="79">
        <v>34753.350860960847</v>
      </c>
      <c r="I50" s="79">
        <v>2517.6427140586416</v>
      </c>
      <c r="J50" s="79">
        <v>5627.0941880113587</v>
      </c>
      <c r="K50" s="79">
        <v>9.8038700485790642</v>
      </c>
      <c r="L50" s="79">
        <v>295.37881514945332</v>
      </c>
      <c r="M50" s="79">
        <v>5579.8350380437423</v>
      </c>
      <c r="N50" s="79">
        <v>543.68558943021537</v>
      </c>
      <c r="O50" s="79">
        <v>2.2644002605143767E-3</v>
      </c>
      <c r="P50" s="79">
        <v>84.000580915068255</v>
      </c>
      <c r="Q50" s="79">
        <v>854.08382547744941</v>
      </c>
      <c r="R50" s="79">
        <v>2283.7171077288244</v>
      </c>
      <c r="S50" s="79">
        <v>902.181069285577</v>
      </c>
      <c r="T50" s="79">
        <v>7.5917488535123784E-2</v>
      </c>
      <c r="U50" s="79">
        <v>4839.8274431291102</v>
      </c>
      <c r="V50" s="79">
        <v>753.48159406720163</v>
      </c>
      <c r="W50" s="79">
        <v>515.25250479824524</v>
      </c>
      <c r="X50" s="79">
        <v>1982.2095532692963</v>
      </c>
      <c r="Y50" s="79">
        <v>616262.73301358125</v>
      </c>
      <c r="Z50" s="79">
        <v>2306.8474422678159</v>
      </c>
      <c r="AA50" s="79">
        <v>22328.063904103408</v>
      </c>
      <c r="AB50" s="79">
        <v>23874.588875479014</v>
      </c>
      <c r="AC50" s="79">
        <v>161384.97127136451</v>
      </c>
      <c r="AD50" s="79">
        <v>401.77030686461859</v>
      </c>
      <c r="AE50" s="79">
        <v>4971.5793161144338</v>
      </c>
      <c r="AF50" s="79">
        <v>68300.172770447243</v>
      </c>
      <c r="AG50" s="79">
        <v>10814.261275790614</v>
      </c>
      <c r="AH50" s="79">
        <v>2881.9636208534607</v>
      </c>
      <c r="AI50" s="79">
        <v>14353.943673714783</v>
      </c>
      <c r="AJ50" s="80">
        <v>54369.699560100089</v>
      </c>
      <c r="AK50" s="223"/>
      <c r="AL50" s="223"/>
      <c r="AM50" s="223"/>
      <c r="AN50" s="223"/>
      <c r="AO50" s="223"/>
      <c r="AP50" s="223"/>
      <c r="AQ50" s="223"/>
      <c r="AR50" s="223"/>
      <c r="AS50" s="223"/>
      <c r="AT50" s="223"/>
      <c r="AU50" s="223"/>
      <c r="AV50" s="223"/>
      <c r="AW50" s="223"/>
      <c r="AX50" s="223"/>
      <c r="AY50" s="223"/>
      <c r="AZ50" s="223"/>
      <c r="BA50" s="223"/>
      <c r="BB50" s="223"/>
      <c r="BC50" s="223"/>
      <c r="BD50" s="223"/>
      <c r="BE50" s="223"/>
      <c r="BF50" s="223"/>
      <c r="BG50" s="223"/>
      <c r="BH50" s="223"/>
      <c r="BI50" s="223"/>
      <c r="BJ50" s="223"/>
      <c r="BK50" s="223"/>
      <c r="BL50" s="223"/>
      <c r="BM50" s="223"/>
      <c r="BN50" s="223"/>
      <c r="BO50" s="223"/>
      <c r="BP50" s="223"/>
      <c r="BQ50" s="223"/>
      <c r="BR50" s="77"/>
      <c r="BS50" s="223"/>
      <c r="BT50" s="223"/>
      <c r="BU50" s="186">
        <f>[45]HH_CGE_map!U54</f>
        <v>56190.961054146515</v>
      </c>
      <c r="BV50" s="79">
        <f>[45]HH_CGE_map!V54</f>
        <v>121694.88667155137</v>
      </c>
      <c r="BW50" s="79">
        <f>[45]HH_CGE_map!W54</f>
        <v>30749.135318650107</v>
      </c>
      <c r="BX50" s="185">
        <f>[45]HH_CGE_map!X54</f>
        <v>185915.56148917254</v>
      </c>
      <c r="BY50" s="223"/>
      <c r="BZ50" s="223"/>
      <c r="CA50" s="223"/>
      <c r="CB50" s="223"/>
      <c r="CC50" s="223"/>
      <c r="CD50" s="223"/>
      <c r="CE50" s="79">
        <v>7798.6343248258754</v>
      </c>
      <c r="CF50" s="85"/>
      <c r="CG50" s="107">
        <f t="shared" si="1"/>
        <v>1697042.0697474433</v>
      </c>
      <c r="CH50" s="221" t="b">
        <f t="shared" si="2"/>
        <v>1</v>
      </c>
      <c r="CI50" s="79">
        <v>1697042.0697474433</v>
      </c>
    </row>
    <row r="51" spans="1:88" x14ac:dyDescent="0.25">
      <c r="A51" s="227"/>
      <c r="B51" s="225">
        <v>49</v>
      </c>
      <c r="C51" s="7">
        <v>218474.02477080803</v>
      </c>
      <c r="D51" s="79">
        <v>2330.2905501033888</v>
      </c>
      <c r="E51" s="79">
        <v>110463.28643075997</v>
      </c>
      <c r="F51" s="79">
        <v>0.26442482605491557</v>
      </c>
      <c r="G51" s="79">
        <v>2369.8048365865166</v>
      </c>
      <c r="H51" s="79">
        <v>249084.22755272753</v>
      </c>
      <c r="I51" s="79">
        <v>8227.0068425138488</v>
      </c>
      <c r="J51" s="79">
        <v>98408.141678649161</v>
      </c>
      <c r="K51" s="79">
        <v>14790.457148401782</v>
      </c>
      <c r="L51" s="79">
        <v>64525.328273329797</v>
      </c>
      <c r="M51" s="79">
        <v>180.75666275815601</v>
      </c>
      <c r="N51" s="79">
        <v>1686.6570997792019</v>
      </c>
      <c r="O51" s="79">
        <v>111.33705475557366</v>
      </c>
      <c r="P51" s="79">
        <v>2361.9818144679898</v>
      </c>
      <c r="Q51" s="79">
        <v>33711.261083985322</v>
      </c>
      <c r="R51" s="79">
        <v>7273.5915626143105</v>
      </c>
      <c r="S51" s="79">
        <v>2591.8140847518312</v>
      </c>
      <c r="T51" s="79">
        <v>2349.0212429534604</v>
      </c>
      <c r="U51" s="79">
        <v>11104.492321118134</v>
      </c>
      <c r="V51" s="79">
        <v>54.732236291323609</v>
      </c>
      <c r="W51" s="79">
        <v>1489.6749357489714</v>
      </c>
      <c r="X51" s="79">
        <v>454.15637478031613</v>
      </c>
      <c r="Y51" s="79">
        <v>15514.214764687029</v>
      </c>
      <c r="Z51" s="79">
        <v>552.14476512857652</v>
      </c>
      <c r="AA51" s="79">
        <v>2751.8399743054142</v>
      </c>
      <c r="AB51" s="79">
        <v>7067.5604392022396</v>
      </c>
      <c r="AC51" s="79">
        <v>12465.394827002354</v>
      </c>
      <c r="AD51" s="79">
        <v>3517.3240418382829</v>
      </c>
      <c r="AE51" s="79">
        <v>339.13651790286661</v>
      </c>
      <c r="AF51" s="79">
        <v>16122.476450357968</v>
      </c>
      <c r="AG51" s="79">
        <v>58367.001595322305</v>
      </c>
      <c r="AH51" s="79">
        <v>30249.368118569324</v>
      </c>
      <c r="AI51" s="79">
        <v>150197.09614603544</v>
      </c>
      <c r="AJ51" s="80">
        <v>56636.021967094275</v>
      </c>
      <c r="AK51" s="223"/>
      <c r="AL51" s="223"/>
      <c r="AM51" s="223"/>
      <c r="AN51" s="223"/>
      <c r="AO51" s="223"/>
      <c r="AP51" s="223"/>
      <c r="AQ51" s="223"/>
      <c r="AR51" s="223"/>
      <c r="AS51" s="223"/>
      <c r="AT51" s="223"/>
      <c r="AU51" s="223"/>
      <c r="AV51" s="223"/>
      <c r="AW51" s="223"/>
      <c r="AX51" s="223"/>
      <c r="AY51" s="223"/>
      <c r="AZ51" s="223"/>
      <c r="BA51" s="223"/>
      <c r="BB51" s="223"/>
      <c r="BC51" s="223"/>
      <c r="BD51" s="223"/>
      <c r="BE51" s="223"/>
      <c r="BF51" s="223"/>
      <c r="BG51" s="223"/>
      <c r="BH51" s="223"/>
      <c r="BI51" s="223"/>
      <c r="BJ51" s="223"/>
      <c r="BK51" s="223"/>
      <c r="BL51" s="223"/>
      <c r="BM51" s="223"/>
      <c r="BN51" s="223"/>
      <c r="BO51" s="223"/>
      <c r="BP51" s="223"/>
      <c r="BQ51" s="223"/>
      <c r="BR51" s="77"/>
      <c r="BS51" s="223"/>
      <c r="BT51" s="223"/>
      <c r="BU51" s="186">
        <f>[45]HH_CGE_map!U55</f>
        <v>109928.16934187557</v>
      </c>
      <c r="BV51" s="79">
        <f>[45]HH_CGE_map!V55</f>
        <v>189161.39395065504</v>
      </c>
      <c r="BW51" s="79">
        <f>[45]HH_CGE_map!W55</f>
        <v>69823.24101352453</v>
      </c>
      <c r="BX51" s="185">
        <f>[45]HH_CGE_map!X55</f>
        <v>330978.60190605093</v>
      </c>
      <c r="BY51" s="223"/>
      <c r="BZ51" s="223"/>
      <c r="CA51" s="223"/>
      <c r="CB51" s="223"/>
      <c r="CC51" s="223"/>
      <c r="CD51" s="223"/>
      <c r="CE51" s="79">
        <v>21281.855841806744</v>
      </c>
      <c r="CF51" s="85"/>
      <c r="CG51" s="107">
        <f t="shared" si="1"/>
        <v>1906995.1506440695</v>
      </c>
      <c r="CH51" s="221" t="b">
        <f t="shared" si="2"/>
        <v>1</v>
      </c>
      <c r="CI51" s="79">
        <v>1906995.1506440695</v>
      </c>
    </row>
    <row r="52" spans="1:88" x14ac:dyDescent="0.25">
      <c r="A52" s="227"/>
      <c r="B52" s="225">
        <v>50</v>
      </c>
      <c r="C52" s="7">
        <v>18129.150233329336</v>
      </c>
      <c r="D52" s="79">
        <v>15.833971761582642</v>
      </c>
      <c r="E52" s="79">
        <v>30430.787087557452</v>
      </c>
      <c r="F52" s="79">
        <v>0.11640614100854949</v>
      </c>
      <c r="G52" s="79">
        <v>1064.4161277442086</v>
      </c>
      <c r="H52" s="79">
        <v>89821.377180319803</v>
      </c>
      <c r="I52" s="79">
        <v>45724.231785681113</v>
      </c>
      <c r="J52" s="79">
        <v>13379.416266015523</v>
      </c>
      <c r="K52" s="79">
        <v>0.32992171832016637</v>
      </c>
      <c r="L52" s="79">
        <v>2232.7761322946358</v>
      </c>
      <c r="M52" s="79">
        <v>5625.994994902082</v>
      </c>
      <c r="N52" s="79">
        <v>30.889383954262222</v>
      </c>
      <c r="O52" s="79">
        <v>126.1332187229235</v>
      </c>
      <c r="P52" s="79">
        <v>111.5344749438125</v>
      </c>
      <c r="Q52" s="79">
        <v>2200.333015564735</v>
      </c>
      <c r="R52" s="79">
        <v>45805.354078897173</v>
      </c>
      <c r="S52" s="79">
        <v>2052.6567176473663</v>
      </c>
      <c r="T52" s="79">
        <v>6.5053845706093696E-2</v>
      </c>
      <c r="U52" s="79">
        <v>20539.551862029643</v>
      </c>
      <c r="V52" s="79">
        <v>199.33893103592769</v>
      </c>
      <c r="W52" s="79">
        <v>4286.0240927631803</v>
      </c>
      <c r="X52" s="79">
        <v>1091.5771351214771</v>
      </c>
      <c r="Y52" s="79">
        <v>16764.295880908961</v>
      </c>
      <c r="Z52" s="79">
        <v>642.90830202949394</v>
      </c>
      <c r="AA52" s="79">
        <v>517.8343676442762</v>
      </c>
      <c r="AB52" s="79">
        <v>355448.38575624104</v>
      </c>
      <c r="AC52" s="79">
        <v>10657.543340148572</v>
      </c>
      <c r="AD52" s="79">
        <v>1549.0939725314965</v>
      </c>
      <c r="AE52" s="79">
        <v>127.26772819327795</v>
      </c>
      <c r="AF52" s="79">
        <v>82444.312217255356</v>
      </c>
      <c r="AG52" s="79">
        <v>47131.666869561544</v>
      </c>
      <c r="AH52" s="79">
        <v>3467.0499974600216</v>
      </c>
      <c r="AI52" s="79">
        <v>6721.2003907720145</v>
      </c>
      <c r="AJ52" s="80">
        <v>77726.108384351552</v>
      </c>
      <c r="AK52" s="223"/>
      <c r="AL52" s="223"/>
      <c r="AM52" s="223"/>
      <c r="AN52" s="223"/>
      <c r="AO52" s="223"/>
      <c r="AP52" s="223"/>
      <c r="AQ52" s="223"/>
      <c r="AR52" s="223"/>
      <c r="AS52" s="223"/>
      <c r="AT52" s="223"/>
      <c r="AU52" s="223"/>
      <c r="AV52" s="223"/>
      <c r="AW52" s="223"/>
      <c r="AX52" s="223"/>
      <c r="AY52" s="223"/>
      <c r="AZ52" s="223"/>
      <c r="BA52" s="223"/>
      <c r="BB52" s="223"/>
      <c r="BC52" s="223"/>
      <c r="BD52" s="223"/>
      <c r="BE52" s="223"/>
      <c r="BF52" s="223"/>
      <c r="BG52" s="223"/>
      <c r="BH52" s="223"/>
      <c r="BI52" s="223"/>
      <c r="BJ52" s="223"/>
      <c r="BK52" s="223"/>
      <c r="BL52" s="223"/>
      <c r="BM52" s="223"/>
      <c r="BN52" s="223"/>
      <c r="BO52" s="223"/>
      <c r="BP52" s="223"/>
      <c r="BQ52" s="223"/>
      <c r="BR52" s="77"/>
      <c r="BS52" s="223"/>
      <c r="BT52" s="223"/>
      <c r="BU52" s="186">
        <f>[45]HH_CGE_map!U56</f>
        <v>15650.350950395488</v>
      </c>
      <c r="BV52" s="79">
        <f>[45]HH_CGE_map!V56</f>
        <v>41309.456698122856</v>
      </c>
      <c r="BW52" s="79">
        <f>[45]HH_CGE_map!W56</f>
        <v>6054.070300181219</v>
      </c>
      <c r="BX52" s="185">
        <f>[45]HH_CGE_map!X56</f>
        <v>40623.489088844253</v>
      </c>
      <c r="BY52" s="223"/>
      <c r="BZ52" s="223"/>
      <c r="CA52" s="223"/>
      <c r="CB52" s="223"/>
      <c r="CC52" s="223"/>
      <c r="CD52" s="223"/>
      <c r="CE52" s="79">
        <v>18073.899338027695</v>
      </c>
      <c r="CF52" s="85"/>
      <c r="CG52" s="107">
        <f t="shared" si="1"/>
        <v>1007776.8216546603</v>
      </c>
      <c r="CH52" s="221" t="b">
        <f t="shared" si="2"/>
        <v>1</v>
      </c>
      <c r="CI52" s="79">
        <v>1007776.8216546603</v>
      </c>
    </row>
    <row r="53" spans="1:88" x14ac:dyDescent="0.25">
      <c r="A53" s="227"/>
      <c r="B53" s="225">
        <v>51</v>
      </c>
      <c r="C53" s="7">
        <v>46936.071736125909</v>
      </c>
      <c r="D53" s="79">
        <v>15095.423074470076</v>
      </c>
      <c r="E53" s="79">
        <v>299023.70938850183</v>
      </c>
      <c r="F53" s="79">
        <v>1261.8073141824382</v>
      </c>
      <c r="G53" s="79">
        <v>10017.285739990359</v>
      </c>
      <c r="H53" s="79">
        <v>44288.80965917193</v>
      </c>
      <c r="I53" s="79">
        <v>22079.891978436634</v>
      </c>
      <c r="J53" s="79">
        <v>3916.0555147272826</v>
      </c>
      <c r="K53" s="79">
        <v>195.51771123970326</v>
      </c>
      <c r="L53" s="79">
        <v>2027.3195277437824</v>
      </c>
      <c r="M53" s="79">
        <v>4279.6342663070973</v>
      </c>
      <c r="N53" s="79">
        <v>139.51764955938566</v>
      </c>
      <c r="O53" s="79">
        <v>867.65211216865248</v>
      </c>
      <c r="P53" s="79">
        <v>1319.0687049671114</v>
      </c>
      <c r="Q53" s="79">
        <v>46.35168611675536</v>
      </c>
      <c r="R53" s="79">
        <v>1480.3337440215048</v>
      </c>
      <c r="S53" s="79">
        <v>31860.874324105855</v>
      </c>
      <c r="T53" s="79">
        <v>2013.2126004332324</v>
      </c>
      <c r="U53" s="79">
        <v>46555.60967249138</v>
      </c>
      <c r="V53" s="79">
        <v>1156.7025917611622</v>
      </c>
      <c r="W53" s="79">
        <v>3706.0189785458192</v>
      </c>
      <c r="X53" s="79">
        <v>1379.0930007894208</v>
      </c>
      <c r="Y53" s="79">
        <v>171752.93494691121</v>
      </c>
      <c r="Z53" s="79">
        <v>7689.2494854402939</v>
      </c>
      <c r="AA53" s="79">
        <v>33201.244000076469</v>
      </c>
      <c r="AB53" s="79">
        <v>11248.953198703914</v>
      </c>
      <c r="AC53" s="79">
        <v>445478.76940745139</v>
      </c>
      <c r="AD53" s="79">
        <v>48451.999590280822</v>
      </c>
      <c r="AE53" s="79">
        <v>5391.9482505872802</v>
      </c>
      <c r="AF53" s="79">
        <v>5303.1947345371036</v>
      </c>
      <c r="AG53" s="79">
        <v>48150.99179673296</v>
      </c>
      <c r="AH53" s="79">
        <v>29092.276206345527</v>
      </c>
      <c r="AI53" s="79">
        <v>19569.060078404942</v>
      </c>
      <c r="AJ53" s="80">
        <v>166136.44301373133</v>
      </c>
      <c r="AK53" s="223"/>
      <c r="AL53" s="223"/>
      <c r="AM53" s="223"/>
      <c r="AN53" s="223"/>
      <c r="AO53" s="223"/>
      <c r="AP53" s="223"/>
      <c r="AQ53" s="223"/>
      <c r="AR53" s="223"/>
      <c r="AS53" s="223"/>
      <c r="AT53" s="223"/>
      <c r="AU53" s="223"/>
      <c r="AV53" s="223"/>
      <c r="AW53" s="223"/>
      <c r="AX53" s="223"/>
      <c r="AY53" s="223"/>
      <c r="AZ53" s="223"/>
      <c r="BA53" s="223"/>
      <c r="BB53" s="223"/>
      <c r="BC53" s="223"/>
      <c r="BD53" s="223"/>
      <c r="BE53" s="223"/>
      <c r="BF53" s="223"/>
      <c r="BG53" s="223"/>
      <c r="BH53" s="223"/>
      <c r="BI53" s="223"/>
      <c r="BJ53" s="223"/>
      <c r="BK53" s="223"/>
      <c r="BL53" s="223"/>
      <c r="BM53" s="223"/>
      <c r="BN53" s="223"/>
      <c r="BO53" s="223"/>
      <c r="BP53" s="223"/>
      <c r="BQ53" s="223"/>
      <c r="BR53" s="77"/>
      <c r="BS53" s="223"/>
      <c r="BT53" s="223"/>
      <c r="BU53" s="186">
        <f>[45]HH_CGE_map!U57</f>
        <v>84334.884259406026</v>
      </c>
      <c r="BV53" s="79">
        <f>[45]HH_CGE_map!V57</f>
        <v>309075.5349257043</v>
      </c>
      <c r="BW53" s="79">
        <f>[45]HH_CGE_map!W57</f>
        <v>48794.682891050696</v>
      </c>
      <c r="BX53" s="185">
        <f>[45]HH_CGE_map!X57</f>
        <v>407786.74087913864</v>
      </c>
      <c r="BY53" s="223"/>
      <c r="BZ53" s="223"/>
      <c r="CA53" s="223"/>
      <c r="CB53" s="223"/>
      <c r="CC53" s="223"/>
      <c r="CD53" s="223"/>
      <c r="CE53" s="79">
        <v>3222729.6454643533</v>
      </c>
      <c r="CF53" s="85"/>
      <c r="CG53" s="107">
        <f t="shared" si="1"/>
        <v>5603834.5141047128</v>
      </c>
      <c r="CH53" s="221" t="b">
        <f t="shared" si="2"/>
        <v>1</v>
      </c>
      <c r="CI53" s="79">
        <v>5603834.5141047128</v>
      </c>
    </row>
    <row r="54" spans="1:88" x14ac:dyDescent="0.25">
      <c r="A54" s="227"/>
      <c r="B54" s="225">
        <v>52</v>
      </c>
      <c r="C54" s="7">
        <v>65.287054872350666</v>
      </c>
      <c r="D54" s="79"/>
      <c r="E54" s="79">
        <v>8741.2705752353049</v>
      </c>
      <c r="F54" s="79"/>
      <c r="G54" s="79"/>
      <c r="H54" s="79">
        <v>106.42841069666113</v>
      </c>
      <c r="I54" s="79">
        <v>720.04727953502288</v>
      </c>
      <c r="J54" s="79">
        <v>140.13895129356945</v>
      </c>
      <c r="K54" s="79">
        <v>10.329699284768342</v>
      </c>
      <c r="L54" s="79">
        <v>210.11390970082337</v>
      </c>
      <c r="M54" s="79">
        <v>218.8488954291154</v>
      </c>
      <c r="N54" s="79">
        <v>1.8474588332723232</v>
      </c>
      <c r="O54" s="79">
        <v>6.0399645313122212</v>
      </c>
      <c r="P54" s="79">
        <v>169.66698740494718</v>
      </c>
      <c r="Q54" s="79">
        <v>0.45613310557531889</v>
      </c>
      <c r="R54" s="79">
        <v>39.277500094618993</v>
      </c>
      <c r="S54" s="79">
        <v>47.058391919608376</v>
      </c>
      <c r="T54" s="79"/>
      <c r="U54" s="79">
        <v>73.943275480139917</v>
      </c>
      <c r="V54" s="79">
        <v>3.6855585738572714E-3</v>
      </c>
      <c r="W54" s="79">
        <v>7.2439520547552299</v>
      </c>
      <c r="X54" s="79">
        <v>4.71672282051082</v>
      </c>
      <c r="Y54" s="79">
        <v>1105.4135506938485</v>
      </c>
      <c r="Z54" s="79">
        <v>6.5572264646490252E-3</v>
      </c>
      <c r="AA54" s="79">
        <v>6083.9905167222923</v>
      </c>
      <c r="AB54" s="79">
        <v>343.39448238261008</v>
      </c>
      <c r="AC54" s="79">
        <v>198.81817347556893</v>
      </c>
      <c r="AD54" s="79">
        <v>580.30788215609948</v>
      </c>
      <c r="AE54" s="79">
        <v>512.87725064488211</v>
      </c>
      <c r="AF54" s="79">
        <v>1030.2482745539842</v>
      </c>
      <c r="AG54" s="79">
        <v>2401.1559972060095</v>
      </c>
      <c r="AH54" s="79">
        <v>216.26218170121092</v>
      </c>
      <c r="AI54" s="79">
        <v>1479.7118805719742</v>
      </c>
      <c r="AJ54" s="80">
        <v>5912.5680508219439</v>
      </c>
      <c r="AK54" s="223"/>
      <c r="AL54" s="223"/>
      <c r="AM54" s="223"/>
      <c r="AN54" s="223"/>
      <c r="AO54" s="223"/>
      <c r="AP54" s="223"/>
      <c r="AQ54" s="223"/>
      <c r="AR54" s="223"/>
      <c r="AS54" s="223"/>
      <c r="AT54" s="223"/>
      <c r="AU54" s="223"/>
      <c r="AV54" s="223"/>
      <c r="AW54" s="223"/>
      <c r="AX54" s="223"/>
      <c r="AY54" s="223"/>
      <c r="AZ54" s="223"/>
      <c r="BA54" s="223"/>
      <c r="BB54" s="223"/>
      <c r="BC54" s="223"/>
      <c r="BD54" s="223"/>
      <c r="BE54" s="223"/>
      <c r="BF54" s="223"/>
      <c r="BG54" s="223"/>
      <c r="BH54" s="223"/>
      <c r="BI54" s="223"/>
      <c r="BJ54" s="223"/>
      <c r="BK54" s="223"/>
      <c r="BL54" s="223"/>
      <c r="BM54" s="223"/>
      <c r="BN54" s="223"/>
      <c r="BO54" s="223"/>
      <c r="BP54" s="223"/>
      <c r="BQ54" s="223"/>
      <c r="BR54" s="77"/>
      <c r="BS54" s="223"/>
      <c r="BT54" s="223"/>
      <c r="BU54" s="186">
        <f>[45]HH_CGE_map!U58</f>
        <v>10561.267415998349</v>
      </c>
      <c r="BV54" s="79">
        <f>[45]HH_CGE_map!V58</f>
        <v>19953.567043899464</v>
      </c>
      <c r="BW54" s="79">
        <f>[45]HH_CGE_map!W58</f>
        <v>7407.9580855560189</v>
      </c>
      <c r="BX54" s="185">
        <f>[45]HH_CGE_map!X58</f>
        <v>42808.652014587096</v>
      </c>
      <c r="BY54" s="223"/>
      <c r="BZ54" s="223"/>
      <c r="CA54" s="223"/>
      <c r="CB54" s="223"/>
      <c r="CC54" s="223"/>
      <c r="CD54" s="223"/>
      <c r="CE54" s="79">
        <v>130024.23090990409</v>
      </c>
      <c r="CF54" s="85"/>
      <c r="CG54" s="107">
        <f t="shared" si="1"/>
        <v>241183.14911595284</v>
      </c>
      <c r="CH54" s="221" t="b">
        <f t="shared" si="2"/>
        <v>1</v>
      </c>
      <c r="CI54" s="79">
        <v>241183.14911595284</v>
      </c>
    </row>
    <row r="55" spans="1:88" x14ac:dyDescent="0.25">
      <c r="A55" s="227"/>
      <c r="B55" s="225">
        <v>53</v>
      </c>
      <c r="C55" s="7">
        <v>2513.3822383197812</v>
      </c>
      <c r="D55" s="79">
        <v>11300.195819673741</v>
      </c>
      <c r="E55" s="79">
        <v>68969.583688041253</v>
      </c>
      <c r="F55" s="79">
        <v>6997.9602750745316</v>
      </c>
      <c r="G55" s="79">
        <v>4530.9849727360061</v>
      </c>
      <c r="H55" s="79">
        <v>1785.9727200447815</v>
      </c>
      <c r="I55" s="79">
        <v>2866.9520450168507</v>
      </c>
      <c r="J55" s="79">
        <v>6898.21348536805</v>
      </c>
      <c r="K55" s="79">
        <v>32.405951993150929</v>
      </c>
      <c r="L55" s="79">
        <v>57.282845339947201</v>
      </c>
      <c r="M55" s="79">
        <v>1325.1882433360431</v>
      </c>
      <c r="N55" s="79">
        <v>48.298668899120933</v>
      </c>
      <c r="O55" s="79">
        <v>0.11885629742401567</v>
      </c>
      <c r="P55" s="79">
        <v>274.29398266640084</v>
      </c>
      <c r="Q55" s="79">
        <v>34.333754099212406</v>
      </c>
      <c r="R55" s="79">
        <v>567.47421912400432</v>
      </c>
      <c r="S55" s="79">
        <v>331.29878379505186</v>
      </c>
      <c r="T55" s="79">
        <v>4.0959090502257621E-2</v>
      </c>
      <c r="U55" s="79">
        <v>19094.338103030823</v>
      </c>
      <c r="V55" s="79">
        <v>653.32376274256171</v>
      </c>
      <c r="W55" s="79">
        <v>1813.6003556872777</v>
      </c>
      <c r="X55" s="79">
        <v>7450.7992351347466</v>
      </c>
      <c r="Y55" s="79">
        <v>32140.534931477097</v>
      </c>
      <c r="Z55" s="79">
        <v>8.5597212900508151</v>
      </c>
      <c r="AA55" s="79">
        <v>668.9986891888733</v>
      </c>
      <c r="AB55" s="79">
        <v>19214.792011593712</v>
      </c>
      <c r="AC55" s="79">
        <v>166550.13936216253</v>
      </c>
      <c r="AD55" s="79">
        <v>24540.118077373914</v>
      </c>
      <c r="AE55" s="79">
        <v>6288.8790756796616</v>
      </c>
      <c r="AF55" s="79">
        <v>45105.860419277087</v>
      </c>
      <c r="AG55" s="79">
        <v>6766.9951944491704</v>
      </c>
      <c r="AH55" s="79">
        <v>19604.716233558105</v>
      </c>
      <c r="AI55" s="79">
        <v>40537.517515141677</v>
      </c>
      <c r="AJ55" s="80">
        <v>136102.82117044023</v>
      </c>
      <c r="AK55" s="223"/>
      <c r="AL55" s="223"/>
      <c r="AM55" s="223"/>
      <c r="AN55" s="223"/>
      <c r="AO55" s="223"/>
      <c r="AP55" s="223"/>
      <c r="AQ55" s="223"/>
      <c r="AR55" s="223"/>
      <c r="AS55" s="223"/>
      <c r="AT55" s="223"/>
      <c r="AU55" s="223"/>
      <c r="AV55" s="223"/>
      <c r="AW55" s="223"/>
      <c r="AX55" s="223"/>
      <c r="AY55" s="223"/>
      <c r="AZ55" s="223"/>
      <c r="BA55" s="223"/>
      <c r="BB55" s="223"/>
      <c r="BC55" s="223"/>
      <c r="BD55" s="223"/>
      <c r="BE55" s="223"/>
      <c r="BF55" s="223"/>
      <c r="BG55" s="223"/>
      <c r="BH55" s="223"/>
      <c r="BI55" s="223"/>
      <c r="BJ55" s="223"/>
      <c r="BK55" s="223"/>
      <c r="BL55" s="223"/>
      <c r="BM55" s="223"/>
      <c r="BN55" s="223"/>
      <c r="BO55" s="223"/>
      <c r="BP55" s="223"/>
      <c r="BQ55" s="223"/>
      <c r="BR55" s="77"/>
      <c r="BS55" s="223"/>
      <c r="BT55" s="223"/>
      <c r="BU55" s="186">
        <f>[45]HH_CGE_map!U59</f>
        <v>96321.54700309872</v>
      </c>
      <c r="BV55" s="79">
        <f>[45]HH_CGE_map!V59</f>
        <v>119435.14870987102</v>
      </c>
      <c r="BW55" s="79">
        <f>[45]HH_CGE_map!W59</f>
        <v>62991.110167683393</v>
      </c>
      <c r="BX55" s="185">
        <f>[45]HH_CGE_map!X59</f>
        <v>154172.40328125894</v>
      </c>
      <c r="BY55" s="94">
        <v>23462</v>
      </c>
      <c r="BZ55" s="223"/>
      <c r="CA55" s="223"/>
      <c r="CB55" s="223"/>
      <c r="CC55" s="223"/>
      <c r="CD55" s="223"/>
      <c r="CE55" s="79"/>
      <c r="CF55" s="85"/>
      <c r="CG55" s="107">
        <f t="shared" si="1"/>
        <v>1091458.1845290554</v>
      </c>
      <c r="CH55" s="221" t="b">
        <f t="shared" si="2"/>
        <v>1</v>
      </c>
      <c r="CI55" s="79">
        <v>1091458.1845290554</v>
      </c>
    </row>
    <row r="56" spans="1:88" x14ac:dyDescent="0.25">
      <c r="A56" s="227"/>
      <c r="B56" s="225">
        <v>54</v>
      </c>
      <c r="C56" s="7">
        <v>791.12993903624158</v>
      </c>
      <c r="D56" s="79"/>
      <c r="E56" s="79">
        <v>6556.4884584085503</v>
      </c>
      <c r="F56" s="79"/>
      <c r="G56" s="79"/>
      <c r="H56" s="79">
        <v>0.25843389746631307</v>
      </c>
      <c r="I56" s="79">
        <v>1.8763952799554058</v>
      </c>
      <c r="J56" s="79">
        <v>662.41831554413238</v>
      </c>
      <c r="K56" s="79">
        <v>0.56512527195627427</v>
      </c>
      <c r="L56" s="79">
        <v>8.7053690337557015</v>
      </c>
      <c r="M56" s="79">
        <v>6.2437918983524847E-2</v>
      </c>
      <c r="N56" s="79"/>
      <c r="O56" s="79"/>
      <c r="P56" s="79">
        <v>0.19948384582504378</v>
      </c>
      <c r="Q56" s="79">
        <v>56.319298133661988</v>
      </c>
      <c r="R56" s="79">
        <v>84.202396386034181</v>
      </c>
      <c r="S56" s="79">
        <v>23.466325990407988</v>
      </c>
      <c r="T56" s="79">
        <v>2.5375577561856315E-2</v>
      </c>
      <c r="U56" s="79">
        <v>4705.9628601847862</v>
      </c>
      <c r="V56" s="79">
        <v>0.37458899698098963</v>
      </c>
      <c r="W56" s="79">
        <v>178.70252839339551</v>
      </c>
      <c r="X56" s="79">
        <v>34.922842668868178</v>
      </c>
      <c r="Y56" s="79">
        <v>369.71232957292517</v>
      </c>
      <c r="Z56" s="79"/>
      <c r="AA56" s="79">
        <v>4.7175739923091102</v>
      </c>
      <c r="AB56" s="79">
        <v>82.100329982046972</v>
      </c>
      <c r="AC56" s="79">
        <v>110676.82139641129</v>
      </c>
      <c r="AD56" s="79">
        <v>848.70788835752001</v>
      </c>
      <c r="AE56" s="79">
        <v>197.93219030234999</v>
      </c>
      <c r="AF56" s="79">
        <v>1632.2461971154266</v>
      </c>
      <c r="AG56" s="79">
        <v>530.64860763649096</v>
      </c>
      <c r="AH56" s="79">
        <v>422.52813120510439</v>
      </c>
      <c r="AI56" s="79">
        <v>4439.0750278872392</v>
      </c>
      <c r="AJ56" s="80">
        <v>14918.637768920473</v>
      </c>
      <c r="AK56" s="223"/>
      <c r="AL56" s="223"/>
      <c r="AM56" s="223"/>
      <c r="AN56" s="223"/>
      <c r="AO56" s="223"/>
      <c r="AP56" s="223"/>
      <c r="AQ56" s="223"/>
      <c r="AR56" s="223"/>
      <c r="AS56" s="223"/>
      <c r="AT56" s="223"/>
      <c r="AU56" s="223"/>
      <c r="AV56" s="223"/>
      <c r="AW56" s="223"/>
      <c r="AX56" s="223"/>
      <c r="AY56" s="223"/>
      <c r="AZ56" s="223"/>
      <c r="BA56" s="223"/>
      <c r="BB56" s="223"/>
      <c r="BC56" s="223"/>
      <c r="BD56" s="223"/>
      <c r="BE56" s="223"/>
      <c r="BF56" s="223"/>
      <c r="BG56" s="223"/>
      <c r="BH56" s="223"/>
      <c r="BI56" s="223"/>
      <c r="BJ56" s="223"/>
      <c r="BK56" s="223"/>
      <c r="BL56" s="223"/>
      <c r="BM56" s="223"/>
      <c r="BN56" s="223"/>
      <c r="BO56" s="223"/>
      <c r="BP56" s="223"/>
      <c r="BQ56" s="223"/>
      <c r="BR56" s="77"/>
      <c r="BS56" s="223"/>
      <c r="BT56" s="223"/>
      <c r="BU56" s="186">
        <f>[45]HH_CGE_map!U60</f>
        <v>36358.239107915557</v>
      </c>
      <c r="BV56" s="79">
        <f>[45]HH_CGE_map!V60</f>
        <v>33065.944819679215</v>
      </c>
      <c r="BW56" s="79">
        <f>[45]HH_CGE_map!W60</f>
        <v>13134.504154232496</v>
      </c>
      <c r="BX56" s="185">
        <f>[45]HH_CGE_map!X60</f>
        <v>28119.539404640647</v>
      </c>
      <c r="BY56" s="223">
        <v>569.34636345647959</v>
      </c>
      <c r="BZ56" s="223"/>
      <c r="CA56" s="223"/>
      <c r="CB56" s="223"/>
      <c r="CC56" s="223"/>
      <c r="CD56" s="223"/>
      <c r="CE56" s="79"/>
      <c r="CF56" s="85"/>
      <c r="CG56" s="107">
        <f t="shared" si="1"/>
        <v>258476.38146587615</v>
      </c>
      <c r="CH56" s="221" t="b">
        <f t="shared" si="2"/>
        <v>1</v>
      </c>
      <c r="CI56" s="187">
        <v>258476.38146587615</v>
      </c>
    </row>
    <row r="57" spans="1:88" x14ac:dyDescent="0.25">
      <c r="A57" s="227"/>
      <c r="B57" s="225">
        <v>55</v>
      </c>
      <c r="C57" s="7">
        <v>3289.8123056153681</v>
      </c>
      <c r="D57" s="79">
        <v>2571.4336436750209</v>
      </c>
      <c r="E57" s="79">
        <v>62379.069300921066</v>
      </c>
      <c r="F57" s="79"/>
      <c r="G57" s="79"/>
      <c r="H57" s="79">
        <v>596.42589826041581</v>
      </c>
      <c r="I57" s="79">
        <v>266.77342772030789</v>
      </c>
      <c r="J57" s="79">
        <v>175.21826862799969</v>
      </c>
      <c r="K57" s="79">
        <v>143.95647930642687</v>
      </c>
      <c r="L57" s="79">
        <v>8.6752619763810959</v>
      </c>
      <c r="M57" s="79">
        <v>0.79844602881708937</v>
      </c>
      <c r="N57" s="79">
        <v>28.916074907132288</v>
      </c>
      <c r="O57" s="79">
        <v>9.1305625666185927E-2</v>
      </c>
      <c r="P57" s="79">
        <v>246.28372459891318</v>
      </c>
      <c r="Q57" s="79">
        <v>95.286750119120327</v>
      </c>
      <c r="R57" s="79">
        <v>65.789886512148286</v>
      </c>
      <c r="S57" s="79">
        <v>67.648466235803099</v>
      </c>
      <c r="T57" s="79">
        <v>3.2997544748026346E-2</v>
      </c>
      <c r="U57" s="79">
        <v>4798.3938256654246</v>
      </c>
      <c r="V57" s="79">
        <v>1.9342586304353839</v>
      </c>
      <c r="W57" s="79">
        <v>199.60223142164253</v>
      </c>
      <c r="X57" s="79">
        <v>267.83896317351656</v>
      </c>
      <c r="Y57" s="79">
        <v>14010.675200794562</v>
      </c>
      <c r="Z57" s="79"/>
      <c r="AA57" s="79">
        <v>32.044028883258399</v>
      </c>
      <c r="AB57" s="79">
        <v>147.84241776091068</v>
      </c>
      <c r="AC57" s="79">
        <v>27220.287708048745</v>
      </c>
      <c r="AD57" s="79">
        <v>3738.3966331698166</v>
      </c>
      <c r="AE57" s="79">
        <v>1.0481686556261285</v>
      </c>
      <c r="AF57" s="79">
        <v>21797.325178464442</v>
      </c>
      <c r="AG57" s="79">
        <v>8716.6503201799696</v>
      </c>
      <c r="AH57" s="79">
        <v>35586.638213089915</v>
      </c>
      <c r="AI57" s="79">
        <v>8807.5255140102545</v>
      </c>
      <c r="AJ57" s="80">
        <v>87916.578125015207</v>
      </c>
      <c r="AK57" s="223"/>
      <c r="AL57" s="223"/>
      <c r="AM57" s="223"/>
      <c r="AN57" s="223"/>
      <c r="AO57" s="223"/>
      <c r="AP57" s="223"/>
      <c r="AQ57" s="223"/>
      <c r="AR57" s="223"/>
      <c r="AS57" s="223"/>
      <c r="AT57" s="223"/>
      <c r="AU57" s="223"/>
      <c r="AV57" s="223"/>
      <c r="AW57" s="223"/>
      <c r="AX57" s="223"/>
      <c r="AY57" s="223"/>
      <c r="AZ57" s="223"/>
      <c r="BA57" s="223"/>
      <c r="BB57" s="223"/>
      <c r="BC57" s="223"/>
      <c r="BD57" s="223"/>
      <c r="BE57" s="223"/>
      <c r="BF57" s="223"/>
      <c r="BG57" s="223"/>
      <c r="BH57" s="223"/>
      <c r="BI57" s="223"/>
      <c r="BJ57" s="223"/>
      <c r="BK57" s="223"/>
      <c r="BL57" s="223"/>
      <c r="BM57" s="223"/>
      <c r="BN57" s="223"/>
      <c r="BO57" s="223"/>
      <c r="BP57" s="223"/>
      <c r="BQ57" s="223"/>
      <c r="BR57" s="77"/>
      <c r="BS57" s="223"/>
      <c r="BT57" s="223"/>
      <c r="BU57" s="186">
        <f>[45]HH_CGE_map!U61</f>
        <v>3954.125577889974</v>
      </c>
      <c r="BV57" s="79">
        <f>[45]HH_CGE_map!V61</f>
        <v>6198.5013579401821</v>
      </c>
      <c r="BW57" s="79">
        <f>[45]HH_CGE_map!W61</f>
        <v>76237.662018858799</v>
      </c>
      <c r="BX57" s="185">
        <f>[45]HH_CGE_map!X61</f>
        <v>232883.51471514945</v>
      </c>
      <c r="BY57" s="223"/>
      <c r="BZ57" s="223"/>
      <c r="CA57" s="223"/>
      <c r="CB57" s="223"/>
      <c r="CC57" s="223"/>
      <c r="CD57" s="223"/>
      <c r="CE57" s="79"/>
      <c r="CF57" s="85"/>
      <c r="CG57" s="107">
        <f t="shared" si="1"/>
        <v>602452.79669447744</v>
      </c>
      <c r="CH57" s="221" t="b">
        <f t="shared" si="2"/>
        <v>0</v>
      </c>
      <c r="CI57" s="79">
        <v>602452.79669447755</v>
      </c>
      <c r="CJ57" s="222">
        <f>CI57-CG57</f>
        <v>0</v>
      </c>
    </row>
    <row r="58" spans="1:88" x14ac:dyDescent="0.25">
      <c r="A58" s="227"/>
      <c r="B58" s="225">
        <v>56</v>
      </c>
      <c r="C58" s="7">
        <v>6287.544203831143</v>
      </c>
      <c r="D58" s="79">
        <v>4524.2514971424571</v>
      </c>
      <c r="E58" s="79">
        <v>25670.965027308255</v>
      </c>
      <c r="F58" s="79">
        <v>1117.9043666574219</v>
      </c>
      <c r="G58" s="79">
        <v>0.38983359773797921</v>
      </c>
      <c r="H58" s="79">
        <v>251.40054797792044</v>
      </c>
      <c r="I58" s="79">
        <v>4450.6157904067431</v>
      </c>
      <c r="J58" s="79">
        <v>42429.980290929147</v>
      </c>
      <c r="K58" s="79">
        <v>29296.81757361949</v>
      </c>
      <c r="L58" s="79">
        <v>10465.819714326173</v>
      </c>
      <c r="M58" s="79">
        <v>2768.2678613611861</v>
      </c>
      <c r="N58" s="79">
        <v>112.82331154764917</v>
      </c>
      <c r="O58" s="79">
        <v>20.22788872417356</v>
      </c>
      <c r="P58" s="79">
        <v>19.372091680316156</v>
      </c>
      <c r="Q58" s="79">
        <v>460.78738048996348</v>
      </c>
      <c r="R58" s="79">
        <v>3327.9960672793472</v>
      </c>
      <c r="S58" s="79">
        <v>298.50403617202267</v>
      </c>
      <c r="T58" s="79">
        <v>1.920188383745957</v>
      </c>
      <c r="U58" s="79">
        <v>6540.3591781020177</v>
      </c>
      <c r="V58" s="79">
        <v>10.833796629609681</v>
      </c>
      <c r="W58" s="79">
        <v>1953.5722718576287</v>
      </c>
      <c r="X58" s="79">
        <v>1582.225563421337</v>
      </c>
      <c r="Y58" s="79">
        <v>7094.1063432152978</v>
      </c>
      <c r="Z58" s="79">
        <v>150.31785432378595</v>
      </c>
      <c r="AA58" s="79">
        <v>16.960361953890882</v>
      </c>
      <c r="AB58" s="79">
        <v>2847.0444705533923</v>
      </c>
      <c r="AC58" s="79">
        <v>8593.5166621523022</v>
      </c>
      <c r="AD58" s="79">
        <v>2167.4483410253579</v>
      </c>
      <c r="AE58" s="79">
        <v>431.16242581061618</v>
      </c>
      <c r="AF58" s="79">
        <v>7494.4330299538269</v>
      </c>
      <c r="AG58" s="79">
        <v>17528.279865484226</v>
      </c>
      <c r="AH58" s="79">
        <v>34453.04583408645</v>
      </c>
      <c r="AI58" s="79">
        <v>2404.6698657612719</v>
      </c>
      <c r="AJ58" s="80">
        <v>29718.71885288749</v>
      </c>
      <c r="AK58" s="223"/>
      <c r="AL58" s="223"/>
      <c r="AM58" s="223"/>
      <c r="AN58" s="223"/>
      <c r="AO58" s="223"/>
      <c r="AP58" s="223"/>
      <c r="AQ58" s="223"/>
      <c r="AR58" s="223"/>
      <c r="AS58" s="223"/>
      <c r="AT58" s="223"/>
      <c r="AU58" s="223"/>
      <c r="AV58" s="223"/>
      <c r="AW58" s="223"/>
      <c r="AX58" s="223"/>
      <c r="AY58" s="223"/>
      <c r="AZ58" s="223"/>
      <c r="BA58" s="223"/>
      <c r="BB58" s="223"/>
      <c r="BC58" s="223"/>
      <c r="BD58" s="223"/>
      <c r="BE58" s="223"/>
      <c r="BF58" s="223"/>
      <c r="BG58" s="223"/>
      <c r="BH58" s="223"/>
      <c r="BI58" s="223"/>
      <c r="BJ58" s="223"/>
      <c r="BK58" s="223"/>
      <c r="BL58" s="223"/>
      <c r="BM58" s="223"/>
      <c r="BN58" s="223"/>
      <c r="BO58" s="223"/>
      <c r="BP58" s="223"/>
      <c r="BQ58" s="223"/>
      <c r="BR58" s="77"/>
      <c r="BS58" s="223"/>
      <c r="BT58" s="223"/>
      <c r="BU58" s="186">
        <f>[45]HH_CGE_map!U62</f>
        <v>12969.746416733347</v>
      </c>
      <c r="BV58" s="79">
        <f>[45]HH_CGE_map!V62</f>
        <v>13930.153500350259</v>
      </c>
      <c r="BW58" s="79">
        <f>[45]HH_CGE_map!W62</f>
        <v>19390.558852832648</v>
      </c>
      <c r="BX58" s="185">
        <f>[45]HH_CGE_map!X62</f>
        <v>53903.658656310203</v>
      </c>
      <c r="BY58" s="223">
        <v>1740.4000204269598</v>
      </c>
      <c r="BZ58" s="223"/>
      <c r="CA58" s="223"/>
      <c r="CB58" s="223"/>
      <c r="CC58" s="223"/>
      <c r="CD58" s="223"/>
      <c r="CE58" s="79">
        <v>-69.022817696287134</v>
      </c>
      <c r="CF58" s="85"/>
      <c r="CG58" s="107">
        <f t="shared" si="1"/>
        <v>356357.77701761056</v>
      </c>
      <c r="CH58" s="221" t="b">
        <f t="shared" si="2"/>
        <v>1</v>
      </c>
      <c r="CI58" s="79">
        <v>356357.77701761056</v>
      </c>
    </row>
    <row r="59" spans="1:88" x14ac:dyDescent="0.25">
      <c r="A59" s="227"/>
      <c r="B59" s="225">
        <v>57</v>
      </c>
      <c r="C59" s="7">
        <v>105864.35890312769</v>
      </c>
      <c r="D59" s="79">
        <v>28851.350358100161</v>
      </c>
      <c r="E59" s="79">
        <v>764917.13381404232</v>
      </c>
      <c r="F59" s="79">
        <v>337.60500991637565</v>
      </c>
      <c r="G59" s="79">
        <v>9517.8440545427948</v>
      </c>
      <c r="H59" s="79">
        <v>47892.748622503364</v>
      </c>
      <c r="I59" s="79">
        <v>18912.368130895717</v>
      </c>
      <c r="J59" s="79">
        <v>35559.073807341963</v>
      </c>
      <c r="K59" s="79">
        <v>1206.0362745106506</v>
      </c>
      <c r="L59" s="79">
        <v>7370.112233510984</v>
      </c>
      <c r="M59" s="79">
        <v>60544.524263335166</v>
      </c>
      <c r="N59" s="79">
        <v>81945.794963765642</v>
      </c>
      <c r="O59" s="79">
        <v>5171.6989905980754</v>
      </c>
      <c r="P59" s="79">
        <v>30417.395660264574</v>
      </c>
      <c r="Q59" s="79">
        <v>10545.465994846674</v>
      </c>
      <c r="R59" s="79">
        <v>12215.931714763263</v>
      </c>
      <c r="S59" s="79">
        <v>19168.507807926861</v>
      </c>
      <c r="T59" s="79">
        <v>198.29589659594791</v>
      </c>
      <c r="U59" s="79">
        <v>21680.524960564711</v>
      </c>
      <c r="V59" s="79">
        <v>4421.9739234754315</v>
      </c>
      <c r="W59" s="79">
        <v>3216.1592620265233</v>
      </c>
      <c r="X59" s="79">
        <v>7140.6824397575665</v>
      </c>
      <c r="Y59" s="79">
        <v>81688.793079514493</v>
      </c>
      <c r="Z59" s="79">
        <v>999.19629860562929</v>
      </c>
      <c r="AA59" s="79">
        <v>3078.9737625523817</v>
      </c>
      <c r="AB59" s="79">
        <v>101354.00991240096</v>
      </c>
      <c r="AC59" s="79">
        <v>1198385.2187156931</v>
      </c>
      <c r="AD59" s="79">
        <v>27544.095976912184</v>
      </c>
      <c r="AE59" s="79">
        <v>129856.73373317972</v>
      </c>
      <c r="AF59" s="79">
        <v>277401.97261307307</v>
      </c>
      <c r="AG59" s="79">
        <v>40913.300117223858</v>
      </c>
      <c r="AH59" s="79">
        <v>40913.217338308743</v>
      </c>
      <c r="AI59" s="79">
        <v>27468.543184660666</v>
      </c>
      <c r="AJ59" s="80">
        <v>284302.5239036007</v>
      </c>
      <c r="AK59" s="223"/>
      <c r="AL59" s="223"/>
      <c r="AM59" s="223"/>
      <c r="AN59" s="223"/>
      <c r="AO59" s="223"/>
      <c r="AP59" s="223"/>
      <c r="AQ59" s="223"/>
      <c r="AR59" s="223"/>
      <c r="AS59" s="223"/>
      <c r="AT59" s="223"/>
      <c r="AU59" s="223"/>
      <c r="AV59" s="223"/>
      <c r="AW59" s="223"/>
      <c r="AX59" s="223"/>
      <c r="AY59" s="223"/>
      <c r="AZ59" s="223"/>
      <c r="BA59" s="223"/>
      <c r="BB59" s="223"/>
      <c r="BC59" s="223"/>
      <c r="BD59" s="223"/>
      <c r="BE59" s="223"/>
      <c r="BF59" s="223"/>
      <c r="BG59" s="223"/>
      <c r="BH59" s="223"/>
      <c r="BI59" s="223"/>
      <c r="BJ59" s="223"/>
      <c r="BK59" s="223"/>
      <c r="BL59" s="223"/>
      <c r="BM59" s="223"/>
      <c r="BN59" s="223"/>
      <c r="BO59" s="223"/>
      <c r="BP59" s="223"/>
      <c r="BQ59" s="223"/>
      <c r="BR59" s="77"/>
      <c r="BS59" s="223"/>
      <c r="BT59" s="223"/>
      <c r="BU59" s="186">
        <f>[45]HH_CGE_map!U63</f>
        <v>290060.50513222959</v>
      </c>
      <c r="BV59" s="79">
        <f>[45]HH_CGE_map!V63</f>
        <v>383356.8234789868</v>
      </c>
      <c r="BW59" s="79">
        <f>[45]HH_CGE_map!W63</f>
        <v>240037.11202700506</v>
      </c>
      <c r="BX59" s="185">
        <f>[45]HH_CGE_map!X63</f>
        <v>837208.88823775842</v>
      </c>
      <c r="BY59" s="223">
        <v>467157.58182727813</v>
      </c>
      <c r="BZ59" s="223"/>
      <c r="CA59" s="223"/>
      <c r="CB59" s="223"/>
      <c r="CC59" s="223"/>
      <c r="CD59" s="223"/>
      <c r="CE59" s="79">
        <v>84373.179251282985</v>
      </c>
      <c r="CF59" s="85"/>
      <c r="CG59" s="107">
        <f t="shared" si="1"/>
        <v>5793196.2556766802</v>
      </c>
      <c r="CH59" s="221" t="b">
        <f t="shared" si="2"/>
        <v>1</v>
      </c>
      <c r="CI59" s="79">
        <v>5793196.2556766802</v>
      </c>
    </row>
    <row r="60" spans="1:88" x14ac:dyDescent="0.25">
      <c r="A60" s="227"/>
      <c r="B60" s="225">
        <v>58</v>
      </c>
      <c r="C60" s="7">
        <v>459.50310344902448</v>
      </c>
      <c r="D60" s="79">
        <v>66.474134597507899</v>
      </c>
      <c r="E60" s="79">
        <v>968.08924003884545</v>
      </c>
      <c r="F60" s="79">
        <v>2.6901462737816231</v>
      </c>
      <c r="G60" s="79">
        <v>85.806153249932194</v>
      </c>
      <c r="H60" s="79">
        <v>459.35844812840861</v>
      </c>
      <c r="I60" s="79">
        <v>126.92081149031699</v>
      </c>
      <c r="J60" s="79">
        <v>461.65430028539345</v>
      </c>
      <c r="K60" s="79">
        <v>11.183748579084526</v>
      </c>
      <c r="L60" s="79">
        <v>71.978564732345461</v>
      </c>
      <c r="M60" s="79">
        <v>590.45908587472911</v>
      </c>
      <c r="N60" s="79">
        <v>800.04679073125806</v>
      </c>
      <c r="O60" s="79">
        <v>50.457831884889643</v>
      </c>
      <c r="P60" s="79">
        <v>294.0424798257277</v>
      </c>
      <c r="Q60" s="79">
        <v>103.0981158802047</v>
      </c>
      <c r="R60" s="79">
        <v>112.75007345242767</v>
      </c>
      <c r="S60" s="79">
        <v>188.02055595621948</v>
      </c>
      <c r="T60" s="79">
        <v>1.9308154285329204</v>
      </c>
      <c r="U60" s="79">
        <v>210.2942407711615</v>
      </c>
      <c r="V60" s="79">
        <v>40.730438266746333</v>
      </c>
      <c r="W60" s="79">
        <v>27.253789653037497</v>
      </c>
      <c r="X60" s="79">
        <v>68.507524481817356</v>
      </c>
      <c r="Y60" s="79">
        <v>1832.0894179246295</v>
      </c>
      <c r="Z60" s="79">
        <v>46.716075949077407</v>
      </c>
      <c r="AA60" s="79">
        <v>14.415076823475982</v>
      </c>
      <c r="AB60" s="79">
        <v>768.7555664832214</v>
      </c>
      <c r="AC60" s="79">
        <v>47462.815621455535</v>
      </c>
      <c r="AD60" s="79">
        <v>105.45016721655067</v>
      </c>
      <c r="AE60" s="79">
        <v>130.2961297251808</v>
      </c>
      <c r="AF60" s="79">
        <v>351.16966205139687</v>
      </c>
      <c r="AG60" s="79">
        <v>14475.242773251823</v>
      </c>
      <c r="AH60" s="79">
        <v>72.739112671380582</v>
      </c>
      <c r="AI60" s="79">
        <v>103.29185038994774</v>
      </c>
      <c r="AJ60" s="80">
        <v>378.2763906277396</v>
      </c>
      <c r="AK60" s="223"/>
      <c r="AL60" s="223"/>
      <c r="AM60" s="223"/>
      <c r="AN60" s="223"/>
      <c r="AO60" s="223"/>
      <c r="AP60" s="223"/>
      <c r="AQ60" s="223"/>
      <c r="AR60" s="223"/>
      <c r="AS60" s="223"/>
      <c r="AT60" s="223"/>
      <c r="AU60" s="223"/>
      <c r="AV60" s="223"/>
      <c r="AW60" s="223"/>
      <c r="AX60" s="223"/>
      <c r="AY60" s="223"/>
      <c r="AZ60" s="223"/>
      <c r="BA60" s="223"/>
      <c r="BB60" s="223"/>
      <c r="BC60" s="223"/>
      <c r="BD60" s="223"/>
      <c r="BE60" s="223"/>
      <c r="BF60" s="223"/>
      <c r="BG60" s="223"/>
      <c r="BH60" s="223"/>
      <c r="BI60" s="223"/>
      <c r="BJ60" s="223"/>
      <c r="BK60" s="223"/>
      <c r="BL60" s="223"/>
      <c r="BM60" s="223"/>
      <c r="BN60" s="223"/>
      <c r="BO60" s="223"/>
      <c r="BP60" s="223"/>
      <c r="BQ60" s="223"/>
      <c r="BR60" s="77"/>
      <c r="BS60" s="223"/>
      <c r="BT60" s="223"/>
      <c r="BU60" s="186">
        <f>[45]HH_CGE_map!U64</f>
        <v>0</v>
      </c>
      <c r="BV60" s="79">
        <f>[45]HH_CGE_map!V64</f>
        <v>0</v>
      </c>
      <c r="BW60" s="79">
        <f>[45]HH_CGE_map!W64</f>
        <v>0</v>
      </c>
      <c r="BX60" s="185">
        <f>[45]HH_CGE_map!X64</f>
        <v>2583.9060989913269</v>
      </c>
      <c r="BY60" s="223">
        <v>5492.9247244957241</v>
      </c>
      <c r="BZ60" s="223"/>
      <c r="CA60" s="223"/>
      <c r="CB60" s="223"/>
      <c r="CC60" s="223"/>
      <c r="CD60" s="223"/>
      <c r="CE60" s="79">
        <v>815.21091632603475</v>
      </c>
      <c r="CF60" s="85"/>
      <c r="CG60" s="107">
        <f t="shared" si="1"/>
        <v>79834.549977414426</v>
      </c>
      <c r="CH60" s="221" t="b">
        <f t="shared" si="2"/>
        <v>1</v>
      </c>
      <c r="CI60" s="79">
        <v>79834.549977414426</v>
      </c>
    </row>
    <row r="61" spans="1:88" x14ac:dyDescent="0.25">
      <c r="A61" s="227"/>
      <c r="B61" s="225">
        <v>59</v>
      </c>
      <c r="C61" s="7">
        <v>121.11895181654587</v>
      </c>
      <c r="D61" s="79">
        <v>0.50972085950660273</v>
      </c>
      <c r="E61" s="79">
        <v>1231.7590812367155</v>
      </c>
      <c r="F61" s="79">
        <v>665.66477356338066</v>
      </c>
      <c r="G61" s="79">
        <v>0.65911316424483235</v>
      </c>
      <c r="H61" s="79">
        <v>3.8320763962077673</v>
      </c>
      <c r="I61" s="79">
        <v>58.384704568345875</v>
      </c>
      <c r="J61" s="79">
        <v>15.70461241869306</v>
      </c>
      <c r="K61" s="79">
        <v>8.5008264500013558E-2</v>
      </c>
      <c r="L61" s="79">
        <v>0.55758249784825298</v>
      </c>
      <c r="M61" s="79">
        <v>4.5212053961232295</v>
      </c>
      <c r="N61" s="79">
        <v>6.1342108828621349</v>
      </c>
      <c r="O61" s="79">
        <v>0.38395770712424077</v>
      </c>
      <c r="P61" s="79">
        <v>2.2718610421808028</v>
      </c>
      <c r="Q61" s="79">
        <v>0.789159281832014</v>
      </c>
      <c r="R61" s="79">
        <v>0.85491583921146919</v>
      </c>
      <c r="S61" s="79">
        <v>1.8594170867677278</v>
      </c>
      <c r="T61" s="79">
        <v>1.4521448253043329E-2</v>
      </c>
      <c r="U61" s="79">
        <v>4.3506122443591693</v>
      </c>
      <c r="V61" s="79">
        <v>0.30705724006719171</v>
      </c>
      <c r="W61" s="79">
        <v>0.22770378680638523</v>
      </c>
      <c r="X61" s="79">
        <v>1.4502584163270338</v>
      </c>
      <c r="Y61" s="79">
        <v>4455.8417879203453</v>
      </c>
      <c r="Z61" s="79">
        <v>1.5113840415051618</v>
      </c>
      <c r="AA61" s="79">
        <v>568.40690249881789</v>
      </c>
      <c r="AB61" s="79">
        <v>19.744640727380478</v>
      </c>
      <c r="AC61" s="79">
        <v>142741.35919661075</v>
      </c>
      <c r="AD61" s="79">
        <v>2098.2958803195893</v>
      </c>
      <c r="AE61" s="79">
        <v>841.47845444415543</v>
      </c>
      <c r="AF61" s="79">
        <v>2357.3499918966777</v>
      </c>
      <c r="AG61" s="79">
        <v>44012.885205816376</v>
      </c>
      <c r="AH61" s="79">
        <v>7871.6608309979183</v>
      </c>
      <c r="AI61" s="79">
        <v>8060.0642474927381</v>
      </c>
      <c r="AJ61" s="80">
        <v>42684.365004389649</v>
      </c>
      <c r="AK61" s="223"/>
      <c r="AL61" s="223"/>
      <c r="AM61" s="223"/>
      <c r="AN61" s="223"/>
      <c r="AO61" s="223"/>
      <c r="AP61" s="223"/>
      <c r="AQ61" s="223"/>
      <c r="AR61" s="223"/>
      <c r="AS61" s="223"/>
      <c r="AT61" s="223"/>
      <c r="AU61" s="223"/>
      <c r="AV61" s="223"/>
      <c r="AW61" s="223"/>
      <c r="AX61" s="223"/>
      <c r="AY61" s="223"/>
      <c r="AZ61" s="223"/>
      <c r="BA61" s="223"/>
      <c r="BB61" s="223"/>
      <c r="BC61" s="223"/>
      <c r="BD61" s="223"/>
      <c r="BE61" s="223"/>
      <c r="BF61" s="223"/>
      <c r="BG61" s="223"/>
      <c r="BH61" s="223"/>
      <c r="BI61" s="223"/>
      <c r="BJ61" s="223"/>
      <c r="BK61" s="223"/>
      <c r="BL61" s="223"/>
      <c r="BM61" s="223"/>
      <c r="BN61" s="223"/>
      <c r="BO61" s="223"/>
      <c r="BP61" s="223"/>
      <c r="BQ61" s="223"/>
      <c r="BR61" s="77"/>
      <c r="BS61" s="223"/>
      <c r="BT61" s="223"/>
      <c r="BU61" s="186">
        <f>[45]HH_CGE_map!U65</f>
        <v>2000.5750243546265</v>
      </c>
      <c r="BV61" s="79">
        <f>[45]HH_CGE_map!V65</f>
        <v>24273.903106790007</v>
      </c>
      <c r="BW61" s="79">
        <f>[45]HH_CGE_map!W65</f>
        <v>2963.4977111743433</v>
      </c>
      <c r="BX61" s="185">
        <f>[45]HH_CGE_map!X65</f>
        <v>147161.77334866975</v>
      </c>
      <c r="BY61" s="223">
        <v>44.976911146708936</v>
      </c>
      <c r="BZ61" s="223"/>
      <c r="CA61" s="223"/>
      <c r="CB61" s="223"/>
      <c r="CC61" s="223"/>
      <c r="CD61" s="223"/>
      <c r="CE61" s="79">
        <v>6.3215955924454494</v>
      </c>
      <c r="CF61" s="85"/>
      <c r="CG61" s="107">
        <f t="shared" si="1"/>
        <v>434285.45173004165</v>
      </c>
      <c r="CH61" s="221" t="b">
        <f t="shared" si="2"/>
        <v>1</v>
      </c>
      <c r="CI61" s="79">
        <v>434285.45173004165</v>
      </c>
    </row>
    <row r="62" spans="1:88" x14ac:dyDescent="0.25">
      <c r="A62" s="227"/>
      <c r="B62" s="225">
        <v>60</v>
      </c>
      <c r="C62" s="7">
        <v>16629.662053240536</v>
      </c>
      <c r="D62" s="79">
        <v>103.46387113273697</v>
      </c>
      <c r="E62" s="79">
        <v>21865.560182663747</v>
      </c>
      <c r="F62" s="79">
        <v>5.8575760315753171E-2</v>
      </c>
      <c r="G62" s="79">
        <v>2893.056549017726</v>
      </c>
      <c r="H62" s="79">
        <v>273.55410877995013</v>
      </c>
      <c r="I62" s="79">
        <v>27701.890692422941</v>
      </c>
      <c r="J62" s="79">
        <v>5.9878045191289591</v>
      </c>
      <c r="K62" s="79">
        <v>4.2236630299778255E-2</v>
      </c>
      <c r="L62" s="79">
        <v>171.62587863154837</v>
      </c>
      <c r="M62" s="79">
        <v>0.64402938021529166</v>
      </c>
      <c r="N62" s="79"/>
      <c r="O62" s="79">
        <v>159.94514735457241</v>
      </c>
      <c r="P62" s="79">
        <v>453.2314505026597</v>
      </c>
      <c r="Q62" s="79"/>
      <c r="R62" s="79">
        <v>1431.0686968222601</v>
      </c>
      <c r="S62" s="79">
        <v>1117.2474674177417</v>
      </c>
      <c r="T62" s="79">
        <v>3.6479992177816056E-2</v>
      </c>
      <c r="U62" s="79">
        <v>5415.9546487845773</v>
      </c>
      <c r="V62" s="79">
        <v>67.614080329993655</v>
      </c>
      <c r="W62" s="79">
        <v>10620.294155957972</v>
      </c>
      <c r="X62" s="79">
        <v>2647.8262168950914</v>
      </c>
      <c r="Y62" s="79">
        <v>31262.915330782867</v>
      </c>
      <c r="Z62" s="79">
        <v>94.897885214551849</v>
      </c>
      <c r="AA62" s="79">
        <v>12.059924367448533</v>
      </c>
      <c r="AB62" s="79">
        <v>190865.60928608821</v>
      </c>
      <c r="AC62" s="79">
        <v>269327.53556257696</v>
      </c>
      <c r="AD62" s="79">
        <v>7913.2847059518781</v>
      </c>
      <c r="AE62" s="79">
        <v>13777.378479868295</v>
      </c>
      <c r="AF62" s="79">
        <v>483266.40023740748</v>
      </c>
      <c r="AG62" s="79">
        <v>140511.57570027665</v>
      </c>
      <c r="AH62" s="79">
        <v>312522.25490772276</v>
      </c>
      <c r="AI62" s="79">
        <v>43951.982470313436</v>
      </c>
      <c r="AJ62" s="80">
        <v>109386.71712051038</v>
      </c>
      <c r="AK62" s="223"/>
      <c r="AL62" s="223"/>
      <c r="AM62" s="223"/>
      <c r="AN62" s="223"/>
      <c r="AO62" s="223"/>
      <c r="AP62" s="223"/>
      <c r="AQ62" s="223"/>
      <c r="AR62" s="223"/>
      <c r="AS62" s="223"/>
      <c r="AT62" s="223"/>
      <c r="AU62" s="223"/>
      <c r="AV62" s="223"/>
      <c r="AW62" s="223"/>
      <c r="AX62" s="223"/>
      <c r="AY62" s="223"/>
      <c r="AZ62" s="223"/>
      <c r="BA62" s="223"/>
      <c r="BB62" s="223"/>
      <c r="BC62" s="223"/>
      <c r="BD62" s="223"/>
      <c r="BE62" s="223"/>
      <c r="BF62" s="223"/>
      <c r="BG62" s="223"/>
      <c r="BH62" s="223"/>
      <c r="BI62" s="223"/>
      <c r="BJ62" s="223"/>
      <c r="BK62" s="223"/>
      <c r="BL62" s="223"/>
      <c r="BM62" s="223"/>
      <c r="BN62" s="223"/>
      <c r="BO62" s="223"/>
      <c r="BP62" s="223"/>
      <c r="BQ62" s="223"/>
      <c r="BR62" s="77"/>
      <c r="BS62" s="223"/>
      <c r="BT62" s="223"/>
      <c r="BU62" s="186">
        <f>[45]HH_CGE_map!U66</f>
        <v>16925.711759599722</v>
      </c>
      <c r="BV62" s="79">
        <f>[45]HH_CGE_map!V66</f>
        <v>64439.974892842663</v>
      </c>
      <c r="BW62" s="79">
        <f>[45]HH_CGE_map!W66</f>
        <v>6643.6782880223782</v>
      </c>
      <c r="BX62" s="185">
        <f>[45]HH_CGE_map!X66</f>
        <v>60116.381722165679</v>
      </c>
      <c r="BY62" s="223">
        <v>126054.77283649307</v>
      </c>
      <c r="BZ62" s="223"/>
      <c r="CA62" s="223"/>
      <c r="CB62" s="223"/>
      <c r="CC62" s="223"/>
      <c r="CD62" s="223"/>
      <c r="CE62" s="79">
        <v>4873515.2526590172</v>
      </c>
      <c r="CF62" s="85"/>
      <c r="CG62" s="107">
        <f t="shared" si="1"/>
        <v>6842147.1480954569</v>
      </c>
      <c r="CH62" s="221" t="b">
        <f t="shared" si="2"/>
        <v>1</v>
      </c>
      <c r="CI62" s="79">
        <v>6842147.1480954578</v>
      </c>
    </row>
    <row r="63" spans="1:88" x14ac:dyDescent="0.25">
      <c r="A63" s="227"/>
      <c r="B63" s="225">
        <v>61</v>
      </c>
      <c r="C63" s="7">
        <v>636610.68937398668</v>
      </c>
      <c r="D63" s="79">
        <v>88290.44402669424</v>
      </c>
      <c r="E63" s="79">
        <v>972407.40548707172</v>
      </c>
      <c r="F63" s="79">
        <v>15894.527172740545</v>
      </c>
      <c r="G63" s="79">
        <v>116285.75170678154</v>
      </c>
      <c r="H63" s="79">
        <v>438314.39017621632</v>
      </c>
      <c r="I63" s="79">
        <v>171886.29450422648</v>
      </c>
      <c r="J63" s="79">
        <v>321136.87050507095</v>
      </c>
      <c r="K63" s="79">
        <v>14649.091575078093</v>
      </c>
      <c r="L63" s="79">
        <v>91612.865541741092</v>
      </c>
      <c r="M63" s="79">
        <v>369456.28726142121</v>
      </c>
      <c r="N63" s="79">
        <v>424652.52099536086</v>
      </c>
      <c r="O63" s="79">
        <v>70814.757341998135</v>
      </c>
      <c r="P63" s="79">
        <v>246995.37024275531</v>
      </c>
      <c r="Q63" s="79">
        <v>110895.48338141011</v>
      </c>
      <c r="R63" s="79">
        <v>130981.57305605331</v>
      </c>
      <c r="S63" s="79">
        <v>244960.39577793324</v>
      </c>
      <c r="T63" s="79">
        <v>3075.1783245639349</v>
      </c>
      <c r="U63" s="79">
        <v>256736.58419022209</v>
      </c>
      <c r="V63" s="79">
        <v>58340.766674392667</v>
      </c>
      <c r="W63" s="79">
        <v>41687.372215563104</v>
      </c>
      <c r="X63" s="79">
        <v>105790.66024045942</v>
      </c>
      <c r="Y63" s="79">
        <v>1110466.8274250582</v>
      </c>
      <c r="Z63" s="79">
        <v>14444.983659468431</v>
      </c>
      <c r="AA63" s="79">
        <v>31892.159120876298</v>
      </c>
      <c r="AB63" s="79">
        <v>1163217.859629038</v>
      </c>
      <c r="AC63" s="79">
        <v>539728.87216126884</v>
      </c>
      <c r="AD63" s="79">
        <v>135203.92982971182</v>
      </c>
      <c r="AE63" s="79">
        <v>103515.012020614</v>
      </c>
      <c r="AF63" s="79">
        <v>329720.42413451831</v>
      </c>
      <c r="AG63" s="79">
        <v>282528.79933900113</v>
      </c>
      <c r="AH63" s="79">
        <v>95362.233010311189</v>
      </c>
      <c r="AI63" s="79">
        <v>211768.61610991549</v>
      </c>
      <c r="AJ63" s="80">
        <v>462945.0031983683</v>
      </c>
      <c r="AK63" s="223"/>
      <c r="AL63" s="223"/>
      <c r="AM63" s="223"/>
      <c r="AN63" s="223"/>
      <c r="AO63" s="223"/>
      <c r="AP63" s="223"/>
      <c r="AQ63" s="223"/>
      <c r="AR63" s="223"/>
      <c r="AS63" s="223"/>
      <c r="AT63" s="223"/>
      <c r="AU63" s="223"/>
      <c r="AV63" s="223"/>
      <c r="AW63" s="223"/>
      <c r="AX63" s="223"/>
      <c r="AY63" s="223"/>
      <c r="AZ63" s="223"/>
      <c r="BA63" s="223"/>
      <c r="BB63" s="223"/>
      <c r="BC63" s="223"/>
      <c r="BD63" s="223"/>
      <c r="BE63" s="223"/>
      <c r="BF63" s="223"/>
      <c r="BG63" s="223"/>
      <c r="BH63" s="223"/>
      <c r="BI63" s="223"/>
      <c r="BJ63" s="223"/>
      <c r="BK63" s="223"/>
      <c r="BL63" s="223"/>
      <c r="BM63" s="223"/>
      <c r="BN63" s="223"/>
      <c r="BO63" s="223"/>
      <c r="BP63" s="223"/>
      <c r="BQ63" s="223"/>
      <c r="BR63" s="77"/>
      <c r="BS63" s="223"/>
      <c r="BT63" s="223"/>
      <c r="BU63" s="186">
        <f>[45]HH_CGE_map!U67</f>
        <v>368294.49493729131</v>
      </c>
      <c r="BV63" s="79">
        <f>[45]HH_CGE_map!V67</f>
        <v>1178040.5216314432</v>
      </c>
      <c r="BW63" s="79">
        <f>[45]HH_CGE_map!W67</f>
        <v>162756.23597888314</v>
      </c>
      <c r="BX63" s="185">
        <f>[45]HH_CGE_map!X67</f>
        <v>2008718.9426312</v>
      </c>
      <c r="BY63" s="223"/>
      <c r="BZ63" s="223"/>
      <c r="CA63" s="223"/>
      <c r="CB63" s="223"/>
      <c r="CC63" s="223"/>
      <c r="CD63" s="223"/>
      <c r="CE63" s="79">
        <v>2472830.2779351282</v>
      </c>
      <c r="CF63" s="85"/>
      <c r="CG63" s="107">
        <f t="shared" si="1"/>
        <v>15602910.472523838</v>
      </c>
      <c r="CH63" s="221" t="b">
        <f t="shared" si="2"/>
        <v>1</v>
      </c>
      <c r="CI63" s="79">
        <v>15602910.472523838</v>
      </c>
    </row>
    <row r="64" spans="1:88" x14ac:dyDescent="0.25">
      <c r="A64" s="227"/>
      <c r="B64" s="225">
        <v>62</v>
      </c>
      <c r="C64" s="7">
        <v>1240.1264562668048</v>
      </c>
      <c r="D64" s="79">
        <v>79.10317598617489</v>
      </c>
      <c r="E64" s="79">
        <v>20405.028782389731</v>
      </c>
      <c r="F64" s="79">
        <v>39.792179544835292</v>
      </c>
      <c r="G64" s="79">
        <v>684.71604822113386</v>
      </c>
      <c r="H64" s="79">
        <v>3071.5829906232939</v>
      </c>
      <c r="I64" s="79">
        <v>102.81429672657588</v>
      </c>
      <c r="J64" s="79">
        <v>119.9055486651345</v>
      </c>
      <c r="K64" s="79">
        <v>85.407131395940254</v>
      </c>
      <c r="L64" s="79">
        <v>11.779577281413181</v>
      </c>
      <c r="M64" s="79">
        <v>0.12562201450158789</v>
      </c>
      <c r="N64" s="79">
        <v>0.12498523389835182</v>
      </c>
      <c r="O64" s="79">
        <v>0.27448242672400747</v>
      </c>
      <c r="P64" s="79">
        <v>105.38295500508525</v>
      </c>
      <c r="Q64" s="79">
        <v>7.6032870010442748</v>
      </c>
      <c r="R64" s="79">
        <v>37.805320877333656</v>
      </c>
      <c r="S64" s="79">
        <v>61.331442967400299</v>
      </c>
      <c r="T64" s="79"/>
      <c r="U64" s="79">
        <v>11926.781134109002</v>
      </c>
      <c r="V64" s="79">
        <v>20.253703110869072</v>
      </c>
      <c r="W64" s="79">
        <v>3.0904003506831081</v>
      </c>
      <c r="X64" s="79">
        <v>455.43499224479041</v>
      </c>
      <c r="Y64" s="79">
        <v>72130.367677303133</v>
      </c>
      <c r="Z64" s="79">
        <v>0.95950041776919326</v>
      </c>
      <c r="AA64" s="79">
        <v>2023.9053677858099</v>
      </c>
      <c r="AB64" s="79">
        <v>204.96030533808332</v>
      </c>
      <c r="AC64" s="79">
        <v>299421.0592526063</v>
      </c>
      <c r="AD64" s="79">
        <v>110768.5690648297</v>
      </c>
      <c r="AE64" s="79">
        <v>27679.295310377576</v>
      </c>
      <c r="AF64" s="79">
        <v>3952.2815761061297</v>
      </c>
      <c r="AG64" s="79">
        <v>19834.813240966516</v>
      </c>
      <c r="AH64" s="79">
        <v>45702.136444132469</v>
      </c>
      <c r="AI64" s="79">
        <v>4317.4628962968045</v>
      </c>
      <c r="AJ64" s="80">
        <v>110340.66190611424</v>
      </c>
      <c r="AK64" s="223"/>
      <c r="AL64" s="223"/>
      <c r="AM64" s="223"/>
      <c r="AN64" s="223"/>
      <c r="AO64" s="223"/>
      <c r="AP64" s="223"/>
      <c r="AQ64" s="223"/>
      <c r="AR64" s="223"/>
      <c r="AS64" s="223"/>
      <c r="AT64" s="223"/>
      <c r="AU64" s="223"/>
      <c r="AV64" s="223"/>
      <c r="AW64" s="223"/>
      <c r="AX64" s="223"/>
      <c r="AY64" s="223"/>
      <c r="AZ64" s="223"/>
      <c r="BA64" s="223"/>
      <c r="BB64" s="223"/>
      <c r="BC64" s="223"/>
      <c r="BD64" s="223"/>
      <c r="BE64" s="223"/>
      <c r="BF64" s="223"/>
      <c r="BG64" s="223"/>
      <c r="BH64" s="223"/>
      <c r="BI64" s="223"/>
      <c r="BJ64" s="223"/>
      <c r="BK64" s="223"/>
      <c r="BL64" s="223"/>
      <c r="BM64" s="223"/>
      <c r="BN64" s="223"/>
      <c r="BO64" s="223"/>
      <c r="BP64" s="223"/>
      <c r="BQ64" s="223"/>
      <c r="BR64" s="77"/>
      <c r="BS64" s="223"/>
      <c r="BT64" s="223"/>
      <c r="BU64" s="186">
        <f>[45]HH_CGE_map!U68</f>
        <v>122947.42150522509</v>
      </c>
      <c r="BV64" s="79">
        <f>[45]HH_CGE_map!V68</f>
        <v>188293.15119638172</v>
      </c>
      <c r="BW64" s="79">
        <f>[45]HH_CGE_map!W68</f>
        <v>115259.84446444843</v>
      </c>
      <c r="BX64" s="185">
        <f>[45]HH_CGE_map!X68</f>
        <v>377660.39035629173</v>
      </c>
      <c r="BY64" s="223"/>
      <c r="BZ64" s="223"/>
      <c r="CA64" s="223"/>
      <c r="CB64" s="223"/>
      <c r="CC64" s="223"/>
      <c r="CD64" s="223"/>
      <c r="CE64" s="79">
        <v>322089.92222807824</v>
      </c>
      <c r="CF64" s="85"/>
      <c r="CG64" s="107">
        <f t="shared" si="1"/>
        <v>1861085.6668051421</v>
      </c>
      <c r="CH64" s="221" t="b">
        <f t="shared" si="2"/>
        <v>1</v>
      </c>
      <c r="CI64" s="79">
        <v>1861085.6668051421</v>
      </c>
    </row>
    <row r="65" spans="1:88" x14ac:dyDescent="0.25">
      <c r="A65" s="227"/>
      <c r="B65" s="225">
        <v>63</v>
      </c>
      <c r="C65" s="7">
        <v>230911.60487094877</v>
      </c>
      <c r="D65" s="79">
        <v>1667.2390465183423</v>
      </c>
      <c r="E65" s="79">
        <v>54938.813685822184</v>
      </c>
      <c r="F65" s="79">
        <v>585.9809029096192</v>
      </c>
      <c r="G65" s="79">
        <v>1773.1474322431511</v>
      </c>
      <c r="H65" s="79">
        <v>5884.1982058212498</v>
      </c>
      <c r="I65" s="79">
        <v>1560.4408441381345</v>
      </c>
      <c r="J65" s="79">
        <v>26550.772718490472</v>
      </c>
      <c r="K65" s="79">
        <v>1894.7127564258194</v>
      </c>
      <c r="L65" s="79">
        <v>3825.6399629477946</v>
      </c>
      <c r="M65" s="79">
        <v>6134.4683798398682</v>
      </c>
      <c r="N65" s="79">
        <v>6128.2989680115834</v>
      </c>
      <c r="O65" s="79">
        <v>240.36825449793017</v>
      </c>
      <c r="P65" s="79">
        <v>1561.0324255880819</v>
      </c>
      <c r="Q65" s="79">
        <v>3004.7400602775219</v>
      </c>
      <c r="R65" s="79">
        <v>9930.0999671312256</v>
      </c>
      <c r="S65" s="79">
        <v>12389.401621789422</v>
      </c>
      <c r="T65" s="79">
        <v>197.27139494810891</v>
      </c>
      <c r="U65" s="79">
        <v>11272.37139335567</v>
      </c>
      <c r="V65" s="79">
        <v>1550.4960912529205</v>
      </c>
      <c r="W65" s="79">
        <v>1761.1629357284046</v>
      </c>
      <c r="X65" s="79">
        <v>4120.3838842591686</v>
      </c>
      <c r="Y65" s="79">
        <v>161543.62827931403</v>
      </c>
      <c r="Z65" s="79">
        <v>3209.1089707667697</v>
      </c>
      <c r="AA65" s="79">
        <v>3792.650142503443</v>
      </c>
      <c r="AB65" s="79">
        <v>55701.849745593005</v>
      </c>
      <c r="AC65" s="79">
        <v>838246.83095679071</v>
      </c>
      <c r="AD65" s="79">
        <v>11223.001520606591</v>
      </c>
      <c r="AE65" s="79">
        <v>383780.52996816626</v>
      </c>
      <c r="AF65" s="79">
        <v>172058.36528836022</v>
      </c>
      <c r="AG65" s="79">
        <v>27014.925635395615</v>
      </c>
      <c r="AH65" s="79">
        <v>137903.75549299279</v>
      </c>
      <c r="AI65" s="79">
        <v>154197.56362650206</v>
      </c>
      <c r="AJ65" s="80">
        <v>275656.7884680258</v>
      </c>
      <c r="AK65" s="223"/>
      <c r="AL65" s="223"/>
      <c r="AM65" s="223"/>
      <c r="AN65" s="223"/>
      <c r="AO65" s="223"/>
      <c r="AP65" s="223"/>
      <c r="AQ65" s="223"/>
      <c r="AR65" s="223"/>
      <c r="AS65" s="223"/>
      <c r="AT65" s="223"/>
      <c r="AU65" s="223"/>
      <c r="AV65" s="223"/>
      <c r="AW65" s="223"/>
      <c r="AX65" s="223"/>
      <c r="AY65" s="223"/>
      <c r="AZ65" s="223"/>
      <c r="BA65" s="223"/>
      <c r="BB65" s="223"/>
      <c r="BC65" s="223"/>
      <c r="BD65" s="223"/>
      <c r="BE65" s="223"/>
      <c r="BF65" s="223"/>
      <c r="BG65" s="223"/>
      <c r="BH65" s="223"/>
      <c r="BI65" s="223"/>
      <c r="BJ65" s="223"/>
      <c r="BK65" s="223"/>
      <c r="BL65" s="223"/>
      <c r="BM65" s="223"/>
      <c r="BN65" s="223"/>
      <c r="BO65" s="223"/>
      <c r="BP65" s="223"/>
      <c r="BQ65" s="223"/>
      <c r="BR65" s="77"/>
      <c r="BS65" s="223"/>
      <c r="BT65" s="223"/>
      <c r="BU65" s="186">
        <f>[45]HH_CGE_map!U69</f>
        <v>44298.105816004791</v>
      </c>
      <c r="BV65" s="79">
        <f>[45]HH_CGE_map!V69</f>
        <v>172380.52416704534</v>
      </c>
      <c r="BW65" s="79">
        <f>[45]HH_CGE_map!W69</f>
        <v>47820.345864627016</v>
      </c>
      <c r="BX65" s="185">
        <f>[45]HH_CGE_map!X69</f>
        <v>395751.76902975276</v>
      </c>
      <c r="BY65" s="223">
        <v>17767.509461842328</v>
      </c>
      <c r="BZ65" s="223"/>
      <c r="CA65" s="223"/>
      <c r="CB65" s="223"/>
      <c r="CC65" s="223"/>
      <c r="CD65" s="223"/>
      <c r="CE65" s="79"/>
      <c r="CF65" s="85"/>
      <c r="CG65" s="107">
        <f t="shared" si="1"/>
        <v>3290229.8982372354</v>
      </c>
      <c r="CH65" s="221" t="b">
        <f t="shared" si="2"/>
        <v>0</v>
      </c>
      <c r="CI65" s="79">
        <v>3290229.8982372349</v>
      </c>
      <c r="CJ65" s="179">
        <f>CG65-CI65</f>
        <v>0</v>
      </c>
    </row>
    <row r="66" spans="1:88" x14ac:dyDescent="0.25">
      <c r="A66" s="227"/>
      <c r="B66" s="225">
        <v>64</v>
      </c>
      <c r="C66" s="7">
        <v>1187.6700208828966</v>
      </c>
      <c r="D66" s="79">
        <v>4.7780897104236664E-2</v>
      </c>
      <c r="E66" s="79">
        <v>10121.010466609097</v>
      </c>
      <c r="F66" s="79">
        <v>5.8440729790495292</v>
      </c>
      <c r="G66" s="79">
        <v>13.062620229197522</v>
      </c>
      <c r="H66" s="79">
        <v>83.060274918080523</v>
      </c>
      <c r="I66" s="79">
        <v>94.804669054486197</v>
      </c>
      <c r="J66" s="79">
        <v>721.74553180147029</v>
      </c>
      <c r="K66" s="79">
        <v>1.0909960156314329</v>
      </c>
      <c r="L66" s="79">
        <v>7.5264451339750931</v>
      </c>
      <c r="M66" s="79">
        <v>27.204095306542818</v>
      </c>
      <c r="N66" s="79">
        <v>0.2085916196858823</v>
      </c>
      <c r="O66" s="79">
        <v>6.6789988191569083E-3</v>
      </c>
      <c r="P66" s="79">
        <v>3.1016072507597517E-3</v>
      </c>
      <c r="Q66" s="79">
        <v>11.005842737501522</v>
      </c>
      <c r="R66" s="79">
        <v>13.752016296893361</v>
      </c>
      <c r="S66" s="79">
        <v>10.524403035006999</v>
      </c>
      <c r="T66" s="79"/>
      <c r="U66" s="79">
        <v>85.447514037485732</v>
      </c>
      <c r="V66" s="79">
        <v>7.5991339351603431</v>
      </c>
      <c r="W66" s="79">
        <v>5.2038808258029192</v>
      </c>
      <c r="X66" s="79">
        <v>2.0898447713185742</v>
      </c>
      <c r="Y66" s="79">
        <v>15658.669931691415</v>
      </c>
      <c r="Z66" s="79">
        <v>60.09256852076485</v>
      </c>
      <c r="AA66" s="79">
        <v>19810.793971876112</v>
      </c>
      <c r="AB66" s="79">
        <v>876.23655639998549</v>
      </c>
      <c r="AC66" s="79">
        <v>260048.12063179267</v>
      </c>
      <c r="AD66" s="79">
        <v>26967.31312779471</v>
      </c>
      <c r="AE66" s="79">
        <v>152272.58592467511</v>
      </c>
      <c r="AF66" s="79">
        <v>16218.180660308919</v>
      </c>
      <c r="AG66" s="79">
        <v>46250.354281455599</v>
      </c>
      <c r="AH66" s="79">
        <v>14047.103642120863</v>
      </c>
      <c r="AI66" s="79">
        <v>4259.4887466304972</v>
      </c>
      <c r="AJ66" s="80">
        <v>191621.20412799186</v>
      </c>
      <c r="AK66" s="223"/>
      <c r="AL66" s="223"/>
      <c r="AM66" s="223"/>
      <c r="AN66" s="223"/>
      <c r="AO66" s="223"/>
      <c r="AP66" s="223"/>
      <c r="AQ66" s="223"/>
      <c r="AR66" s="223"/>
      <c r="AS66" s="223"/>
      <c r="AT66" s="223"/>
      <c r="AU66" s="223"/>
      <c r="AV66" s="223"/>
      <c r="AW66" s="223"/>
      <c r="AX66" s="223"/>
      <c r="AY66" s="223"/>
      <c r="AZ66" s="223"/>
      <c r="BA66" s="223"/>
      <c r="BB66" s="223"/>
      <c r="BC66" s="223"/>
      <c r="BD66" s="223"/>
      <c r="BE66" s="223"/>
      <c r="BF66" s="223"/>
      <c r="BG66" s="223"/>
      <c r="BH66" s="223"/>
      <c r="BI66" s="223"/>
      <c r="BJ66" s="223"/>
      <c r="BK66" s="223"/>
      <c r="BL66" s="223"/>
      <c r="BM66" s="223"/>
      <c r="BN66" s="223"/>
      <c r="BO66" s="223"/>
      <c r="BP66" s="223"/>
      <c r="BQ66" s="223"/>
      <c r="BR66" s="77"/>
      <c r="BS66" s="223"/>
      <c r="BT66" s="223"/>
      <c r="BU66" s="186">
        <f>[45]HH_CGE_map!U70</f>
        <v>431827.79780383001</v>
      </c>
      <c r="BV66" s="79">
        <f>[45]HH_CGE_map!V70</f>
        <v>966258.41173787392</v>
      </c>
      <c r="BW66" s="79">
        <f>[45]HH_CGE_map!W70</f>
        <v>483725.10074179166</v>
      </c>
      <c r="BX66" s="185">
        <f>[45]HH_CGE_map!X70</f>
        <v>3909535.8970279465</v>
      </c>
      <c r="BY66" s="223"/>
      <c r="BZ66" s="223"/>
      <c r="CA66" s="223"/>
      <c r="CB66" s="223"/>
      <c r="CC66" s="223"/>
      <c r="CD66" s="223"/>
      <c r="CE66" s="79"/>
      <c r="CF66" s="85"/>
      <c r="CG66" s="107">
        <f t="shared" si="1"/>
        <v>6551836.2594643924</v>
      </c>
      <c r="CH66" s="221" t="b">
        <f t="shared" si="2"/>
        <v>1</v>
      </c>
      <c r="CI66" s="79">
        <v>6551836.2594643934</v>
      </c>
    </row>
    <row r="67" spans="1:88" x14ac:dyDescent="0.25">
      <c r="A67" s="227"/>
      <c r="B67" s="225">
        <v>65</v>
      </c>
      <c r="C67" s="7">
        <v>81588.287227829191</v>
      </c>
      <c r="D67" s="79">
        <v>741.90380795794624</v>
      </c>
      <c r="E67" s="79">
        <v>447302.26101502363</v>
      </c>
      <c r="F67" s="79">
        <v>97629.151115108965</v>
      </c>
      <c r="G67" s="79">
        <v>383.17939028592531</v>
      </c>
      <c r="H67" s="79">
        <v>5232.1767503191886</v>
      </c>
      <c r="I67" s="79">
        <v>24641.881132758997</v>
      </c>
      <c r="J67" s="79">
        <v>4184.3800264977535</v>
      </c>
      <c r="K67" s="79">
        <v>308.94783971714776</v>
      </c>
      <c r="L67" s="79">
        <v>80.225064703655477</v>
      </c>
      <c r="M67" s="79">
        <v>1.5465461972230194</v>
      </c>
      <c r="N67" s="79">
        <v>36.037264990383008</v>
      </c>
      <c r="O67" s="79">
        <v>3.5123786443497056</v>
      </c>
      <c r="P67" s="79">
        <v>5472.4862927988261</v>
      </c>
      <c r="Q67" s="79">
        <v>242.88160331018054</v>
      </c>
      <c r="R67" s="79">
        <v>327.42433046529931</v>
      </c>
      <c r="S67" s="79">
        <v>268.94348496522099</v>
      </c>
      <c r="T67" s="79">
        <v>3.213851094454389E-3</v>
      </c>
      <c r="U67" s="79">
        <v>4255.7224896330135</v>
      </c>
      <c r="V67" s="79">
        <v>357.49484623639529</v>
      </c>
      <c r="W67" s="79">
        <v>11728.611845731653</v>
      </c>
      <c r="X67" s="79">
        <v>285.79030902494725</v>
      </c>
      <c r="Y67" s="79">
        <v>26401.281458549398</v>
      </c>
      <c r="Z67" s="79">
        <v>20.622056918079288</v>
      </c>
      <c r="AA67" s="79">
        <v>7020.5901067219065</v>
      </c>
      <c r="AB67" s="79">
        <v>197770.98429732208</v>
      </c>
      <c r="AC67" s="79">
        <v>1483668.1047391507</v>
      </c>
      <c r="AD67" s="79">
        <v>26626.364470755136</v>
      </c>
      <c r="AE67" s="79">
        <v>23105.780269257717</v>
      </c>
      <c r="AF67" s="79">
        <v>125452.96687274608</v>
      </c>
      <c r="AG67" s="79">
        <v>334492.75343962654</v>
      </c>
      <c r="AH67" s="79">
        <v>24177.123790401823</v>
      </c>
      <c r="AI67" s="79">
        <v>14081.480841465991</v>
      </c>
      <c r="AJ67" s="80">
        <v>627242.02422221994</v>
      </c>
      <c r="AK67" s="223"/>
      <c r="AL67" s="223"/>
      <c r="AM67" s="223"/>
      <c r="AN67" s="223"/>
      <c r="AO67" s="223"/>
      <c r="AP67" s="223"/>
      <c r="AQ67" s="223"/>
      <c r="AR67" s="223"/>
      <c r="AS67" s="223"/>
      <c r="AT67" s="223"/>
      <c r="AU67" s="223"/>
      <c r="AV67" s="223"/>
      <c r="AW67" s="223"/>
      <c r="AX67" s="223"/>
      <c r="AY67" s="223"/>
      <c r="AZ67" s="223"/>
      <c r="BA67" s="223"/>
      <c r="BB67" s="223"/>
      <c r="BC67" s="223"/>
      <c r="BD67" s="223"/>
      <c r="BE67" s="223"/>
      <c r="BF67" s="223"/>
      <c r="BG67" s="223"/>
      <c r="BH67" s="223"/>
      <c r="BI67" s="223"/>
      <c r="BJ67" s="223"/>
      <c r="BK67" s="223"/>
      <c r="BL67" s="223"/>
      <c r="BM67" s="223"/>
      <c r="BN67" s="223"/>
      <c r="BO67" s="223"/>
      <c r="BP67" s="223"/>
      <c r="BQ67" s="223"/>
      <c r="BR67" s="77"/>
      <c r="BS67" s="223"/>
      <c r="BT67" s="223"/>
      <c r="BU67" s="186">
        <f>[45]HH_CGE_map!U71</f>
        <v>74808.615509495416</v>
      </c>
      <c r="BV67" s="79">
        <f>[45]HH_CGE_map!V71</f>
        <v>98536.725663614794</v>
      </c>
      <c r="BW67" s="79">
        <f>[45]HH_CGE_map!W71</f>
        <v>50.78518947855823</v>
      </c>
      <c r="BX67" s="185">
        <f>[45]HH_CGE_map!X71</f>
        <v>10563.319411540113</v>
      </c>
      <c r="BY67" s="223">
        <v>35603.030919081153</v>
      </c>
      <c r="BZ67" s="223"/>
      <c r="CA67" s="223"/>
      <c r="CB67" s="223"/>
      <c r="CC67" s="223"/>
      <c r="CD67" s="223"/>
      <c r="CE67" s="79">
        <v>1426492.2899236782</v>
      </c>
      <c r="CF67" s="85"/>
      <c r="CG67" s="107">
        <f t="shared" si="1"/>
        <v>5221187.6911580749</v>
      </c>
      <c r="CH67" s="221" t="b">
        <f t="shared" si="2"/>
        <v>1</v>
      </c>
      <c r="CI67" s="79">
        <v>5221187.6911580749</v>
      </c>
    </row>
    <row r="68" spans="1:88" x14ac:dyDescent="0.25">
      <c r="A68" s="227"/>
      <c r="B68" s="225">
        <v>66</v>
      </c>
      <c r="C68" s="7">
        <v>1.2460283041034266</v>
      </c>
      <c r="D68" s="79">
        <v>5.7906238878103249</v>
      </c>
      <c r="E68" s="79">
        <v>1887.7182301375708</v>
      </c>
      <c r="F68" s="79">
        <v>4.4581022759248849</v>
      </c>
      <c r="G68" s="79">
        <v>83.990743503673329</v>
      </c>
      <c r="H68" s="79">
        <v>4.3884213184102858</v>
      </c>
      <c r="I68" s="79">
        <v>7.7763722487557656</v>
      </c>
      <c r="J68" s="79">
        <v>0.6474256390137233</v>
      </c>
      <c r="K68" s="79">
        <v>5.59471874573702E-2</v>
      </c>
      <c r="L68" s="79">
        <v>4.751374670838469E-3</v>
      </c>
      <c r="M68" s="79"/>
      <c r="N68" s="79"/>
      <c r="O68" s="79">
        <v>0.12311777286075477</v>
      </c>
      <c r="P68" s="79">
        <v>2.2320415936824458E-3</v>
      </c>
      <c r="Q68" s="79">
        <v>8.1362455399911979E-3</v>
      </c>
      <c r="R68" s="79">
        <v>2.0647590081124607E-2</v>
      </c>
      <c r="S68" s="79">
        <v>0.41273528063072007</v>
      </c>
      <c r="T68" s="79"/>
      <c r="U68" s="79">
        <v>16.387406982556527</v>
      </c>
      <c r="V68" s="79">
        <v>1.6772593315924369</v>
      </c>
      <c r="W68" s="79">
        <v>7.5649993300826598E-2</v>
      </c>
      <c r="X68" s="79">
        <v>0.25182407308315485</v>
      </c>
      <c r="Y68" s="79">
        <v>315.50707378242214</v>
      </c>
      <c r="Z68" s="79">
        <v>0.32065534548106017</v>
      </c>
      <c r="AA68" s="79">
        <v>0.11978056620496046</v>
      </c>
      <c r="AB68" s="79">
        <v>2.5638886662623257</v>
      </c>
      <c r="AC68" s="79">
        <v>22.483331959143545</v>
      </c>
      <c r="AD68" s="79">
        <v>179.78624420733468</v>
      </c>
      <c r="AE68" s="79">
        <v>1668.0783862886537</v>
      </c>
      <c r="AF68" s="79">
        <v>20.676565061720918</v>
      </c>
      <c r="AG68" s="79">
        <v>125.53727306769908</v>
      </c>
      <c r="AH68" s="79">
        <v>0.29337947895244237</v>
      </c>
      <c r="AI68" s="79">
        <v>5.6299233931563784</v>
      </c>
      <c r="AJ68" s="80">
        <v>2406.3108030399576</v>
      </c>
      <c r="AK68" s="223"/>
      <c r="AL68" s="223"/>
      <c r="AM68" s="223"/>
      <c r="AN68" s="223"/>
      <c r="AO68" s="223"/>
      <c r="AP68" s="223"/>
      <c r="AQ68" s="223"/>
      <c r="AR68" s="223"/>
      <c r="AS68" s="223"/>
      <c r="AT68" s="223"/>
      <c r="AU68" s="223"/>
      <c r="AV68" s="223"/>
      <c r="AW68" s="223"/>
      <c r="AX68" s="223"/>
      <c r="AY68" s="223"/>
      <c r="AZ68" s="223"/>
      <c r="BA68" s="223"/>
      <c r="BB68" s="223"/>
      <c r="BC68" s="223"/>
      <c r="BD68" s="223"/>
      <c r="BE68" s="223"/>
      <c r="BF68" s="223"/>
      <c r="BG68" s="223"/>
      <c r="BH68" s="223"/>
      <c r="BI68" s="223"/>
      <c r="BJ68" s="223"/>
      <c r="BK68" s="223"/>
      <c r="BL68" s="223"/>
      <c r="BM68" s="223"/>
      <c r="BN68" s="223"/>
      <c r="BO68" s="223"/>
      <c r="BP68" s="223"/>
      <c r="BQ68" s="223"/>
      <c r="BR68" s="77"/>
      <c r="BS68" s="223"/>
      <c r="BT68" s="223"/>
      <c r="BU68" s="186">
        <f>[45]HH_CGE_map!U72</f>
        <v>109368.46733820175</v>
      </c>
      <c r="BV68" s="79">
        <f>[45]HH_CGE_map!V72</f>
        <v>247146.77044185894</v>
      </c>
      <c r="BW68" s="79">
        <f>[45]HH_CGE_map!W72</f>
        <v>90762.434735454415</v>
      </c>
      <c r="BX68" s="185">
        <f>[45]HH_CGE_map!X72</f>
        <v>545890.4587385921</v>
      </c>
      <c r="BY68" s="223">
        <v>1534170.5412941247</v>
      </c>
      <c r="BZ68" s="223"/>
      <c r="CA68" s="223"/>
      <c r="CB68" s="223"/>
      <c r="CC68" s="223"/>
      <c r="CD68" s="223"/>
      <c r="CE68" s="79"/>
      <c r="CF68" s="85"/>
      <c r="CG68" s="107">
        <f t="shared" si="1"/>
        <v>2534101.0155082773</v>
      </c>
      <c r="CH68" s="221" t="b">
        <f t="shared" si="2"/>
        <v>1</v>
      </c>
      <c r="CI68" s="79">
        <v>2534101.0155082773</v>
      </c>
    </row>
    <row r="69" spans="1:88" x14ac:dyDescent="0.25">
      <c r="A69" s="227"/>
      <c r="B69" s="225">
        <v>67</v>
      </c>
      <c r="C69" s="7">
        <v>5.7250406143817756</v>
      </c>
      <c r="D69" s="79">
        <v>9.1040420005265279</v>
      </c>
      <c r="E69" s="79">
        <v>3773.0081322051565</v>
      </c>
      <c r="F69" s="79">
        <v>19.12814723100124</v>
      </c>
      <c r="G69" s="79"/>
      <c r="H69" s="79">
        <v>1.9105290911289063</v>
      </c>
      <c r="I69" s="79">
        <v>20.277019018914537</v>
      </c>
      <c r="J69" s="79">
        <v>16.445221060646176</v>
      </c>
      <c r="K69" s="79">
        <v>0.96299985312871816</v>
      </c>
      <c r="L69" s="79">
        <v>7.8586376547526468E-2</v>
      </c>
      <c r="M69" s="79">
        <v>5.8408271480445375</v>
      </c>
      <c r="N69" s="79">
        <v>1.2542498098636171E-2</v>
      </c>
      <c r="O69" s="79">
        <v>1.6112781184152503E-3</v>
      </c>
      <c r="P69" s="79">
        <v>0.73228678996404317</v>
      </c>
      <c r="Q69" s="79">
        <v>156.1629865061596</v>
      </c>
      <c r="R69" s="79">
        <v>5.7068342020207739E-2</v>
      </c>
      <c r="S69" s="79">
        <v>0.12442588035119116</v>
      </c>
      <c r="T69" s="79"/>
      <c r="U69" s="79">
        <v>46.612162214744487</v>
      </c>
      <c r="V69" s="79">
        <v>3.0365890921586702</v>
      </c>
      <c r="W69" s="79">
        <v>3.2779314384172658</v>
      </c>
      <c r="X69" s="79">
        <v>3.2476729018413288</v>
      </c>
      <c r="Y69" s="79">
        <v>8326.6939551606083</v>
      </c>
      <c r="Z69" s="79">
        <v>0.26149206611384179</v>
      </c>
      <c r="AA69" s="79">
        <v>27.879352648151478</v>
      </c>
      <c r="AB69" s="79">
        <v>7.8620122168108653</v>
      </c>
      <c r="AC69" s="79">
        <v>179.68177510769027</v>
      </c>
      <c r="AD69" s="79">
        <v>20.345924430534541</v>
      </c>
      <c r="AE69" s="79">
        <v>2.5607975068509016E-2</v>
      </c>
      <c r="AF69" s="79"/>
      <c r="AG69" s="79">
        <v>344.11932002560843</v>
      </c>
      <c r="AH69" s="79">
        <v>467.62744565563207</v>
      </c>
      <c r="AI69" s="79">
        <v>8724.7929888355902</v>
      </c>
      <c r="AJ69" s="80">
        <v>6971.0342229265852</v>
      </c>
      <c r="AK69" s="223"/>
      <c r="AL69" s="223"/>
      <c r="AM69" s="223"/>
      <c r="AN69" s="223"/>
      <c r="AO69" s="223"/>
      <c r="AP69" s="223"/>
      <c r="AQ69" s="223"/>
      <c r="AR69" s="223"/>
      <c r="AS69" s="223"/>
      <c r="AT69" s="223"/>
      <c r="AU69" s="223"/>
      <c r="AV69" s="223"/>
      <c r="AW69" s="223"/>
      <c r="AX69" s="223"/>
      <c r="AY69" s="223"/>
      <c r="AZ69" s="223"/>
      <c r="BA69" s="223"/>
      <c r="BB69" s="223"/>
      <c r="BC69" s="223"/>
      <c r="BD69" s="223"/>
      <c r="BE69" s="223"/>
      <c r="BF69" s="223"/>
      <c r="BG69" s="223"/>
      <c r="BH69" s="223"/>
      <c r="BI69" s="223"/>
      <c r="BJ69" s="223"/>
      <c r="BK69" s="223"/>
      <c r="BL69" s="223"/>
      <c r="BM69" s="223"/>
      <c r="BN69" s="223"/>
      <c r="BO69" s="223"/>
      <c r="BP69" s="223"/>
      <c r="BQ69" s="223"/>
      <c r="BR69" s="77"/>
      <c r="BS69" s="223"/>
      <c r="BT69" s="223"/>
      <c r="BU69" s="186">
        <f>[45]HH_CGE_map!U73</f>
        <v>37430.515559240623</v>
      </c>
      <c r="BV69" s="79">
        <f>[45]HH_CGE_map!V73</f>
        <v>77950.31718729873</v>
      </c>
      <c r="BW69" s="79">
        <f>[45]HH_CGE_map!W73</f>
        <v>29988.014002416141</v>
      </c>
      <c r="BX69" s="185">
        <f>[45]HH_CGE_map!X73</f>
        <v>220156.94180711411</v>
      </c>
      <c r="BY69" s="223">
        <v>1575029.5712109932</v>
      </c>
      <c r="BZ69" s="223"/>
      <c r="CA69" s="223"/>
      <c r="CB69" s="223"/>
      <c r="CC69" s="223"/>
      <c r="CD69" s="223"/>
      <c r="CE69" s="79"/>
      <c r="CF69" s="85"/>
      <c r="CG69" s="107">
        <f t="shared" si="1"/>
        <v>1969691.4296856527</v>
      </c>
      <c r="CH69" s="221" t="b">
        <f t="shared" si="2"/>
        <v>1</v>
      </c>
      <c r="CI69" s="79">
        <v>1969691.4296856525</v>
      </c>
    </row>
    <row r="70" spans="1:88" ht="15.75" thickBot="1" x14ac:dyDescent="0.3">
      <c r="A70" s="86"/>
      <c r="B70" s="103">
        <v>68</v>
      </c>
      <c r="C70" s="8">
        <v>99493.504253433217</v>
      </c>
      <c r="D70" s="9">
        <v>20282.454425218399</v>
      </c>
      <c r="E70" s="9">
        <v>228928.48566125528</v>
      </c>
      <c r="F70" s="9">
        <v>8507.1647699079876</v>
      </c>
      <c r="G70" s="9">
        <v>638.0325637358003</v>
      </c>
      <c r="H70" s="9">
        <v>9713.6606597584305</v>
      </c>
      <c r="I70" s="9">
        <v>46387.665868553289</v>
      </c>
      <c r="J70" s="9">
        <v>5654.9729904518408</v>
      </c>
      <c r="K70" s="9">
        <v>350.41112199689439</v>
      </c>
      <c r="L70" s="9">
        <v>359.52493468912553</v>
      </c>
      <c r="M70" s="9">
        <v>4622.0161377864033</v>
      </c>
      <c r="N70" s="9">
        <v>39.315182621568638</v>
      </c>
      <c r="O70" s="9">
        <v>232.41089037367101</v>
      </c>
      <c r="P70" s="9">
        <v>327.14044752078166</v>
      </c>
      <c r="Q70" s="9">
        <v>1064.2426668463347</v>
      </c>
      <c r="R70" s="9">
        <v>1373.6556991461439</v>
      </c>
      <c r="S70" s="9">
        <v>918.74094114520187</v>
      </c>
      <c r="T70" s="9">
        <v>1.1567740681318422E-2</v>
      </c>
      <c r="U70" s="9">
        <v>9531.8489353798577</v>
      </c>
      <c r="V70" s="9">
        <v>337.51849064190111</v>
      </c>
      <c r="W70" s="9">
        <v>274.28884330287019</v>
      </c>
      <c r="X70" s="9">
        <v>3449.0164224842765</v>
      </c>
      <c r="Y70" s="9">
        <v>172702.39850181839</v>
      </c>
      <c r="Z70" s="9">
        <v>8899.485165635786</v>
      </c>
      <c r="AA70" s="9">
        <v>129116.64071612424</v>
      </c>
      <c r="AB70" s="9">
        <v>48779.489103007087</v>
      </c>
      <c r="AC70" s="9">
        <v>1633618.7422641879</v>
      </c>
      <c r="AD70" s="9">
        <v>42544.208719517694</v>
      </c>
      <c r="AE70" s="9">
        <v>94750.660522575126</v>
      </c>
      <c r="AF70" s="9">
        <v>206123.48291879296</v>
      </c>
      <c r="AG70" s="9">
        <v>294352.70552307804</v>
      </c>
      <c r="AH70" s="9">
        <v>104900.72340714662</v>
      </c>
      <c r="AI70" s="9">
        <v>113927.10046864758</v>
      </c>
      <c r="AJ70" s="10">
        <v>559271.37596205482</v>
      </c>
      <c r="AK70" s="224"/>
      <c r="AL70" s="224"/>
      <c r="AM70" s="224"/>
      <c r="AN70" s="224"/>
      <c r="AO70" s="224"/>
      <c r="AP70" s="224"/>
      <c r="AQ70" s="224"/>
      <c r="AR70" s="224"/>
      <c r="AS70" s="224"/>
      <c r="AT70" s="224"/>
      <c r="AU70" s="224"/>
      <c r="AV70" s="224"/>
      <c r="AW70" s="224"/>
      <c r="AX70" s="224"/>
      <c r="AY70" s="224"/>
      <c r="AZ70" s="224"/>
      <c r="BA70" s="224"/>
      <c r="BB70" s="224"/>
      <c r="BC70" s="224"/>
      <c r="BD70" s="224"/>
      <c r="BE70" s="224"/>
      <c r="BF70" s="224"/>
      <c r="BG70" s="224"/>
      <c r="BH70" s="224"/>
      <c r="BI70" s="224"/>
      <c r="BJ70" s="224"/>
      <c r="BK70" s="224"/>
      <c r="BL70" s="224"/>
      <c r="BM70" s="224"/>
      <c r="BN70" s="224"/>
      <c r="BO70" s="224"/>
      <c r="BP70" s="224"/>
      <c r="BQ70" s="224"/>
      <c r="BR70" s="78"/>
      <c r="BS70" s="224"/>
      <c r="BT70" s="224"/>
      <c r="BU70" s="184">
        <f>[45]HH_CGE_map!U74</f>
        <v>440683.46148668422</v>
      </c>
      <c r="BV70" s="183">
        <f>[45]HH_CGE_map!V74</f>
        <v>657030.61196389212</v>
      </c>
      <c r="BW70" s="183">
        <f>[45]HH_CGE_map!W74</f>
        <v>368804.73294205294</v>
      </c>
      <c r="BX70" s="182">
        <f>[45]HH_CGE_map!X74</f>
        <v>1665932.1986015623</v>
      </c>
      <c r="BY70" s="224">
        <v>2572441.6394333281</v>
      </c>
      <c r="BZ70" s="224"/>
      <c r="CA70" s="224"/>
      <c r="CB70" s="224"/>
      <c r="CC70" s="224"/>
      <c r="CD70" s="224"/>
      <c r="CE70" s="9">
        <v>38457.6323054815</v>
      </c>
      <c r="CF70" s="224"/>
      <c r="CG70" s="107">
        <f t="shared" si="1"/>
        <v>9594823.3734795786</v>
      </c>
      <c r="CH70" s="221" t="b">
        <f t="shared" si="2"/>
        <v>1</v>
      </c>
      <c r="CI70" s="224">
        <v>9594823.3734795768</v>
      </c>
    </row>
    <row r="71" spans="1:88" x14ac:dyDescent="0.25">
      <c r="A71" s="227" t="str">
        <f>BS1</f>
        <v>K</v>
      </c>
      <c r="B71" s="225">
        <v>69</v>
      </c>
      <c r="C71" s="79">
        <v>1849202.5999999999</v>
      </c>
      <c r="D71" s="79">
        <v>123462.76215141091</v>
      </c>
      <c r="E71" s="79">
        <v>4320025.9580597421</v>
      </c>
      <c r="F71" s="79">
        <v>126544.48321226559</v>
      </c>
      <c r="G71" s="79">
        <v>111719.90046035385</v>
      </c>
      <c r="H71" s="79">
        <v>568898.66070519283</v>
      </c>
      <c r="I71" s="79">
        <v>221630.83541103435</v>
      </c>
      <c r="J71" s="79">
        <v>1170975.6142917487</v>
      </c>
      <c r="K71" s="79">
        <v>38923.095048074741</v>
      </c>
      <c r="L71" s="79">
        <v>110076.31922744958</v>
      </c>
      <c r="M71" s="79">
        <v>839846.43594899192</v>
      </c>
      <c r="N71" s="79">
        <v>1024460.0258934889</v>
      </c>
      <c r="O71" s="79">
        <v>91740.965765774323</v>
      </c>
      <c r="P71" s="79">
        <v>393025.55105114414</v>
      </c>
      <c r="Q71" s="79">
        <v>268865.87145775952</v>
      </c>
      <c r="R71" s="79">
        <v>194484.03636553505</v>
      </c>
      <c r="S71" s="79">
        <v>204313.46740592801</v>
      </c>
      <c r="T71" s="79">
        <v>3981.3175441047297</v>
      </c>
      <c r="U71" s="79">
        <v>297699.87083777023</v>
      </c>
      <c r="V71" s="79">
        <v>55952.270884580976</v>
      </c>
      <c r="W71" s="79">
        <v>89834.958277648693</v>
      </c>
      <c r="X71" s="79">
        <v>60723.3</v>
      </c>
      <c r="Y71" s="79">
        <v>2835818.768586067</v>
      </c>
      <c r="Z71" s="79">
        <v>12122.898894784914</v>
      </c>
      <c r="AA71" s="79">
        <v>130138.0096433376</v>
      </c>
      <c r="AB71" s="79">
        <v>1644492.8</v>
      </c>
      <c r="AC71" s="79">
        <v>5863164.2999999998</v>
      </c>
      <c r="AD71" s="79">
        <v>601958.40000000002</v>
      </c>
      <c r="AE71" s="79">
        <v>1308089.1000000001</v>
      </c>
      <c r="AF71" s="79">
        <v>4191245.8</v>
      </c>
      <c r="AG71" s="79">
        <v>1446851.2</v>
      </c>
      <c r="AH71" s="79">
        <v>391338.10000000003</v>
      </c>
      <c r="AI71" s="79">
        <v>488001.5</v>
      </c>
      <c r="AJ71" s="80">
        <v>2904348.3228758103</v>
      </c>
      <c r="AK71" s="223"/>
      <c r="AL71" s="223"/>
      <c r="AM71" s="223"/>
      <c r="AN71" s="223"/>
      <c r="AO71" s="223"/>
      <c r="AP71" s="223"/>
      <c r="AQ71" s="223"/>
      <c r="AR71" s="223"/>
      <c r="AS71" s="223"/>
      <c r="AT71" s="223"/>
      <c r="AU71" s="223"/>
      <c r="AV71" s="223"/>
      <c r="AW71" s="223"/>
      <c r="AX71" s="223"/>
      <c r="AY71" s="223"/>
      <c r="AZ71" s="223"/>
      <c r="BA71" s="223"/>
      <c r="BB71" s="223"/>
      <c r="BC71" s="223"/>
      <c r="BD71" s="223"/>
      <c r="BE71" s="223"/>
      <c r="BF71" s="223"/>
      <c r="BG71" s="223"/>
      <c r="BH71" s="223"/>
      <c r="BI71" s="223"/>
      <c r="BJ71" s="223"/>
      <c r="BK71" s="223"/>
      <c r="BL71" s="223"/>
      <c r="BM71" s="223"/>
      <c r="BN71" s="223"/>
      <c r="BO71" s="223"/>
      <c r="BP71" s="223"/>
      <c r="BQ71" s="223"/>
      <c r="BR71" s="92"/>
      <c r="BS71" s="223"/>
      <c r="BT71" s="223"/>
      <c r="BU71" s="79"/>
      <c r="BV71" s="79"/>
      <c r="BW71" s="79"/>
      <c r="BX71" s="79"/>
      <c r="BY71" s="223"/>
      <c r="BZ71" s="223"/>
      <c r="CA71" s="223"/>
      <c r="CB71" s="223"/>
      <c r="CC71" s="223"/>
      <c r="CD71" s="223"/>
      <c r="CE71" s="223"/>
      <c r="CF71" s="104"/>
      <c r="CG71" s="107">
        <f t="shared" si="1"/>
        <v>33983957.5</v>
      </c>
      <c r="CH71" s="221" t="b">
        <f>CG71=CI71</f>
        <v>1</v>
      </c>
      <c r="CI71" s="79">
        <v>33983957.5</v>
      </c>
    </row>
    <row r="72" spans="1:88" x14ac:dyDescent="0.25">
      <c r="A72" s="227" t="str">
        <f>BT1</f>
        <v>L</v>
      </c>
      <c r="B72" s="225">
        <v>70</v>
      </c>
      <c r="C72" s="79">
        <v>604736.30000000005</v>
      </c>
      <c r="D72" s="79">
        <v>105860.56745946007</v>
      </c>
      <c r="E72" s="79">
        <v>633019.71334440075</v>
      </c>
      <c r="F72" s="79">
        <v>17752.191519996053</v>
      </c>
      <c r="G72" s="79">
        <v>86122.951192854816</v>
      </c>
      <c r="H72" s="79">
        <v>550308.99124965188</v>
      </c>
      <c r="I72" s="79">
        <v>220547.08523363638</v>
      </c>
      <c r="J72" s="79">
        <v>279467.79329062358</v>
      </c>
      <c r="K72" s="79">
        <v>26179.577379694845</v>
      </c>
      <c r="L72" s="79">
        <v>93362.839057653677</v>
      </c>
      <c r="M72" s="79">
        <v>307007.89370935922</v>
      </c>
      <c r="N72" s="79">
        <v>446672.77083422855</v>
      </c>
      <c r="O72" s="79">
        <v>46986.131221762087</v>
      </c>
      <c r="P72" s="79">
        <v>52208.380962589814</v>
      </c>
      <c r="Q72" s="79">
        <v>68082.519538603694</v>
      </c>
      <c r="R72" s="79">
        <v>103347.35189509609</v>
      </c>
      <c r="S72" s="79">
        <v>291633.449736398</v>
      </c>
      <c r="T72" s="79">
        <v>3900.4923739905507</v>
      </c>
      <c r="U72" s="79">
        <v>297063.01074169017</v>
      </c>
      <c r="V72" s="79">
        <v>57729.726933280675</v>
      </c>
      <c r="W72" s="79">
        <v>89737.262325029151</v>
      </c>
      <c r="X72" s="79">
        <v>77925.7</v>
      </c>
      <c r="Y72" s="79">
        <v>668400.71970362193</v>
      </c>
      <c r="Z72" s="79">
        <v>16250.96134842237</v>
      </c>
      <c r="AA72" s="79">
        <v>62221.363376500893</v>
      </c>
      <c r="AB72" s="79">
        <v>1321412.2</v>
      </c>
      <c r="AC72" s="79">
        <v>3257217.2</v>
      </c>
      <c r="AD72" s="79">
        <v>472862.4</v>
      </c>
      <c r="AE72" s="79">
        <v>695206.7</v>
      </c>
      <c r="AF72" s="79">
        <v>301672.7</v>
      </c>
      <c r="AG72" s="79">
        <v>995204.5</v>
      </c>
      <c r="AH72" s="79">
        <v>1135434.3999999999</v>
      </c>
      <c r="AI72" s="79">
        <v>585942.5</v>
      </c>
      <c r="AJ72" s="80">
        <v>2638964.9555714549</v>
      </c>
      <c r="AK72" s="223"/>
      <c r="AL72" s="223"/>
      <c r="AM72" s="223"/>
      <c r="AN72" s="223"/>
      <c r="AO72" s="223"/>
      <c r="AP72" s="223"/>
      <c r="AQ72" s="223"/>
      <c r="AR72" s="223"/>
      <c r="AS72" s="223"/>
      <c r="AT72" s="223"/>
      <c r="AU72" s="223"/>
      <c r="AV72" s="223"/>
      <c r="AW72" s="223"/>
      <c r="AX72" s="223"/>
      <c r="AY72" s="223"/>
      <c r="AZ72" s="223"/>
      <c r="BA72" s="223"/>
      <c r="BB72" s="223"/>
      <c r="BC72" s="223"/>
      <c r="BD72" s="223"/>
      <c r="BE72" s="223"/>
      <c r="BF72" s="223"/>
      <c r="BG72" s="223"/>
      <c r="BH72" s="223"/>
      <c r="BI72" s="223"/>
      <c r="BJ72" s="223"/>
      <c r="BK72" s="223"/>
      <c r="BL72" s="223"/>
      <c r="BM72" s="223"/>
      <c r="BN72" s="223"/>
      <c r="BO72" s="223"/>
      <c r="BP72" s="223"/>
      <c r="BQ72" s="223"/>
      <c r="BR72" s="77"/>
      <c r="BS72" s="223"/>
      <c r="BT72" s="79"/>
      <c r="BU72" s="79"/>
      <c r="BV72" s="79"/>
      <c r="BW72" s="79"/>
      <c r="BX72" s="79"/>
      <c r="BY72" s="79"/>
      <c r="BZ72" s="79"/>
      <c r="CA72" s="79"/>
      <c r="CB72" s="79"/>
      <c r="CC72" s="79"/>
      <c r="CD72" s="79"/>
      <c r="CE72" s="79"/>
      <c r="CF72" s="83"/>
      <c r="CG72" s="107">
        <f t="shared" si="1"/>
        <v>16610443.300000001</v>
      </c>
      <c r="CH72" s="221" t="b">
        <f t="shared" si="2"/>
        <v>1</v>
      </c>
      <c r="CI72" s="79">
        <v>16610443.300000001</v>
      </c>
    </row>
    <row r="73" spans="1:88" x14ac:dyDescent="0.25">
      <c r="A73" s="181" t="s">
        <v>5</v>
      </c>
      <c r="B73" s="99">
        <v>71</v>
      </c>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80"/>
      <c r="AK73" s="223"/>
      <c r="AL73" s="223"/>
      <c r="AM73" s="223"/>
      <c r="AN73" s="223"/>
      <c r="AO73" s="223"/>
      <c r="AP73" s="223"/>
      <c r="AQ73" s="223"/>
      <c r="AR73" s="223"/>
      <c r="AS73" s="223"/>
      <c r="AT73" s="223"/>
      <c r="AU73" s="223"/>
      <c r="AV73" s="223"/>
      <c r="AW73" s="223"/>
      <c r="AX73" s="223"/>
      <c r="AY73" s="223"/>
      <c r="AZ73" s="223"/>
      <c r="BA73" s="223"/>
      <c r="BB73" s="223"/>
      <c r="BC73" s="223"/>
      <c r="BD73" s="223"/>
      <c r="BE73" s="223"/>
      <c r="BF73" s="223"/>
      <c r="BG73" s="223"/>
      <c r="BH73" s="223"/>
      <c r="BI73" s="223"/>
      <c r="BJ73" s="223"/>
      <c r="BK73" s="223"/>
      <c r="BL73" s="223"/>
      <c r="BM73" s="223"/>
      <c r="BN73" s="223"/>
      <c r="BO73" s="223"/>
      <c r="BP73" s="223"/>
      <c r="BQ73" s="223"/>
      <c r="BR73" s="77"/>
      <c r="BS73" s="105"/>
      <c r="BT73" s="223">
        <f>'[45]SAM_2017_IO bal'!BT73*[45]HH_CGE_map!U99</f>
        <v>1861823.6367873212</v>
      </c>
      <c r="BU73" s="223"/>
      <c r="BV73" s="223"/>
      <c r="BW73" s="223"/>
      <c r="BX73" s="223"/>
      <c r="BY73" s="223">
        <f>'[45]SAM_2017_IO bal'!BV73*[45]HH_CGE_map!U102-BU92</f>
        <v>2106766.9758313615</v>
      </c>
      <c r="BZ73" s="223"/>
      <c r="CA73" s="223"/>
      <c r="CB73" s="223"/>
      <c r="CC73" s="223"/>
      <c r="CD73" s="223"/>
      <c r="CE73" s="223"/>
      <c r="CF73" s="83">
        <f>'[45]SAM_2017_IO bal'!CC73*[45]HH_CGE_map!U105</f>
        <v>26070.157830538265</v>
      </c>
      <c r="CG73" s="107">
        <f t="shared" si="1"/>
        <v>3994660.7704492211</v>
      </c>
      <c r="CH73" s="221" t="b">
        <f>SUM(CG73:CG76)='[45]SAM_2017_IO bal'!CD73</f>
        <v>1</v>
      </c>
      <c r="CI73" s="180">
        <f>'[45]SAM_2017_IO bal'!CD73</f>
        <v>58504941.443953626</v>
      </c>
      <c r="CJ73" s="180">
        <f>SUM(CG73:CG76)-CI73</f>
        <v>0</v>
      </c>
    </row>
    <row r="74" spans="1:88" x14ac:dyDescent="0.25">
      <c r="A74" s="181" t="s">
        <v>6</v>
      </c>
      <c r="B74" s="99">
        <v>72</v>
      </c>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80"/>
      <c r="AK74" s="223"/>
      <c r="AL74" s="223"/>
      <c r="AM74" s="223"/>
      <c r="AN74" s="223"/>
      <c r="AO74" s="223"/>
      <c r="AP74" s="223"/>
      <c r="AQ74" s="223"/>
      <c r="AR74" s="223"/>
      <c r="AS74" s="223"/>
      <c r="AT74" s="223"/>
      <c r="AU74" s="223"/>
      <c r="AV74" s="223"/>
      <c r="AW74" s="223"/>
      <c r="AX74" s="223"/>
      <c r="AY74" s="223"/>
      <c r="AZ74" s="223"/>
      <c r="BA74" s="223"/>
      <c r="BB74" s="223"/>
      <c r="BC74" s="223"/>
      <c r="BD74" s="223"/>
      <c r="BE74" s="223"/>
      <c r="BF74" s="223"/>
      <c r="BG74" s="223"/>
      <c r="BH74" s="223"/>
      <c r="BI74" s="223"/>
      <c r="BJ74" s="223"/>
      <c r="BK74" s="223"/>
      <c r="BL74" s="223"/>
      <c r="BM74" s="223"/>
      <c r="BN74" s="223"/>
      <c r="BO74" s="223"/>
      <c r="BP74" s="223"/>
      <c r="BQ74" s="223"/>
      <c r="BR74" s="77"/>
      <c r="BS74" s="105">
        <f>'[45]SAM_2017_IO bal'!BS73*[45]HH_CGE_map!V80</f>
        <v>12347349.025572659</v>
      </c>
      <c r="BT74" s="223">
        <f>'[45]SAM_2017_IO bal'!BT73*[45]HH_CGE_map!V99</f>
        <v>4970962.5773226591</v>
      </c>
      <c r="BU74" s="223"/>
      <c r="BV74" s="223"/>
      <c r="BW74" s="223"/>
      <c r="BX74" s="223"/>
      <c r="BY74" s="223">
        <f>'[45]SAM_2017_IO bal'!BV73*[45]HH_CGE_map!V102+BU92</f>
        <v>1113932.5011497871</v>
      </c>
      <c r="BZ74" s="223"/>
      <c r="CA74" s="223"/>
      <c r="CB74" s="223"/>
      <c r="CC74" s="223"/>
      <c r="CD74" s="223"/>
      <c r="CE74" s="223"/>
      <c r="CF74" s="83">
        <f>'[45]SAM_2017_IO bal'!CC73*[45]HH_CGE_map!V105</f>
        <v>351267.06129071204</v>
      </c>
      <c r="CG74" s="107">
        <f t="shared" si="1"/>
        <v>18783511.165335819</v>
      </c>
      <c r="CH74" s="180">
        <f>SUM(CG73:CG76)</f>
        <v>58504941.443953618</v>
      </c>
    </row>
    <row r="75" spans="1:88" x14ac:dyDescent="0.25">
      <c r="A75" s="181" t="s">
        <v>7</v>
      </c>
      <c r="B75" s="99">
        <v>73</v>
      </c>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80"/>
      <c r="AK75" s="223"/>
      <c r="AL75" s="223"/>
      <c r="AM75" s="223"/>
      <c r="AN75" s="223"/>
      <c r="AO75" s="223"/>
      <c r="AP75" s="223"/>
      <c r="AQ75" s="223"/>
      <c r="AR75" s="223"/>
      <c r="AS75" s="223"/>
      <c r="AT75" s="223"/>
      <c r="AU75" s="223"/>
      <c r="AV75" s="223"/>
      <c r="AW75" s="223"/>
      <c r="AX75" s="223"/>
      <c r="AY75" s="223"/>
      <c r="AZ75" s="223"/>
      <c r="BA75" s="223"/>
      <c r="BB75" s="223"/>
      <c r="BC75" s="223"/>
      <c r="BD75" s="223"/>
      <c r="BE75" s="223"/>
      <c r="BF75" s="223"/>
      <c r="BG75" s="223"/>
      <c r="BH75" s="223"/>
      <c r="BI75" s="223"/>
      <c r="BJ75" s="223"/>
      <c r="BK75" s="223"/>
      <c r="BL75" s="223"/>
      <c r="BM75" s="223"/>
      <c r="BN75" s="223"/>
      <c r="BO75" s="223"/>
      <c r="BP75" s="223"/>
      <c r="BQ75" s="223"/>
      <c r="BR75" s="77"/>
      <c r="BS75" s="105"/>
      <c r="BT75" s="223">
        <f>'[45]SAM_2017_IO bal'!BT73*[45]HH_CGE_map!W99</f>
        <v>1242405.1401508879</v>
      </c>
      <c r="BU75" s="223"/>
      <c r="BV75" s="223"/>
      <c r="BW75" s="223"/>
      <c r="BX75" s="223"/>
      <c r="BY75" s="223">
        <f>'[45]SAM_2017_IO bal'!BV73*[45]HH_CGE_map!W102-BW92</f>
        <v>1405857.1758115562</v>
      </c>
      <c r="BZ75" s="223"/>
      <c r="CA75" s="223"/>
      <c r="CB75" s="223"/>
      <c r="CC75" s="223"/>
      <c r="CD75" s="223"/>
      <c r="CE75" s="223"/>
      <c r="CF75" s="83">
        <f>'[45]SAM_2017_IO bal'!CC73*[45]HH_CGE_map!W105</f>
        <v>17396.759528252558</v>
      </c>
      <c r="CG75" s="107">
        <f t="shared" si="1"/>
        <v>2665659.0754906968</v>
      </c>
    </row>
    <row r="76" spans="1:88" x14ac:dyDescent="0.25">
      <c r="A76" s="181" t="s">
        <v>8</v>
      </c>
      <c r="B76" s="99">
        <v>74</v>
      </c>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80"/>
      <c r="AK76" s="223"/>
      <c r="AL76" s="223"/>
      <c r="AM76" s="223"/>
      <c r="AN76" s="223"/>
      <c r="AO76" s="223"/>
      <c r="AP76" s="223"/>
      <c r="AQ76" s="223"/>
      <c r="AR76" s="223"/>
      <c r="AS76" s="223"/>
      <c r="AT76" s="223"/>
      <c r="AU76" s="223"/>
      <c r="AV76" s="223"/>
      <c r="AW76" s="223"/>
      <c r="AX76" s="223"/>
      <c r="AY76" s="223"/>
      <c r="AZ76" s="223"/>
      <c r="BA76" s="223"/>
      <c r="BB76" s="223"/>
      <c r="BC76" s="223"/>
      <c r="BD76" s="223"/>
      <c r="BE76" s="223"/>
      <c r="BF76" s="223"/>
      <c r="BG76" s="223"/>
      <c r="BH76" s="223"/>
      <c r="BI76" s="223"/>
      <c r="BJ76" s="223"/>
      <c r="BK76" s="223"/>
      <c r="BL76" s="223"/>
      <c r="BM76" s="223"/>
      <c r="BN76" s="223"/>
      <c r="BO76" s="223"/>
      <c r="BP76" s="223"/>
      <c r="BQ76" s="223"/>
      <c r="BR76" s="77"/>
      <c r="BS76" s="105">
        <f>'[45]SAM_2017_IO bal'!BS73*[45]HH_CGE_map!X80</f>
        <v>21200669.519423459</v>
      </c>
      <c r="BT76" s="223">
        <f>'[45]SAM_2017_IO bal'!BT73*[45]HH_CGE_map!X99</f>
        <v>8535251.9457391296</v>
      </c>
      <c r="BU76" s="223"/>
      <c r="BV76" s="223"/>
      <c r="BW76" s="223"/>
      <c r="BX76" s="223"/>
      <c r="BY76" s="223">
        <f>'[45]SAM_2017_IO bal'!BV73*[45]HH_CGE_map!X102+BW92</f>
        <v>2722055.706759505</v>
      </c>
      <c r="BZ76" s="223"/>
      <c r="CA76" s="223"/>
      <c r="CB76" s="223"/>
      <c r="CC76" s="223"/>
      <c r="CD76" s="223"/>
      <c r="CE76" s="223"/>
      <c r="CF76" s="83">
        <f>'[45]SAM_2017_IO bal'!CC73*[45]HH_CGE_map!X105</f>
        <v>603133.26075578888</v>
      </c>
      <c r="CG76" s="107">
        <f t="shared" si="1"/>
        <v>33061110.432677884</v>
      </c>
    </row>
    <row r="77" spans="1:88" x14ac:dyDescent="0.25">
      <c r="A77" s="227" t="str">
        <f>BY1</f>
        <v>Govt</v>
      </c>
      <c r="B77" s="225">
        <v>75</v>
      </c>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80"/>
      <c r="AK77" s="223"/>
      <c r="AL77" s="223"/>
      <c r="AM77" s="223"/>
      <c r="AN77" s="223"/>
      <c r="AO77" s="223"/>
      <c r="AP77" s="223"/>
      <c r="AQ77" s="223"/>
      <c r="AR77" s="223"/>
      <c r="AS77" s="223"/>
      <c r="AT77" s="223"/>
      <c r="AU77" s="223"/>
      <c r="AV77" s="223"/>
      <c r="AW77" s="223"/>
      <c r="AX77" s="223"/>
      <c r="AY77" s="223"/>
      <c r="AZ77" s="223"/>
      <c r="BA77" s="223"/>
      <c r="BB77" s="223"/>
      <c r="BC77" s="223"/>
      <c r="BD77" s="223"/>
      <c r="BE77" s="223"/>
      <c r="BF77" s="223"/>
      <c r="BG77" s="223"/>
      <c r="BH77" s="223"/>
      <c r="BI77" s="223"/>
      <c r="BJ77" s="223"/>
      <c r="BK77" s="223"/>
      <c r="BL77" s="223"/>
      <c r="BM77" s="223"/>
      <c r="BN77" s="223"/>
      <c r="BO77" s="223"/>
      <c r="BP77" s="223"/>
      <c r="BQ77" s="223"/>
      <c r="BR77" s="77"/>
      <c r="BS77" s="105">
        <v>435938.95500388398</v>
      </c>
      <c r="BT77" s="223"/>
      <c r="BU77" s="223"/>
      <c r="BV77" s="223">
        <f>'[45]SAM_2017_IO bal'!BU74*[45]HH_CGE_map!V80</f>
        <v>2662353.4840304665</v>
      </c>
      <c r="BW77" s="223"/>
      <c r="BX77" s="223">
        <f>'[45]SAM_2017_IO bal'!BU74*[45]HH_CGE_map!X80</f>
        <v>4571319.4177887719</v>
      </c>
      <c r="BY77" s="223"/>
      <c r="BZ77" s="223">
        <v>2116982.0149958641</v>
      </c>
      <c r="CA77" s="223">
        <v>1201952.4153063877</v>
      </c>
      <c r="CB77" s="223">
        <v>601458.49999999988</v>
      </c>
      <c r="CC77" s="223"/>
      <c r="CD77" s="223">
        <v>3190491.612332928</v>
      </c>
      <c r="CE77" s="223"/>
      <c r="CF77" s="83">
        <v>375520.16821394372</v>
      </c>
      <c r="CG77" s="107">
        <f t="shared" si="1"/>
        <v>15156016.567672243</v>
      </c>
      <c r="CH77" s="221" t="b">
        <f t="shared" si="2"/>
        <v>1</v>
      </c>
      <c r="CI77" s="221">
        <v>15156016.567672243</v>
      </c>
      <c r="CJ77" s="180">
        <f>CG77-CI77</f>
        <v>0</v>
      </c>
    </row>
    <row r="78" spans="1:88" x14ac:dyDescent="0.25">
      <c r="A78" s="227" t="str">
        <f>BZ1</f>
        <v>TC</v>
      </c>
      <c r="B78" s="225">
        <v>76</v>
      </c>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80"/>
      <c r="AK78" s="79">
        <v>61694.209859215058</v>
      </c>
      <c r="AL78" s="79">
        <v>24668.667948639159</v>
      </c>
      <c r="AM78" s="79">
        <v>56060.408508274108</v>
      </c>
      <c r="AN78" s="79">
        <v>3377.8510110728821</v>
      </c>
      <c r="AO78" s="79">
        <v>1557.401241019335</v>
      </c>
      <c r="AP78" s="79">
        <v>13794.047760418576</v>
      </c>
      <c r="AQ78" s="79">
        <v>4508.8241182564134</v>
      </c>
      <c r="AR78" s="79">
        <v>417790.95987979323</v>
      </c>
      <c r="AS78" s="79">
        <v>10769.699272240916</v>
      </c>
      <c r="AT78" s="79">
        <v>92230.361828091758</v>
      </c>
      <c r="AU78" s="79">
        <v>7331.1709322309443</v>
      </c>
      <c r="AV78" s="79">
        <v>7449.0246086430689</v>
      </c>
      <c r="AW78" s="79">
        <v>38060.622438790291</v>
      </c>
      <c r="AX78" s="79">
        <v>80457.502038485138</v>
      </c>
      <c r="AY78" s="79">
        <v>64565.630834258962</v>
      </c>
      <c r="AZ78" s="79">
        <v>14010.099314161973</v>
      </c>
      <c r="BA78" s="79">
        <v>367258.82629018155</v>
      </c>
      <c r="BB78" s="79">
        <v>19100.087480511993</v>
      </c>
      <c r="BC78" s="79">
        <v>51189.869041708494</v>
      </c>
      <c r="BD78" s="79">
        <v>10841.405050506477</v>
      </c>
      <c r="BE78" s="79">
        <v>7262.11180515661</v>
      </c>
      <c r="BF78" s="79">
        <v>7407.2141733306871</v>
      </c>
      <c r="BG78" s="79">
        <v>148797.010440952</v>
      </c>
      <c r="BH78" s="79">
        <v>531.97696392039984</v>
      </c>
      <c r="BI78" s="79">
        <v>11869.028955227741</v>
      </c>
      <c r="BJ78" s="79">
        <v>204095.38218011637</v>
      </c>
      <c r="BK78" s="79">
        <v>22676.271727331492</v>
      </c>
      <c r="BL78" s="79">
        <v>56744.371531369536</v>
      </c>
      <c r="BM78" s="79">
        <v>70343.895067671678</v>
      </c>
      <c r="BN78" s="79">
        <v>17975.143042737302</v>
      </c>
      <c r="BO78" s="79">
        <v>64322.937104168159</v>
      </c>
      <c r="BP78" s="79">
        <v>8548.519467109707</v>
      </c>
      <c r="BQ78" s="79">
        <v>6751.9916158110482</v>
      </c>
      <c r="BR78" s="79">
        <v>142939.49146445945</v>
      </c>
      <c r="BS78" s="105"/>
      <c r="BT78" s="223"/>
      <c r="BU78" s="223"/>
      <c r="BV78" s="223"/>
      <c r="BW78" s="223"/>
      <c r="BX78" s="223"/>
      <c r="BY78" s="223"/>
      <c r="BZ78" s="223"/>
      <c r="CA78" s="223"/>
      <c r="CB78" s="223"/>
      <c r="CC78" s="223"/>
      <c r="CD78" s="223"/>
      <c r="CE78" s="223"/>
      <c r="CF78" s="83"/>
      <c r="CG78" s="107">
        <f t="shared" si="1"/>
        <v>2116982.0149958627</v>
      </c>
      <c r="CH78" s="221" t="b">
        <f t="shared" si="2"/>
        <v>1</v>
      </c>
      <c r="CI78" s="221">
        <v>2116982.0149958627</v>
      </c>
      <c r="CJ78" s="179"/>
    </row>
    <row r="79" spans="1:88" x14ac:dyDescent="0.25">
      <c r="A79" s="227" t="str">
        <f>CA1</f>
        <v>TE</v>
      </c>
      <c r="B79" s="225">
        <v>77</v>
      </c>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80"/>
      <c r="AK79" s="223"/>
      <c r="AL79" s="223"/>
      <c r="AM79" s="223"/>
      <c r="AN79" s="223"/>
      <c r="AO79" s="223"/>
      <c r="AP79" s="223"/>
      <c r="AQ79" s="223"/>
      <c r="AR79" s="223"/>
      <c r="AS79" s="223"/>
      <c r="AT79" s="223"/>
      <c r="AU79" s="223"/>
      <c r="AV79" s="223"/>
      <c r="AW79" s="223"/>
      <c r="AX79" s="223"/>
      <c r="AY79" s="223"/>
      <c r="AZ79" s="223"/>
      <c r="BA79" s="223"/>
      <c r="BB79" s="223"/>
      <c r="BC79" s="223"/>
      <c r="BD79" s="223"/>
      <c r="BE79" s="223"/>
      <c r="BF79" s="223"/>
      <c r="BG79" s="223"/>
      <c r="BH79" s="223"/>
      <c r="BI79" s="223"/>
      <c r="BJ79" s="223"/>
      <c r="BK79" s="223"/>
      <c r="BL79" s="223"/>
      <c r="BM79" s="223"/>
      <c r="BN79" s="223"/>
      <c r="BO79" s="223"/>
      <c r="BP79" s="223"/>
      <c r="BQ79" s="223"/>
      <c r="BR79" s="77"/>
      <c r="BS79" s="105"/>
      <c r="BT79" s="223"/>
      <c r="BU79" s="223"/>
      <c r="BV79" s="223"/>
      <c r="BW79" s="223"/>
      <c r="BX79" s="223"/>
      <c r="BY79" s="223"/>
      <c r="BZ79" s="223"/>
      <c r="CA79" s="223"/>
      <c r="CB79" s="223"/>
      <c r="CC79" s="223"/>
      <c r="CD79" s="223"/>
      <c r="CE79" s="223"/>
      <c r="CF79" s="83">
        <v>1201952.41530639</v>
      </c>
      <c r="CG79" s="107">
        <f t="shared" si="1"/>
        <v>1201952.41530639</v>
      </c>
      <c r="CH79" s="221" t="b">
        <f t="shared" si="2"/>
        <v>1</v>
      </c>
      <c r="CI79" s="221">
        <v>1201952.41530639</v>
      </c>
      <c r="CJ79" s="179"/>
    </row>
    <row r="80" spans="1:88" x14ac:dyDescent="0.25">
      <c r="A80" s="227" t="str">
        <f>CB1</f>
        <v>TK</v>
      </c>
      <c r="B80" s="225">
        <v>78</v>
      </c>
      <c r="C80" s="79">
        <v>2345.6999999999998</v>
      </c>
      <c r="D80" s="79">
        <v>6743.7734244622634</v>
      </c>
      <c r="E80" s="79">
        <v>296055.09572091891</v>
      </c>
      <c r="F80" s="79">
        <v>9039.5437684368753</v>
      </c>
      <c r="G80" s="79">
        <v>2040.9516378959104</v>
      </c>
      <c r="H80" s="79">
        <v>12599.450422358603</v>
      </c>
      <c r="I80" s="79">
        <v>9321.4850259273699</v>
      </c>
      <c r="J80" s="79">
        <v>8287.1005745175335</v>
      </c>
      <c r="K80" s="79">
        <v>318.74159399102547</v>
      </c>
      <c r="L80" s="79">
        <v>554.04772738808697</v>
      </c>
      <c r="M80" s="79">
        <v>21740.913309524396</v>
      </c>
      <c r="N80" s="79">
        <v>32461.152698204958</v>
      </c>
      <c r="O80" s="79">
        <v>581.21857235232687</v>
      </c>
      <c r="P80" s="79">
        <v>2146.8358820170624</v>
      </c>
      <c r="Q80" s="79">
        <v>637.79613938021123</v>
      </c>
      <c r="R80" s="79">
        <v>3070.7398051428631</v>
      </c>
      <c r="S80" s="79">
        <v>4652.8828525173012</v>
      </c>
      <c r="T80" s="79">
        <v>27.170844964239862</v>
      </c>
      <c r="U80" s="79">
        <v>11010.702396546756</v>
      </c>
      <c r="V80" s="79">
        <v>1149.4935869514538</v>
      </c>
      <c r="W80" s="79">
        <v>3345.4040165017936</v>
      </c>
      <c r="X80" s="79">
        <v>3085.5</v>
      </c>
      <c r="Y80" s="79">
        <v>38832.370945556882</v>
      </c>
      <c r="Z80" s="79">
        <v>27.660238328374504</v>
      </c>
      <c r="AA80" s="79">
        <v>629.49520668347975</v>
      </c>
      <c r="AB80" s="79">
        <v>11211.2</v>
      </c>
      <c r="AC80" s="79">
        <v>20780.400000000001</v>
      </c>
      <c r="AD80" s="79">
        <v>14441</v>
      </c>
      <c r="AE80" s="79">
        <v>17225.8</v>
      </c>
      <c r="AF80" s="79">
        <v>22445</v>
      </c>
      <c r="AG80" s="79">
        <v>15343.2</v>
      </c>
      <c r="AH80" s="79">
        <v>2192</v>
      </c>
      <c r="AI80" s="79">
        <v>1899.5</v>
      </c>
      <c r="AJ80" s="80">
        <v>25215.173609431255</v>
      </c>
      <c r="AK80" s="223"/>
      <c r="AL80" s="223"/>
      <c r="AM80" s="223"/>
      <c r="AN80" s="223"/>
      <c r="AO80" s="223"/>
      <c r="AP80" s="223"/>
      <c r="AQ80" s="223"/>
      <c r="AR80" s="223"/>
      <c r="AS80" s="223"/>
      <c r="AT80" s="223"/>
      <c r="AU80" s="223"/>
      <c r="AV80" s="223"/>
      <c r="AW80" s="223"/>
      <c r="AX80" s="223"/>
      <c r="AY80" s="223"/>
      <c r="AZ80" s="223"/>
      <c r="BA80" s="223"/>
      <c r="BB80" s="223"/>
      <c r="BC80" s="223"/>
      <c r="BD80" s="223"/>
      <c r="BE80" s="223"/>
      <c r="BF80" s="223"/>
      <c r="BG80" s="223"/>
      <c r="BH80" s="223"/>
      <c r="BI80" s="223"/>
      <c r="BJ80" s="223"/>
      <c r="BK80" s="223"/>
      <c r="BL80" s="223"/>
      <c r="BM80" s="223"/>
      <c r="BN80" s="223"/>
      <c r="BO80" s="223"/>
      <c r="BP80" s="223"/>
      <c r="BQ80" s="223"/>
      <c r="BR80" s="77"/>
      <c r="BS80" s="105"/>
      <c r="BT80" s="223"/>
      <c r="BU80" s="223"/>
      <c r="BV80" s="223"/>
      <c r="BW80" s="223"/>
      <c r="BX80" s="223"/>
      <c r="BY80" s="223"/>
      <c r="BZ80" s="223"/>
      <c r="CA80" s="223"/>
      <c r="CB80" s="223"/>
      <c r="CC80" s="223"/>
      <c r="CD80" s="223"/>
      <c r="CE80" s="223"/>
      <c r="CF80" s="83"/>
      <c r="CG80" s="107">
        <f t="shared" si="1"/>
        <v>601458.49999999988</v>
      </c>
      <c r="CH80" s="221" t="b">
        <f t="shared" si="2"/>
        <v>1</v>
      </c>
      <c r="CI80" s="221">
        <v>601458.49999999988</v>
      </c>
      <c r="CJ80" s="179"/>
    </row>
    <row r="81" spans="1:88" x14ac:dyDescent="0.25">
      <c r="A81" s="227" t="s">
        <v>49</v>
      </c>
      <c r="B81" s="225">
        <v>79</v>
      </c>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80"/>
      <c r="AK81" s="223"/>
      <c r="AL81" s="223"/>
      <c r="AM81" s="223"/>
      <c r="AN81" s="223"/>
      <c r="AO81" s="223"/>
      <c r="AP81" s="223"/>
      <c r="AQ81" s="223"/>
      <c r="AR81" s="223"/>
      <c r="AS81" s="223"/>
      <c r="AT81" s="223"/>
      <c r="AU81" s="223"/>
      <c r="AV81" s="223"/>
      <c r="AW81" s="223"/>
      <c r="AX81" s="223"/>
      <c r="AY81" s="223"/>
      <c r="AZ81" s="223"/>
      <c r="BA81" s="223"/>
      <c r="BB81" s="223"/>
      <c r="BC81" s="223"/>
      <c r="BD81" s="223"/>
      <c r="BE81" s="223"/>
      <c r="BF81" s="223"/>
      <c r="BG81" s="223"/>
      <c r="BH81" s="223"/>
      <c r="BI81" s="223"/>
      <c r="BJ81" s="223"/>
      <c r="BK81" s="223"/>
      <c r="BL81" s="223"/>
      <c r="BM81" s="223"/>
      <c r="BN81" s="223"/>
      <c r="BO81" s="223"/>
      <c r="BP81" s="223"/>
      <c r="BQ81" s="223"/>
      <c r="BR81" s="77"/>
      <c r="BS81" s="105"/>
      <c r="BT81" s="223"/>
      <c r="BU81" s="223"/>
      <c r="BV81" s="223"/>
      <c r="BW81" s="223"/>
      <c r="BX81" s="223"/>
      <c r="BY81" s="223"/>
      <c r="BZ81" s="223"/>
      <c r="CA81" s="223"/>
      <c r="CB81" s="223"/>
      <c r="CC81" s="223"/>
      <c r="CD81" s="223"/>
      <c r="CE81" s="223"/>
      <c r="CF81" s="83"/>
      <c r="CG81" s="107">
        <f t="shared" si="1"/>
        <v>0</v>
      </c>
      <c r="CI81" s="223"/>
      <c r="CJ81" s="179"/>
    </row>
    <row r="82" spans="1:88" x14ac:dyDescent="0.25">
      <c r="A82" s="227" t="str">
        <f>CD1</f>
        <v>TY</v>
      </c>
      <c r="B82" s="225">
        <v>80</v>
      </c>
      <c r="C82" s="223"/>
      <c r="D82" s="223"/>
      <c r="E82" s="223"/>
      <c r="F82" s="223"/>
      <c r="G82" s="223"/>
      <c r="H82" s="223"/>
      <c r="I82" s="223"/>
      <c r="J82" s="223"/>
      <c r="K82" s="223"/>
      <c r="L82" s="223"/>
      <c r="M82" s="223"/>
      <c r="N82" s="223"/>
      <c r="O82" s="223"/>
      <c r="P82" s="223"/>
      <c r="Q82" s="223"/>
      <c r="R82" s="223"/>
      <c r="S82" s="223"/>
      <c r="T82" s="223"/>
      <c r="U82" s="223"/>
      <c r="V82" s="223"/>
      <c r="W82" s="223"/>
      <c r="X82" s="223"/>
      <c r="Y82" s="223"/>
      <c r="Z82" s="223"/>
      <c r="AA82" s="223"/>
      <c r="AB82" s="223"/>
      <c r="AC82" s="223"/>
      <c r="AD82" s="223"/>
      <c r="AE82" s="223"/>
      <c r="AF82" s="223"/>
      <c r="AG82" s="223"/>
      <c r="AH82" s="223"/>
      <c r="AI82" s="223"/>
      <c r="AJ82" s="77"/>
      <c r="AK82" s="223"/>
      <c r="AL82" s="223"/>
      <c r="AM82" s="223"/>
      <c r="AN82" s="223"/>
      <c r="AO82" s="223"/>
      <c r="AP82" s="223"/>
      <c r="AQ82" s="223"/>
      <c r="AR82" s="223"/>
      <c r="AS82" s="223"/>
      <c r="AT82" s="223"/>
      <c r="AU82" s="223"/>
      <c r="AV82" s="223"/>
      <c r="AW82" s="223"/>
      <c r="AX82" s="223"/>
      <c r="AY82" s="223"/>
      <c r="AZ82" s="223"/>
      <c r="BA82" s="223"/>
      <c r="BB82" s="223"/>
      <c r="BC82" s="223"/>
      <c r="BD82" s="223"/>
      <c r="BE82" s="223"/>
      <c r="BF82" s="223"/>
      <c r="BG82" s="223"/>
      <c r="BH82" s="223"/>
      <c r="BI82" s="223"/>
      <c r="BJ82" s="223"/>
      <c r="BK82" s="223"/>
      <c r="BL82" s="223"/>
      <c r="BM82" s="223"/>
      <c r="BN82" s="223"/>
      <c r="BO82" s="223"/>
      <c r="BP82" s="223"/>
      <c r="BQ82" s="223"/>
      <c r="BR82" s="77"/>
      <c r="BS82" s="105"/>
      <c r="BT82" s="223"/>
      <c r="BU82" s="223">
        <f>'[45]SAM_2017_IO bal'!$BU79*[45]HH_CGE_map!U87</f>
        <v>65816.753606899627</v>
      </c>
      <c r="BV82" s="223">
        <f>'[45]SAM_2017_IO bal'!$BU79*[45]HH_CGE_map!V87</f>
        <v>1133871.9429422587</v>
      </c>
      <c r="BW82" s="223">
        <f>'[45]SAM_2017_IO bal'!$BU79*[45]HH_CGE_map!W87</f>
        <v>43919.881224817327</v>
      </c>
      <c r="BX82" s="223">
        <f>'[45]SAM_2017_IO bal'!$BU79*[45]HH_CGE_map!X87</f>
        <v>1946883.0345589502</v>
      </c>
      <c r="BY82" s="223"/>
      <c r="BZ82" s="223"/>
      <c r="CA82" s="223"/>
      <c r="CB82" s="223"/>
      <c r="CC82" s="223"/>
      <c r="CD82" s="223"/>
      <c r="CE82" s="223"/>
      <c r="CF82" s="83"/>
      <c r="CG82" s="107">
        <f t="shared" si="1"/>
        <v>3190491.6123329261</v>
      </c>
      <c r="CH82" s="221" t="b">
        <f t="shared" si="2"/>
        <v>1</v>
      </c>
      <c r="CI82" s="223">
        <v>3190491.6123329266</v>
      </c>
      <c r="CJ82" s="179"/>
    </row>
    <row r="83" spans="1:88" x14ac:dyDescent="0.25">
      <c r="A83" s="227" t="s">
        <v>17</v>
      </c>
      <c r="B83" s="225">
        <v>81</v>
      </c>
      <c r="C83" s="223"/>
      <c r="D83" s="223"/>
      <c r="E83" s="223"/>
      <c r="F83" s="223"/>
      <c r="G83" s="223"/>
      <c r="H83" s="223"/>
      <c r="I83" s="223"/>
      <c r="J83" s="223"/>
      <c r="K83" s="223"/>
      <c r="L83" s="223"/>
      <c r="M83" s="223"/>
      <c r="N83" s="223"/>
      <c r="O83" s="223"/>
      <c r="P83" s="223"/>
      <c r="Q83" s="223"/>
      <c r="R83" s="223"/>
      <c r="S83" s="223"/>
      <c r="T83" s="223"/>
      <c r="U83" s="223"/>
      <c r="V83" s="223"/>
      <c r="W83" s="223"/>
      <c r="X83" s="223"/>
      <c r="Y83" s="223"/>
      <c r="Z83" s="223"/>
      <c r="AA83" s="223"/>
      <c r="AB83" s="223"/>
      <c r="AC83" s="223"/>
      <c r="AD83" s="223"/>
      <c r="AE83" s="223"/>
      <c r="AF83" s="223"/>
      <c r="AG83" s="223"/>
      <c r="AH83" s="223"/>
      <c r="AI83" s="223"/>
      <c r="AJ83" s="77"/>
      <c r="AK83" s="223"/>
      <c r="AL83" s="223"/>
      <c r="AM83" s="223"/>
      <c r="AN83" s="223"/>
      <c r="AO83" s="223"/>
      <c r="AP83" s="223"/>
      <c r="AQ83" s="223"/>
      <c r="AR83" s="223"/>
      <c r="AS83" s="223"/>
      <c r="AT83" s="223"/>
      <c r="AU83" s="223"/>
      <c r="AV83" s="223"/>
      <c r="AW83" s="223"/>
      <c r="AX83" s="223"/>
      <c r="AY83" s="223"/>
      <c r="AZ83" s="223"/>
      <c r="BA83" s="223"/>
      <c r="BB83" s="223"/>
      <c r="BC83" s="223"/>
      <c r="BD83" s="223"/>
      <c r="BE83" s="223"/>
      <c r="BF83" s="223"/>
      <c r="BG83" s="223"/>
      <c r="BH83" s="223"/>
      <c r="BI83" s="223"/>
      <c r="BJ83" s="223"/>
      <c r="BK83" s="223"/>
      <c r="BL83" s="223"/>
      <c r="BM83" s="223"/>
      <c r="BN83" s="223"/>
      <c r="BO83" s="223"/>
      <c r="BP83" s="223"/>
      <c r="BQ83" s="223"/>
      <c r="BR83" s="77"/>
      <c r="BS83" s="105"/>
      <c r="BT83" s="223"/>
      <c r="BU83" s="223"/>
      <c r="BV83" s="222">
        <f>'[45]SAM_2017_IO bal'!BU80*[45]HH_CGE_map!V80+BV92+BU92</f>
        <v>4355063.2264078083</v>
      </c>
      <c r="BW83" s="223"/>
      <c r="BX83" s="222">
        <f>'[45]SAM_2017_IO bal'!BU80*[45]HH_CGE_map!X80+BX92+BW92</f>
        <v>8287148.362124661</v>
      </c>
      <c r="BY83" s="223">
        <f>'[45]SAM_2017_IO bal'!BV80</f>
        <v>1145959.1116207819</v>
      </c>
      <c r="BZ83" s="223"/>
      <c r="CA83" s="223"/>
      <c r="CB83" s="223"/>
      <c r="CC83" s="223"/>
      <c r="CD83" s="223"/>
      <c r="CE83" s="223"/>
      <c r="CF83" s="83">
        <v>1731154.8481223364</v>
      </c>
      <c r="CG83" s="107">
        <f t="shared" si="1"/>
        <v>15519325.548275588</v>
      </c>
      <c r="CH83" s="221" t="b">
        <f t="shared" si="2"/>
        <v>0</v>
      </c>
      <c r="CI83" s="223">
        <v>15519325.548275528</v>
      </c>
      <c r="CJ83" s="180">
        <f>CG83-CI83</f>
        <v>5.9604644775390625E-8</v>
      </c>
    </row>
    <row r="84" spans="1:88" x14ac:dyDescent="0.25">
      <c r="A84" s="91" t="str">
        <f>CF1</f>
        <v>ROW</v>
      </c>
      <c r="B84" s="225">
        <v>82</v>
      </c>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93"/>
      <c r="AK84" s="82">
        <v>377889.37696545385</v>
      </c>
      <c r="AL84" s="82">
        <v>8979.0561205599588</v>
      </c>
      <c r="AM84" s="82">
        <v>5048.83171799928</v>
      </c>
      <c r="AN84" s="82">
        <v>118511.00389544932</v>
      </c>
      <c r="AO84" s="82">
        <v>12398.370762056524</v>
      </c>
      <c r="AP84" s="82">
        <v>264468.33967294788</v>
      </c>
      <c r="AQ84" s="82">
        <v>20987.823054706889</v>
      </c>
      <c r="AR84" s="82">
        <v>917335.64919590589</v>
      </c>
      <c r="AS84" s="82">
        <v>237028.06083201614</v>
      </c>
      <c r="AT84" s="82">
        <v>1185696.7847974994</v>
      </c>
      <c r="AU84" s="82">
        <v>819193.1745916385</v>
      </c>
      <c r="AV84" s="82">
        <v>101738.51845910895</v>
      </c>
      <c r="AW84" s="82">
        <v>563269.00005754898</v>
      </c>
      <c r="AX84" s="82">
        <v>403774.99268690002</v>
      </c>
      <c r="AY84" s="82">
        <v>1410828.0377600263</v>
      </c>
      <c r="AZ84" s="82">
        <v>373068.84106831416</v>
      </c>
      <c r="BA84" s="82">
        <v>4351662.6412385888</v>
      </c>
      <c r="BB84" s="82">
        <v>218230.32243742488</v>
      </c>
      <c r="BC84" s="82">
        <v>63474.92873283536</v>
      </c>
      <c r="BD84" s="82">
        <v>7330.6891706297174</v>
      </c>
      <c r="BE84" s="82">
        <v>4981.0706214921347</v>
      </c>
      <c r="BF84" s="82">
        <v>17187.596413866675</v>
      </c>
      <c r="BG84" s="82">
        <v>29733.335089402593</v>
      </c>
      <c r="BH84" s="82">
        <v>4068.8547626593227</v>
      </c>
      <c r="BI84" s="82">
        <v>28639.243136498961</v>
      </c>
      <c r="BJ84" s="82">
        <v>561028.09152437956</v>
      </c>
      <c r="BK84" s="82">
        <v>4682.3016530854175</v>
      </c>
      <c r="BL84" s="82">
        <v>154593.86056226087</v>
      </c>
      <c r="BM84" s="82">
        <v>73941.567063324372</v>
      </c>
      <c r="BN84" s="82">
        <v>10903.572926126517</v>
      </c>
      <c r="BO84" s="82">
        <v>1079425.0707247735</v>
      </c>
      <c r="BP84" s="82"/>
      <c r="BQ84" s="82"/>
      <c r="BR84" s="93">
        <v>195092.42365978396</v>
      </c>
      <c r="BS84" s="106"/>
      <c r="BT84" s="82"/>
      <c r="BU84" s="82"/>
      <c r="BV84" s="82">
        <f>'[45]SAM_2017_IO bal'!$BU81*[45]HH_CGE_map!V80</f>
        <v>2555524.9317702185</v>
      </c>
      <c r="BW84" s="82"/>
      <c r="BX84" s="82">
        <f>'[45]SAM_2017_IO bal'!$BU81*[45]HH_CGE_map!X80</f>
        <v>4387892.4467833145</v>
      </c>
      <c r="BY84" s="82">
        <v>197537.45013916778</v>
      </c>
      <c r="BZ84" s="82"/>
      <c r="CA84" s="82"/>
      <c r="CB84" s="82"/>
      <c r="CC84" s="82"/>
      <c r="CD84" s="82"/>
      <c r="CE84" s="82"/>
      <c r="CF84" s="84"/>
      <c r="CG84" s="107">
        <f t="shared" si="1"/>
        <v>20766146.260047965</v>
      </c>
      <c r="CH84" s="221" t="b">
        <f t="shared" ref="CH84" si="3">SUM(CG84:CG88)=CI84</f>
        <v>1</v>
      </c>
      <c r="CI84" s="223">
        <v>20766146.260047965</v>
      </c>
      <c r="CJ84" s="179"/>
    </row>
    <row r="85" spans="1:88" x14ac:dyDescent="0.25">
      <c r="A85" s="75" t="str">
        <f>CG1</f>
        <v>Total</v>
      </c>
      <c r="B85" s="75"/>
      <c r="C85" s="107">
        <f t="shared" ref="C85:AJ85" si="4">SUM(C37:C84)</f>
        <v>4824172.3673870564</v>
      </c>
      <c r="D85" s="107">
        <f t="shared" si="4"/>
        <v>510187.50457440905</v>
      </c>
      <c r="E85" s="107">
        <f t="shared" si="4"/>
        <v>9835329.8675439358</v>
      </c>
      <c r="F85" s="107">
        <f t="shared" si="4"/>
        <v>301853.07414564543</v>
      </c>
      <c r="G85" s="107">
        <f t="shared" si="4"/>
        <v>464864.79147042439</v>
      </c>
      <c r="H85" s="107">
        <f t="shared" si="4"/>
        <v>2592449.1985191451</v>
      </c>
      <c r="I85" s="107">
        <f t="shared" si="4"/>
        <v>970594.93699423457</v>
      </c>
      <c r="J85" s="107">
        <f t="shared" si="4"/>
        <v>2805583.5627252702</v>
      </c>
      <c r="K85" s="107">
        <f t="shared" si="4"/>
        <v>135918.01935970414</v>
      </c>
      <c r="L85" s="107">
        <f t="shared" si="4"/>
        <v>454067.2114391817</v>
      </c>
      <c r="M85" s="107">
        <f t="shared" si="4"/>
        <v>2529113.5923319263</v>
      </c>
      <c r="N85" s="107">
        <f t="shared" si="4"/>
        <v>3230934.648852414</v>
      </c>
      <c r="O85" s="107">
        <f t="shared" si="4"/>
        <v>287662.41155316518</v>
      </c>
      <c r="P85" s="107">
        <f t="shared" si="4"/>
        <v>1604994.9222963413</v>
      </c>
      <c r="Q85" s="107">
        <f t="shared" si="4"/>
        <v>630421.7908047745</v>
      </c>
      <c r="R85" s="107">
        <f t="shared" si="4"/>
        <v>641971.92555395712</v>
      </c>
      <c r="S85" s="107">
        <f t="shared" si="4"/>
        <v>1067874.1720771422</v>
      </c>
      <c r="T85" s="107">
        <f t="shared" si="4"/>
        <v>17553.933400863101</v>
      </c>
      <c r="U85" s="107">
        <f t="shared" si="4"/>
        <v>1323795.6148854657</v>
      </c>
      <c r="V85" s="107">
        <f t="shared" si="4"/>
        <v>243912.84116712437</v>
      </c>
      <c r="W85" s="107">
        <f t="shared" si="4"/>
        <v>310019.20424028777</v>
      </c>
      <c r="X85" s="107">
        <f t="shared" si="4"/>
        <v>382304.67682509287</v>
      </c>
      <c r="Y85" s="107">
        <f t="shared" si="4"/>
        <v>6575974.8569460604</v>
      </c>
      <c r="Z85" s="107">
        <f t="shared" si="4"/>
        <v>79134.782257829094</v>
      </c>
      <c r="AA85" s="107">
        <f t="shared" si="4"/>
        <v>464874.361825981</v>
      </c>
      <c r="AB85" s="107">
        <f t="shared" si="4"/>
        <v>6162159.56153196</v>
      </c>
      <c r="AC85" s="107">
        <f t="shared" si="4"/>
        <v>17426816.593215737</v>
      </c>
      <c r="AD85" s="107">
        <f t="shared" si="4"/>
        <v>1699950.6764707984</v>
      </c>
      <c r="AE85" s="107">
        <f t="shared" si="4"/>
        <v>3175143.6459973194</v>
      </c>
      <c r="AF85" s="107">
        <f t="shared" si="4"/>
        <v>6544221.7911327044</v>
      </c>
      <c r="AG85" s="107">
        <f t="shared" si="4"/>
        <v>4155213.7069809185</v>
      </c>
      <c r="AH85" s="107">
        <f t="shared" si="4"/>
        <v>2525552.4960411605</v>
      </c>
      <c r="AI85" s="107">
        <f t="shared" si="4"/>
        <v>1962939.4380698442</v>
      </c>
      <c r="AJ85" s="107">
        <f t="shared" si="4"/>
        <v>9474998.7321463283</v>
      </c>
      <c r="AK85" s="107">
        <f t="shared" ref="AK85:BR85" si="5">SUM(AK3:AK84)</f>
        <v>4904262.5931855533</v>
      </c>
      <c r="AL85" s="107">
        <f t="shared" si="5"/>
        <v>420744.1461369454</v>
      </c>
      <c r="AM85" s="107">
        <f t="shared" si="5"/>
        <v>2192799.5765365316</v>
      </c>
      <c r="AN85" s="107">
        <f t="shared" si="5"/>
        <v>42398.87780370492</v>
      </c>
      <c r="AO85" s="107">
        <f t="shared" si="5"/>
        <v>327407.76004727767</v>
      </c>
      <c r="AP85" s="107">
        <f t="shared" si="5"/>
        <v>2376449.7613565461</v>
      </c>
      <c r="AQ85" s="107">
        <f t="shared" si="5"/>
        <v>933902.12279257271</v>
      </c>
      <c r="AR85" s="107">
        <f t="shared" si="5"/>
        <v>3821390.3046524082</v>
      </c>
      <c r="AS85" s="107">
        <f t="shared" si="5"/>
        <v>375546.39238492394</v>
      </c>
      <c r="AT85" s="107">
        <f t="shared" si="5"/>
        <v>1669941.9987062132</v>
      </c>
      <c r="AU85" s="107">
        <f t="shared" si="5"/>
        <v>2248375.7417106754</v>
      </c>
      <c r="AV85" s="107">
        <f t="shared" si="5"/>
        <v>1971440.950068234</v>
      </c>
      <c r="AW85" s="107">
        <f t="shared" si="5"/>
        <v>869516.48541806894</v>
      </c>
      <c r="AX85" s="107">
        <f t="shared" si="5"/>
        <v>1697042.0697474449</v>
      </c>
      <c r="AY85" s="107">
        <f t="shared" si="5"/>
        <v>1906995.1506440714</v>
      </c>
      <c r="AZ85" s="107">
        <f t="shared" si="5"/>
        <v>1007776.821654662</v>
      </c>
      <c r="BA85" s="107">
        <f t="shared" si="5"/>
        <v>5603834.5141047155</v>
      </c>
      <c r="BB85" s="107">
        <f t="shared" si="5"/>
        <v>241183.14911595441</v>
      </c>
      <c r="BC85" s="107">
        <f t="shared" si="5"/>
        <v>1091458.1845290572</v>
      </c>
      <c r="BD85" s="107">
        <f t="shared" si="5"/>
        <v>258476.38146587767</v>
      </c>
      <c r="BE85" s="107">
        <f t="shared" si="5"/>
        <v>602452.79669447895</v>
      </c>
      <c r="BF85" s="107">
        <f t="shared" si="5"/>
        <v>356357.77701761207</v>
      </c>
      <c r="BG85" s="107">
        <f t="shared" si="5"/>
        <v>5793196.2556766802</v>
      </c>
      <c r="BH85" s="107">
        <f t="shared" si="5"/>
        <v>79834.549977415998</v>
      </c>
      <c r="BI85" s="107">
        <f t="shared" si="5"/>
        <v>434285.45173004369</v>
      </c>
      <c r="BJ85" s="107">
        <f t="shared" si="5"/>
        <v>6842147.1480954587</v>
      </c>
      <c r="BK85" s="107">
        <f t="shared" si="5"/>
        <v>15602910.472523838</v>
      </c>
      <c r="BL85" s="107">
        <f t="shared" si="5"/>
        <v>1861085.6668051437</v>
      </c>
      <c r="BM85" s="107">
        <f t="shared" si="5"/>
        <v>3290229.8982372363</v>
      </c>
      <c r="BN85" s="107">
        <f t="shared" si="5"/>
        <v>6551836.2594643952</v>
      </c>
      <c r="BO85" s="107">
        <f t="shared" si="5"/>
        <v>5221187.6911580767</v>
      </c>
      <c r="BP85" s="107">
        <f t="shared" si="5"/>
        <v>2534101.0155082792</v>
      </c>
      <c r="BQ85" s="107">
        <f t="shared" si="5"/>
        <v>1969691.4296856539</v>
      </c>
      <c r="BR85" s="107">
        <f t="shared" si="5"/>
        <v>9594823.3734795805</v>
      </c>
      <c r="BS85" s="107">
        <f t="shared" ref="BS85:CE85" si="6">SUM(BS37:BS84)</f>
        <v>33983957.500000007</v>
      </c>
      <c r="BT85" s="107">
        <f t="shared" si="6"/>
        <v>16610443.299999997</v>
      </c>
      <c r="BU85" s="107">
        <f t="shared" si="6"/>
        <v>3994660.7704492211</v>
      </c>
      <c r="BV85" s="107">
        <f t="shared" si="6"/>
        <v>18783511.165335819</v>
      </c>
      <c r="BW85" s="107">
        <f t="shared" si="6"/>
        <v>2665659.0754906968</v>
      </c>
      <c r="BX85" s="107">
        <f t="shared" si="6"/>
        <v>33061110.432677884</v>
      </c>
      <c r="BY85" s="107">
        <f t="shared" si="6"/>
        <v>15156016.567672247</v>
      </c>
      <c r="BZ85" s="107">
        <f t="shared" si="6"/>
        <v>2116982.0149958641</v>
      </c>
      <c r="CA85" s="107">
        <f t="shared" si="6"/>
        <v>1201952.4153063877</v>
      </c>
      <c r="CB85" s="107">
        <f t="shared" si="6"/>
        <v>601458.49999999988</v>
      </c>
      <c r="CC85" s="107">
        <f t="shared" si="6"/>
        <v>0</v>
      </c>
      <c r="CD85" s="107">
        <f t="shared" si="6"/>
        <v>3190491.612332928</v>
      </c>
      <c r="CE85" s="107">
        <f t="shared" si="6"/>
        <v>15519325.548275532</v>
      </c>
      <c r="CF85" s="107">
        <f>SUM(CF3:CF84)</f>
        <v>20766146.260047927</v>
      </c>
      <c r="CG85" s="222"/>
    </row>
    <row r="86" spans="1:88" x14ac:dyDescent="0.25">
      <c r="A86" s="76" t="s">
        <v>18</v>
      </c>
      <c r="B86" s="76"/>
      <c r="C86" s="94">
        <f>$CG3-C85</f>
        <v>0</v>
      </c>
      <c r="D86" s="94">
        <f>$CG4-D85</f>
        <v>-1.57160684466362E-9</v>
      </c>
      <c r="E86" s="94">
        <f>$CG5-E85</f>
        <v>0</v>
      </c>
      <c r="F86" s="94">
        <f>$CG6-F85</f>
        <v>-1.5133991837501526E-9</v>
      </c>
      <c r="G86" s="94">
        <f>$CG7-G85</f>
        <v>-1.3969838619232178E-9</v>
      </c>
      <c r="H86" s="94">
        <f>$CG8-H85</f>
        <v>0</v>
      </c>
      <c r="I86" s="94">
        <f>$CG9-I85</f>
        <v>-1.5133991837501526E-9</v>
      </c>
      <c r="J86" s="94">
        <f>$CG10-J85</f>
        <v>0</v>
      </c>
      <c r="K86" s="94">
        <f>$CG11-K85</f>
        <v>-1.5425030142068863E-9</v>
      </c>
      <c r="L86" s="94">
        <f>$CG12-L85</f>
        <v>-1.57160684466362E-9</v>
      </c>
      <c r="M86" s="94">
        <f>$CG13-M85</f>
        <v>0</v>
      </c>
      <c r="N86" s="94">
        <f>$CG14-N85</f>
        <v>0</v>
      </c>
      <c r="O86" s="94">
        <f>$CG15-O85</f>
        <v>-1.6298145055770874E-9</v>
      </c>
      <c r="P86" s="94">
        <f>$CG16-P85</f>
        <v>0</v>
      </c>
      <c r="Q86" s="94">
        <f>$CG17-Q85</f>
        <v>-1.5133991837501526E-9</v>
      </c>
      <c r="R86" s="94">
        <f>$CG18-R85</f>
        <v>-1.6298145055770874E-9</v>
      </c>
      <c r="S86" s="94">
        <f>$CG19-S85</f>
        <v>0</v>
      </c>
      <c r="T86" s="94">
        <f>$CG20-T85</f>
        <v>-1.5643308870494366E-9</v>
      </c>
      <c r="U86" s="94">
        <f>$CG21-U85</f>
        <v>0</v>
      </c>
      <c r="V86" s="94">
        <f>$CG22-V85</f>
        <v>-1.57160684466362E-9</v>
      </c>
      <c r="W86" s="94">
        <f>$CG23-W85</f>
        <v>-1.7462298274040222E-9</v>
      </c>
      <c r="X86" s="94">
        <f>$CG24-X85</f>
        <v>-1.5133991837501526E-9</v>
      </c>
      <c r="Y86" s="94">
        <f>$CG25-Y85</f>
        <v>0</v>
      </c>
      <c r="Z86" s="94">
        <f>$CG26-Z85</f>
        <v>-1.5570549294352531E-9</v>
      </c>
      <c r="AA86" s="94">
        <f>$CG27-AA85</f>
        <v>-1.57160684466362E-9</v>
      </c>
      <c r="AB86" s="94">
        <f>$CG28-AB85</f>
        <v>0</v>
      </c>
      <c r="AC86" s="94">
        <f>$CG29-AC85</f>
        <v>0</v>
      </c>
      <c r="AD86" s="94">
        <f>$CG30-AD85</f>
        <v>0</v>
      </c>
      <c r="AE86" s="94">
        <f>$CG31-AE85</f>
        <v>0</v>
      </c>
      <c r="AF86" s="94">
        <f>$CG32-AF85</f>
        <v>0</v>
      </c>
      <c r="AG86" s="94">
        <f>$CG33-AG85</f>
        <v>0</v>
      </c>
      <c r="AH86" s="94">
        <f>$CG34-AH85</f>
        <v>8.8475644588470459E-9</v>
      </c>
      <c r="AI86" s="94">
        <f>$CG35-AI85</f>
        <v>0</v>
      </c>
      <c r="AJ86" s="95">
        <f>$CG36-AJ85</f>
        <v>0</v>
      </c>
      <c r="AK86" s="228">
        <f>AK85-$CG37</f>
        <v>0</v>
      </c>
      <c r="AL86" s="228">
        <f>AL85-$CG38</f>
        <v>0</v>
      </c>
      <c r="AM86" s="228">
        <f>AM85-$CG39</f>
        <v>0</v>
      </c>
      <c r="AN86" s="228">
        <f>AN85-$CG40</f>
        <v>1.5497789718210697E-9</v>
      </c>
      <c r="AO86" s="228">
        <f>AO85-$CG41</f>
        <v>1.3969838619232178E-9</v>
      </c>
      <c r="AP86" s="228">
        <f>AP85-$CG42</f>
        <v>0</v>
      </c>
      <c r="AQ86" s="228">
        <f>AQ85-$CG43</f>
        <v>1.3969838619232178E-9</v>
      </c>
      <c r="AR86" s="228">
        <f>AR85-$CG44</f>
        <v>0</v>
      </c>
      <c r="AS86" s="228">
        <f>AS85-$CG45</f>
        <v>1.5133991837501526E-9</v>
      </c>
      <c r="AT86" s="228">
        <f>AT85-$CG46</f>
        <v>0</v>
      </c>
      <c r="AU86" s="228">
        <f>AU85-$CG47</f>
        <v>0</v>
      </c>
      <c r="AV86" s="228">
        <f>AV85-$CG48</f>
        <v>1.862645149230957E-9</v>
      </c>
      <c r="AW86" s="228">
        <f>AW85-$CG49</f>
        <v>1.5133991837501526E-9</v>
      </c>
      <c r="AX86" s="228">
        <f>AX85-$CG50</f>
        <v>0</v>
      </c>
      <c r="AY86" s="228">
        <f>AY85-$CG51</f>
        <v>1.862645149230957E-9</v>
      </c>
      <c r="AZ86" s="228">
        <f>AZ85-$CG52</f>
        <v>1.7462298274040222E-9</v>
      </c>
      <c r="BA86" s="228">
        <f>BA85-$CG53</f>
        <v>0</v>
      </c>
      <c r="BB86" s="228">
        <f>BB85-$CG54</f>
        <v>1.57160684466362E-9</v>
      </c>
      <c r="BC86" s="228">
        <f>BC85-$CG55</f>
        <v>1.862645149230957E-9</v>
      </c>
      <c r="BD86" s="228">
        <f>BD85-$CG56</f>
        <v>1.5133991837501526E-9</v>
      </c>
      <c r="BE86" s="228">
        <f>BE85-$CG57</f>
        <v>1.5133991837501526E-9</v>
      </c>
      <c r="BF86" s="228">
        <f>BF85-$CG58</f>
        <v>1.5133991837501526E-9</v>
      </c>
      <c r="BG86" s="228">
        <f>BG85-$CG59</f>
        <v>0</v>
      </c>
      <c r="BH86" s="228">
        <f>BH85-$CG60</f>
        <v>1.57160684466362E-9</v>
      </c>
      <c r="BI86" s="228">
        <f>BI85-$CG61</f>
        <v>2.0372681319713593E-9</v>
      </c>
      <c r="BJ86" s="228">
        <f>BJ85-$CG62</f>
        <v>0</v>
      </c>
      <c r="BK86" s="228">
        <f>BK85-$CG63</f>
        <v>0</v>
      </c>
      <c r="BL86" s="228">
        <f>BL85-$CG64</f>
        <v>0</v>
      </c>
      <c r="BM86" s="228">
        <f>BM85-$CG65</f>
        <v>0</v>
      </c>
      <c r="BN86" s="228">
        <f>BN85-$CG66</f>
        <v>0</v>
      </c>
      <c r="BO86" s="228">
        <f>BO85-$CG67</f>
        <v>0</v>
      </c>
      <c r="BP86" s="228">
        <f>BP85-$CG68</f>
        <v>0</v>
      </c>
      <c r="BQ86" s="228">
        <f>BQ85-$CG69</f>
        <v>0</v>
      </c>
      <c r="BR86" s="95">
        <f>BR85-$CG70</f>
        <v>0</v>
      </c>
      <c r="BS86" s="95">
        <f>BS85-CG71</f>
        <v>0</v>
      </c>
      <c r="BT86" s="95">
        <f>BT85-CG72</f>
        <v>0</v>
      </c>
      <c r="BU86" s="95">
        <f>BU85-CG73</f>
        <v>0</v>
      </c>
      <c r="BV86" s="95">
        <f>BV85-CG74</f>
        <v>0</v>
      </c>
      <c r="BW86" s="95">
        <f>BW85-CG75</f>
        <v>0</v>
      </c>
      <c r="BX86" s="95">
        <f>BX85-CG76</f>
        <v>0</v>
      </c>
      <c r="BY86" s="95">
        <f>BY85-CG77</f>
        <v>0</v>
      </c>
      <c r="BZ86" s="95">
        <f>BZ85-CG78</f>
        <v>0</v>
      </c>
      <c r="CA86" s="95">
        <f>CA85-CG79</f>
        <v>-2.3283064365386963E-9</v>
      </c>
      <c r="CB86" s="95">
        <f>CB85-CG80</f>
        <v>0</v>
      </c>
      <c r="CC86" s="95">
        <f>CC85-CG81</f>
        <v>0</v>
      </c>
      <c r="CD86" s="95">
        <f>CD85-CG82</f>
        <v>0</v>
      </c>
      <c r="CE86" s="95">
        <f>CE85-CG83</f>
        <v>-5.5879354476928711E-8</v>
      </c>
      <c r="CF86" s="95">
        <f>CF85-CG84</f>
        <v>-3.7252902984619141E-8</v>
      </c>
      <c r="CG86" s="222"/>
    </row>
    <row r="87" spans="1:88" x14ac:dyDescent="0.25">
      <c r="A87" s="76" t="s">
        <v>18</v>
      </c>
      <c r="C87" s="81">
        <f>SUM(C85:AJ85)-SUM(CG3:CG36)</f>
        <v>0</v>
      </c>
      <c r="AJ87" s="96"/>
      <c r="AK87" s="81">
        <f>SUM(AK85:BR85)-SUM(CG37:CG70)</f>
        <v>0</v>
      </c>
      <c r="BR87" s="96"/>
      <c r="BT87" s="100"/>
      <c r="BU87" s="100"/>
      <c r="BV87" s="100"/>
      <c r="BW87" s="100"/>
      <c r="BX87" s="100"/>
      <c r="BY87" s="100"/>
      <c r="BZ87" s="100"/>
      <c r="CA87" s="100"/>
      <c r="CB87" s="100"/>
      <c r="CC87" s="100"/>
      <c r="CD87" s="100"/>
      <c r="CE87" s="100"/>
      <c r="CF87" s="100"/>
    </row>
    <row r="88" spans="1:88" x14ac:dyDescent="0.25">
      <c r="C88" s="81"/>
      <c r="BS88" s="175" t="b">
        <f>SUM(BS73:BS76)='[45]SAM_2017_IO bal'!BS73</f>
        <v>1</v>
      </c>
      <c r="BT88" s="175" t="b">
        <f>SUM(BT73:BT76)='[45]SAM_2017_IO bal'!BT73</f>
        <v>1</v>
      </c>
      <c r="BU88" s="89" t="s">
        <v>51</v>
      </c>
      <c r="BV88" s="89" t="s">
        <v>52</v>
      </c>
      <c r="BW88" s="89" t="s">
        <v>53</v>
      </c>
      <c r="BX88" s="89" t="s">
        <v>54</v>
      </c>
      <c r="BY88" s="175" t="b">
        <f>SUM(BY73:BY76)='[45]SAM_2017_IO bal'!BV73</f>
        <v>1</v>
      </c>
    </row>
    <row r="89" spans="1:88" x14ac:dyDescent="0.25">
      <c r="A89" s="174" t="s">
        <v>164</v>
      </c>
      <c r="B89" s="173">
        <f>SUM(C71:AJ80,AK78:BR78,CF79)</f>
        <v>54514793.730302252</v>
      </c>
      <c r="C89" s="221" t="b">
        <f>B89=B90</f>
        <v>0</v>
      </c>
      <c r="D89" s="222">
        <f>B89-B90</f>
        <v>9.6857547760009766E-8</v>
      </c>
      <c r="BY89" s="222">
        <f>SUM(BY73:BY76)-'[45]SAM_2017_IO bal'!BV73</f>
        <v>0</v>
      </c>
    </row>
    <row r="90" spans="1:88" x14ac:dyDescent="0.25">
      <c r="A90" s="174" t="s">
        <v>165</v>
      </c>
      <c r="B90" s="173">
        <f>SUM(BU37:CE70)+SUM(CF3:CF36)+CF79-SUM(AK84:BR84)</f>
        <v>54514793.730302155</v>
      </c>
      <c r="AK90" s="222" t="e">
        <f>#REF!+#REF!+#REF!</f>
        <v>#REF!</v>
      </c>
      <c r="AL90" s="222" t="e">
        <f>#REF!+#REF!+#REF!</f>
        <v>#REF!</v>
      </c>
      <c r="BU90" s="81" t="b">
        <f>BU86=0</f>
        <v>1</v>
      </c>
      <c r="BV90" s="81" t="b">
        <f t="shared" ref="BV90:BX90" si="7">BV86=0</f>
        <v>1</v>
      </c>
      <c r="BW90" s="81" t="b">
        <f t="shared" si="7"/>
        <v>1</v>
      </c>
      <c r="BX90" s="81" t="b">
        <f t="shared" si="7"/>
        <v>1</v>
      </c>
    </row>
    <row r="91" spans="1:88" x14ac:dyDescent="0.25">
      <c r="A91" s="174"/>
      <c r="B91" s="173">
        <f>SUM(C71:AJ80)+BZ77+CA77</f>
        <v>54514793.730302259</v>
      </c>
    </row>
    <row r="92" spans="1:88" ht="45" x14ac:dyDescent="0.25">
      <c r="BT92" s="170" t="s">
        <v>57</v>
      </c>
      <c r="BU92" s="169">
        <v>-771074.0485129049</v>
      </c>
      <c r="BV92" s="169">
        <v>473170.99825720116</v>
      </c>
      <c r="BW92" s="169">
        <v>-514541.94821720337</v>
      </c>
      <c r="BX92" s="169">
        <v>812444.99847296625</v>
      </c>
      <c r="BY92" s="222"/>
      <c r="BZ92" s="222"/>
    </row>
    <row r="93" spans="1:88" x14ac:dyDescent="0.25">
      <c r="BT93" s="221" t="s">
        <v>58</v>
      </c>
    </row>
    <row r="94" spans="1:88" x14ac:dyDescent="0.25">
      <c r="BT94" s="221" t="s">
        <v>166</v>
      </c>
    </row>
    <row r="95" spans="1:88" x14ac:dyDescent="0.25">
      <c r="BT95" s="239" t="s">
        <v>167</v>
      </c>
    </row>
    <row r="96" spans="1:88" x14ac:dyDescent="0.25">
      <c r="BT96" s="240" t="s">
        <v>168</v>
      </c>
    </row>
    <row r="97" spans="72:72" x14ac:dyDescent="0.25">
      <c r="BT97" s="221" t="s">
        <v>169</v>
      </c>
    </row>
    <row r="98" spans="72:72" x14ac:dyDescent="0.25">
      <c r="BT98" s="221" t="s">
        <v>61</v>
      </c>
    </row>
  </sheetData>
  <conditionalFormatting sqref="CG71:CI84">
    <cfRule type="cellIs" dxfId="8" priority="1" operator="equal">
      <formula>FALSE</formula>
    </cfRule>
  </conditionalFormatting>
  <pageMargins left="0" right="0" top="0.19685039370078741" bottom="0.19685039370078741" header="0" footer="0"/>
  <pageSetup paperSize="8" scale="45"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CJ108"/>
  <sheetViews>
    <sheetView zoomScale="80" zoomScaleNormal="80" workbookViewId="0">
      <pane xSplit="2" ySplit="2" topLeftCell="BO69" activePane="bottomRight" state="frozen"/>
      <selection pane="topRight" activeCell="C1" sqref="C1"/>
      <selection pane="bottomLeft" activeCell="A3" sqref="A3"/>
      <selection pane="bottomRight" activeCell="CC101" sqref="CC101"/>
    </sheetView>
  </sheetViews>
  <sheetFormatPr defaultColWidth="11.42578125" defaultRowHeight="15" x14ac:dyDescent="0.25"/>
  <cols>
    <col min="1" max="1" width="18.85546875" style="74" customWidth="1"/>
    <col min="2" max="2" width="9.85546875" style="74" bestFit="1" customWidth="1"/>
    <col min="3" max="3" width="11.5703125" style="74" bestFit="1" customWidth="1"/>
    <col min="4" max="36" width="10.5703125" style="74" customWidth="1"/>
    <col min="37" max="37" width="11.5703125" style="74" bestFit="1" customWidth="1"/>
    <col min="38" max="71" width="10.5703125" style="74" customWidth="1"/>
    <col min="72" max="72" width="13.5703125" style="74" customWidth="1"/>
    <col min="73" max="76" width="12.85546875" style="74" customWidth="1"/>
    <col min="77" max="77" width="11" style="74" customWidth="1"/>
    <col min="78" max="79" width="10.7109375" style="74" customWidth="1"/>
    <col min="80" max="81" width="9.28515625" style="74" customWidth="1"/>
    <col min="82" max="82" width="10.42578125" style="74" customWidth="1"/>
    <col min="83" max="83" width="13.5703125" style="74" customWidth="1"/>
    <col min="84" max="84" width="10.7109375" style="74" bestFit="1" customWidth="1"/>
    <col min="85" max="85" width="15.140625" style="74" customWidth="1"/>
    <col min="86" max="16384" width="11.42578125" style="74"/>
  </cols>
  <sheetData>
    <row r="1" spans="1:85" ht="30" x14ac:dyDescent="0.25">
      <c r="A1" s="191" t="s">
        <v>48</v>
      </c>
      <c r="B1" s="87"/>
      <c r="C1" s="88" t="s">
        <v>1</v>
      </c>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98"/>
      <c r="AK1" s="227" t="s">
        <v>2</v>
      </c>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c r="BM1" s="227"/>
      <c r="BN1" s="227"/>
      <c r="BO1" s="227"/>
      <c r="BP1" s="227"/>
      <c r="BQ1" s="227"/>
      <c r="BR1" s="227"/>
      <c r="BS1" s="227" t="s">
        <v>3</v>
      </c>
      <c r="BT1" s="227" t="s">
        <v>4</v>
      </c>
      <c r="BU1" s="89" t="s">
        <v>5</v>
      </c>
      <c r="BV1" s="89" t="s">
        <v>6</v>
      </c>
      <c r="BW1" s="89" t="s">
        <v>7</v>
      </c>
      <c r="BX1" s="89" t="s">
        <v>8</v>
      </c>
      <c r="BY1" s="227" t="s">
        <v>9</v>
      </c>
      <c r="BZ1" s="227" t="s">
        <v>10</v>
      </c>
      <c r="CA1" s="227" t="s">
        <v>11</v>
      </c>
      <c r="CB1" s="227" t="s">
        <v>12</v>
      </c>
      <c r="CC1" s="227" t="s">
        <v>49</v>
      </c>
      <c r="CD1" s="227" t="s">
        <v>13</v>
      </c>
      <c r="CE1" s="89" t="s">
        <v>50</v>
      </c>
      <c r="CF1" s="90" t="s">
        <v>15</v>
      </c>
      <c r="CG1" s="75" t="s">
        <v>16</v>
      </c>
    </row>
    <row r="2" spans="1:85" x14ac:dyDescent="0.25">
      <c r="A2" s="87"/>
      <c r="B2" s="87"/>
      <c r="C2" s="225">
        <v>1</v>
      </c>
      <c r="D2" s="225">
        <v>2</v>
      </c>
      <c r="E2" s="225">
        <v>3</v>
      </c>
      <c r="F2" s="225">
        <v>4</v>
      </c>
      <c r="G2" s="225">
        <v>5</v>
      </c>
      <c r="H2" s="225">
        <v>6</v>
      </c>
      <c r="I2" s="225">
        <v>7</v>
      </c>
      <c r="J2" s="225">
        <v>8</v>
      </c>
      <c r="K2" s="225">
        <v>9</v>
      </c>
      <c r="L2" s="225">
        <v>10</v>
      </c>
      <c r="M2" s="225">
        <v>11</v>
      </c>
      <c r="N2" s="225">
        <v>12</v>
      </c>
      <c r="O2" s="225">
        <v>13</v>
      </c>
      <c r="P2" s="225">
        <v>14</v>
      </c>
      <c r="Q2" s="225">
        <v>15</v>
      </c>
      <c r="R2" s="225">
        <v>16</v>
      </c>
      <c r="S2" s="225">
        <v>17</v>
      </c>
      <c r="T2" s="225">
        <v>18</v>
      </c>
      <c r="U2" s="225">
        <v>19</v>
      </c>
      <c r="V2" s="225">
        <v>20</v>
      </c>
      <c r="W2" s="225">
        <v>21</v>
      </c>
      <c r="X2" s="225">
        <v>22</v>
      </c>
      <c r="Y2" s="225">
        <v>23</v>
      </c>
      <c r="Z2" s="225">
        <v>24</v>
      </c>
      <c r="AA2" s="225">
        <v>25</v>
      </c>
      <c r="AB2" s="225">
        <v>26</v>
      </c>
      <c r="AC2" s="225">
        <v>27</v>
      </c>
      <c r="AD2" s="225">
        <v>28</v>
      </c>
      <c r="AE2" s="225">
        <v>29</v>
      </c>
      <c r="AF2" s="225">
        <v>30</v>
      </c>
      <c r="AG2" s="225">
        <v>31</v>
      </c>
      <c r="AH2" s="225">
        <v>32</v>
      </c>
      <c r="AI2" s="225">
        <v>33</v>
      </c>
      <c r="AJ2" s="225">
        <v>34</v>
      </c>
      <c r="AK2" s="225">
        <v>35</v>
      </c>
      <c r="AL2" s="225">
        <v>36</v>
      </c>
      <c r="AM2" s="225">
        <v>37</v>
      </c>
      <c r="AN2" s="225">
        <v>38</v>
      </c>
      <c r="AO2" s="225">
        <v>39</v>
      </c>
      <c r="AP2" s="225">
        <v>40</v>
      </c>
      <c r="AQ2" s="225">
        <v>41</v>
      </c>
      <c r="AR2" s="225">
        <v>42</v>
      </c>
      <c r="AS2" s="225">
        <v>43</v>
      </c>
      <c r="AT2" s="225">
        <v>44</v>
      </c>
      <c r="AU2" s="225">
        <v>45</v>
      </c>
      <c r="AV2" s="225">
        <v>46</v>
      </c>
      <c r="AW2" s="225">
        <v>47</v>
      </c>
      <c r="AX2" s="225">
        <v>48</v>
      </c>
      <c r="AY2" s="225">
        <v>49</v>
      </c>
      <c r="AZ2" s="225">
        <v>50</v>
      </c>
      <c r="BA2" s="225">
        <v>51</v>
      </c>
      <c r="BB2" s="225">
        <v>52</v>
      </c>
      <c r="BC2" s="225">
        <v>53</v>
      </c>
      <c r="BD2" s="225">
        <v>54</v>
      </c>
      <c r="BE2" s="225">
        <v>55</v>
      </c>
      <c r="BF2" s="225">
        <v>56</v>
      </c>
      <c r="BG2" s="225">
        <v>57</v>
      </c>
      <c r="BH2" s="225">
        <v>58</v>
      </c>
      <c r="BI2" s="225">
        <v>59</v>
      </c>
      <c r="BJ2" s="225">
        <v>60</v>
      </c>
      <c r="BK2" s="225">
        <v>61</v>
      </c>
      <c r="BL2" s="225">
        <v>62</v>
      </c>
      <c r="BM2" s="225">
        <v>63</v>
      </c>
      <c r="BN2" s="225">
        <v>64</v>
      </c>
      <c r="BO2" s="225">
        <v>65</v>
      </c>
      <c r="BP2" s="225">
        <v>66</v>
      </c>
      <c r="BQ2" s="225">
        <v>67</v>
      </c>
      <c r="BR2" s="225">
        <v>68</v>
      </c>
      <c r="BS2" s="225">
        <v>69</v>
      </c>
      <c r="BT2" s="225">
        <v>70</v>
      </c>
      <c r="BU2" s="99">
        <v>71</v>
      </c>
      <c r="BV2" s="99">
        <v>72</v>
      </c>
      <c r="BW2" s="99">
        <v>73</v>
      </c>
      <c r="BX2" s="99">
        <v>74</v>
      </c>
      <c r="BY2" s="225">
        <v>75</v>
      </c>
      <c r="BZ2" s="225">
        <v>76</v>
      </c>
      <c r="CA2" s="225">
        <v>77</v>
      </c>
      <c r="CB2" s="225">
        <v>78</v>
      </c>
      <c r="CC2" s="225">
        <v>79</v>
      </c>
      <c r="CD2" s="225">
        <v>80</v>
      </c>
      <c r="CE2" s="225">
        <v>81</v>
      </c>
      <c r="CF2" s="225">
        <v>82</v>
      </c>
      <c r="CG2" s="97"/>
    </row>
    <row r="3" spans="1:85" x14ac:dyDescent="0.25">
      <c r="A3" s="227" t="str">
        <f>C1</f>
        <v>Activities</v>
      </c>
      <c r="B3" s="225">
        <v>1</v>
      </c>
      <c r="C3" s="223"/>
      <c r="D3" s="223"/>
      <c r="E3" s="223"/>
      <c r="F3" s="223"/>
      <c r="G3" s="223"/>
      <c r="H3" s="223"/>
      <c r="I3" s="223"/>
      <c r="J3" s="223"/>
      <c r="K3" s="223"/>
      <c r="L3" s="223"/>
      <c r="M3" s="223"/>
      <c r="N3" s="223"/>
      <c r="O3" s="223"/>
      <c r="P3" s="223"/>
      <c r="Q3" s="223"/>
      <c r="R3" s="223"/>
      <c r="S3" s="223"/>
      <c r="T3" s="223"/>
      <c r="U3" s="223"/>
      <c r="V3" s="223"/>
      <c r="W3" s="223"/>
      <c r="X3" s="223"/>
      <c r="Y3" s="223"/>
      <c r="Z3" s="223"/>
      <c r="AA3" s="223"/>
      <c r="AB3" s="223"/>
      <c r="AC3" s="223"/>
      <c r="AD3" s="223"/>
      <c r="AE3" s="223"/>
      <c r="AF3" s="223"/>
      <c r="AG3" s="223"/>
      <c r="AH3" s="223"/>
      <c r="AI3" s="223"/>
      <c r="AJ3" s="92"/>
      <c r="AK3" s="223">
        <v>4464679.0063608848</v>
      </c>
      <c r="AL3" s="223"/>
      <c r="AM3" s="223"/>
      <c r="AN3" s="223"/>
      <c r="AO3" s="223"/>
      <c r="AP3" s="223"/>
      <c r="AQ3" s="223"/>
      <c r="AR3" s="223"/>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77"/>
      <c r="BS3" s="223"/>
      <c r="BT3" s="223"/>
      <c r="BU3" s="223"/>
      <c r="BV3" s="223"/>
      <c r="BW3" s="223"/>
      <c r="BX3" s="223"/>
      <c r="BY3" s="223"/>
      <c r="BZ3" s="223"/>
      <c r="CA3" s="223"/>
      <c r="CB3" s="223"/>
      <c r="CC3" s="223"/>
      <c r="CD3" s="223"/>
      <c r="CE3" s="223"/>
      <c r="CF3" s="83">
        <v>359493.3610261702</v>
      </c>
      <c r="CG3" s="107">
        <f t="shared" ref="CG3:CG34" si="0">SUM(C3:CF3)</f>
        <v>4824172.3673870545</v>
      </c>
    </row>
    <row r="4" spans="1:85" x14ac:dyDescent="0.25">
      <c r="A4" s="227"/>
      <c r="B4" s="225">
        <v>2</v>
      </c>
      <c r="C4" s="223"/>
      <c r="D4" s="223"/>
      <c r="E4" s="223"/>
      <c r="F4" s="223"/>
      <c r="G4" s="223"/>
      <c r="H4" s="223"/>
      <c r="I4" s="223"/>
      <c r="J4" s="223"/>
      <c r="K4" s="223"/>
      <c r="L4" s="223"/>
      <c r="M4" s="223"/>
      <c r="N4" s="223"/>
      <c r="O4" s="223"/>
      <c r="P4" s="223"/>
      <c r="Q4" s="223"/>
      <c r="R4" s="223"/>
      <c r="S4" s="223"/>
      <c r="T4" s="223"/>
      <c r="U4" s="223"/>
      <c r="V4" s="223"/>
      <c r="W4" s="223"/>
      <c r="X4" s="223"/>
      <c r="Y4" s="223"/>
      <c r="Z4" s="223"/>
      <c r="AA4" s="223"/>
      <c r="AB4" s="223"/>
      <c r="AC4" s="223"/>
      <c r="AD4" s="223"/>
      <c r="AE4" s="223"/>
      <c r="AF4" s="223"/>
      <c r="AG4" s="223"/>
      <c r="AH4" s="223"/>
      <c r="AI4" s="223"/>
      <c r="AJ4" s="77"/>
      <c r="AK4" s="223"/>
      <c r="AL4" s="223">
        <v>387096.42206774629</v>
      </c>
      <c r="AM4" s="223"/>
      <c r="AN4" s="223"/>
      <c r="AO4" s="223"/>
      <c r="AP4" s="223"/>
      <c r="AQ4" s="223"/>
      <c r="AR4" s="223"/>
      <c r="AS4" s="223"/>
      <c r="AT4" s="223"/>
      <c r="AU4" s="223"/>
      <c r="AV4" s="223"/>
      <c r="AW4" s="223"/>
      <c r="AX4" s="223"/>
      <c r="AY4" s="223"/>
      <c r="AZ4" s="223"/>
      <c r="BA4" s="223"/>
      <c r="BB4" s="223"/>
      <c r="BC4" s="223"/>
      <c r="BD4" s="223"/>
      <c r="BE4" s="223"/>
      <c r="BF4" s="223"/>
      <c r="BG4" s="223"/>
      <c r="BH4" s="223"/>
      <c r="BI4" s="223"/>
      <c r="BJ4" s="223"/>
      <c r="BK4" s="223"/>
      <c r="BL4" s="223"/>
      <c r="BM4" s="223"/>
      <c r="BN4" s="223"/>
      <c r="BO4" s="223"/>
      <c r="BP4" s="223"/>
      <c r="BQ4" s="223"/>
      <c r="BR4" s="77"/>
      <c r="BS4" s="223"/>
      <c r="BT4" s="223"/>
      <c r="BU4" s="223"/>
      <c r="BV4" s="223"/>
      <c r="BW4" s="223"/>
      <c r="BX4" s="223"/>
      <c r="BY4" s="223"/>
      <c r="BZ4" s="223"/>
      <c r="CA4" s="223"/>
      <c r="CB4" s="223"/>
      <c r="CC4" s="223"/>
      <c r="CD4" s="223"/>
      <c r="CE4" s="223"/>
      <c r="CF4" s="83">
        <v>123091.08250666122</v>
      </c>
      <c r="CG4" s="107">
        <f t="shared" si="0"/>
        <v>510187.50457440747</v>
      </c>
    </row>
    <row r="5" spans="1:85" x14ac:dyDescent="0.25">
      <c r="A5" s="227"/>
      <c r="B5" s="225">
        <v>3</v>
      </c>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c r="AD5" s="223"/>
      <c r="AE5" s="223"/>
      <c r="AF5" s="223"/>
      <c r="AG5" s="223"/>
      <c r="AH5" s="223"/>
      <c r="AI5" s="223"/>
      <c r="AJ5" s="77"/>
      <c r="AK5" s="223"/>
      <c r="AL5" s="223"/>
      <c r="AM5" s="223">
        <v>2131690.3363102581</v>
      </c>
      <c r="AN5" s="223"/>
      <c r="AO5" s="223"/>
      <c r="AP5" s="223"/>
      <c r="AQ5" s="223"/>
      <c r="AR5" s="223"/>
      <c r="AS5" s="223"/>
      <c r="AT5" s="223"/>
      <c r="AU5" s="223"/>
      <c r="AV5" s="223"/>
      <c r="AW5" s="223"/>
      <c r="AX5" s="223"/>
      <c r="AY5" s="223"/>
      <c r="AZ5" s="223"/>
      <c r="BA5" s="223"/>
      <c r="BB5" s="223"/>
      <c r="BC5" s="223"/>
      <c r="BD5" s="223"/>
      <c r="BE5" s="223"/>
      <c r="BF5" s="223"/>
      <c r="BG5" s="223"/>
      <c r="BH5" s="223"/>
      <c r="BI5" s="223"/>
      <c r="BJ5" s="223"/>
      <c r="BK5" s="223"/>
      <c r="BL5" s="223"/>
      <c r="BM5" s="223"/>
      <c r="BN5" s="223"/>
      <c r="BO5" s="223"/>
      <c r="BP5" s="223"/>
      <c r="BQ5" s="223"/>
      <c r="BR5" s="77"/>
      <c r="BS5" s="223"/>
      <c r="BT5" s="223"/>
      <c r="BU5" s="223"/>
      <c r="BV5" s="223"/>
      <c r="BW5" s="223"/>
      <c r="BX5" s="223"/>
      <c r="BY5" s="223"/>
      <c r="BZ5" s="223"/>
      <c r="CA5" s="223"/>
      <c r="CB5" s="223"/>
      <c r="CC5" s="223"/>
      <c r="CD5" s="223"/>
      <c r="CE5" s="223"/>
      <c r="CF5" s="83">
        <v>7703639.5312336776</v>
      </c>
      <c r="CG5" s="107">
        <f t="shared" si="0"/>
        <v>9835329.8675439358</v>
      </c>
    </row>
    <row r="6" spans="1:85" x14ac:dyDescent="0.25">
      <c r="A6" s="227"/>
      <c r="B6" s="225">
        <v>4</v>
      </c>
      <c r="C6" s="223"/>
      <c r="D6" s="223"/>
      <c r="E6" s="223"/>
      <c r="F6" s="223"/>
      <c r="G6" s="223"/>
      <c r="H6" s="223"/>
      <c r="I6" s="223"/>
      <c r="J6" s="223"/>
      <c r="K6" s="223"/>
      <c r="L6" s="223"/>
      <c r="M6" s="223"/>
      <c r="N6" s="223"/>
      <c r="O6" s="223"/>
      <c r="P6" s="223"/>
      <c r="Q6" s="223"/>
      <c r="R6" s="223"/>
      <c r="S6" s="223"/>
      <c r="T6" s="223"/>
      <c r="U6" s="223"/>
      <c r="V6" s="223"/>
      <c r="W6" s="223"/>
      <c r="X6" s="223"/>
      <c r="Y6" s="223"/>
      <c r="Z6" s="223"/>
      <c r="AA6" s="223"/>
      <c r="AB6" s="223"/>
      <c r="AC6" s="223"/>
      <c r="AD6" s="223"/>
      <c r="AE6" s="223"/>
      <c r="AF6" s="223"/>
      <c r="AG6" s="223"/>
      <c r="AH6" s="223"/>
      <c r="AI6" s="223"/>
      <c r="AJ6" s="77"/>
      <c r="AK6" s="223"/>
      <c r="AL6" s="223"/>
      <c r="AM6" s="223"/>
      <c r="AN6" s="223">
        <v>-79489.977102817284</v>
      </c>
      <c r="AO6" s="223"/>
      <c r="AP6" s="223"/>
      <c r="AQ6" s="223"/>
      <c r="AR6" s="223"/>
      <c r="AS6" s="223"/>
      <c r="AT6" s="223"/>
      <c r="AU6" s="223"/>
      <c r="AV6" s="223"/>
      <c r="AW6" s="223"/>
      <c r="AX6" s="223"/>
      <c r="AY6" s="223"/>
      <c r="AZ6" s="223"/>
      <c r="BA6" s="223"/>
      <c r="BB6" s="223"/>
      <c r="BC6" s="223"/>
      <c r="BD6" s="223"/>
      <c r="BE6" s="223"/>
      <c r="BF6" s="223"/>
      <c r="BG6" s="223"/>
      <c r="BH6" s="223"/>
      <c r="BI6" s="223"/>
      <c r="BJ6" s="223"/>
      <c r="BK6" s="223"/>
      <c r="BL6" s="223"/>
      <c r="BM6" s="223"/>
      <c r="BN6" s="223"/>
      <c r="BO6" s="223"/>
      <c r="BP6" s="223"/>
      <c r="BQ6" s="223"/>
      <c r="BR6" s="77"/>
      <c r="BS6" s="223"/>
      <c r="BT6" s="223"/>
      <c r="BU6" s="223"/>
      <c r="BV6" s="223"/>
      <c r="BW6" s="223"/>
      <c r="BX6" s="223"/>
      <c r="BY6" s="223"/>
      <c r="BZ6" s="223"/>
      <c r="CA6" s="223"/>
      <c r="CB6" s="223"/>
      <c r="CC6" s="223"/>
      <c r="CD6" s="223"/>
      <c r="CE6" s="223"/>
      <c r="CF6" s="83">
        <v>381343.05124846118</v>
      </c>
      <c r="CG6" s="107">
        <f t="shared" si="0"/>
        <v>301853.07414564391</v>
      </c>
    </row>
    <row r="7" spans="1:85" x14ac:dyDescent="0.25">
      <c r="A7" s="227"/>
      <c r="B7" s="225">
        <v>5</v>
      </c>
      <c r="C7" s="223"/>
      <c r="D7" s="223"/>
      <c r="E7" s="223"/>
      <c r="F7" s="223"/>
      <c r="G7" s="223"/>
      <c r="H7" s="223"/>
      <c r="I7" s="223"/>
      <c r="J7" s="223"/>
      <c r="K7" s="223"/>
      <c r="L7" s="223"/>
      <c r="M7" s="223"/>
      <c r="N7" s="223"/>
      <c r="O7" s="223"/>
      <c r="P7" s="223"/>
      <c r="Q7" s="223"/>
      <c r="R7" s="223"/>
      <c r="S7" s="223"/>
      <c r="T7" s="223"/>
      <c r="U7" s="223"/>
      <c r="V7" s="223"/>
      <c r="W7" s="223"/>
      <c r="X7" s="223"/>
      <c r="Y7" s="223"/>
      <c r="Z7" s="223"/>
      <c r="AA7" s="223"/>
      <c r="AB7" s="223"/>
      <c r="AC7" s="223"/>
      <c r="AD7" s="223"/>
      <c r="AE7" s="223"/>
      <c r="AF7" s="223"/>
      <c r="AG7" s="223"/>
      <c r="AH7" s="223"/>
      <c r="AI7" s="223"/>
      <c r="AJ7" s="77"/>
      <c r="AK7" s="223"/>
      <c r="AL7" s="223"/>
      <c r="AM7" s="223"/>
      <c r="AN7" s="223"/>
      <c r="AO7" s="223">
        <v>313451.98804420186</v>
      </c>
      <c r="AP7" s="223"/>
      <c r="AQ7" s="223"/>
      <c r="AR7" s="223"/>
      <c r="AS7" s="223"/>
      <c r="AT7" s="223"/>
      <c r="AU7" s="223"/>
      <c r="AV7" s="223"/>
      <c r="AW7" s="223"/>
      <c r="AX7" s="223"/>
      <c r="AY7" s="223"/>
      <c r="AZ7" s="223"/>
      <c r="BA7" s="223"/>
      <c r="BB7" s="223"/>
      <c r="BC7" s="223"/>
      <c r="BD7" s="223"/>
      <c r="BE7" s="223"/>
      <c r="BF7" s="223"/>
      <c r="BG7" s="223"/>
      <c r="BH7" s="223"/>
      <c r="BI7" s="223"/>
      <c r="BJ7" s="223"/>
      <c r="BK7" s="223"/>
      <c r="BL7" s="223"/>
      <c r="BM7" s="223"/>
      <c r="BN7" s="223"/>
      <c r="BO7" s="223"/>
      <c r="BP7" s="223"/>
      <c r="BQ7" s="223"/>
      <c r="BR7" s="77"/>
      <c r="BS7" s="223"/>
      <c r="BT7" s="223"/>
      <c r="BU7" s="223"/>
      <c r="BV7" s="223"/>
      <c r="BW7" s="223"/>
      <c r="BX7" s="223"/>
      <c r="BY7" s="223"/>
      <c r="BZ7" s="223"/>
      <c r="CA7" s="223"/>
      <c r="CB7" s="223"/>
      <c r="CC7" s="223"/>
      <c r="CD7" s="223"/>
      <c r="CE7" s="223"/>
      <c r="CF7" s="83">
        <v>151412.80342622113</v>
      </c>
      <c r="CG7" s="107">
        <f t="shared" si="0"/>
        <v>464864.79147042299</v>
      </c>
    </row>
    <row r="8" spans="1:85" x14ac:dyDescent="0.25">
      <c r="A8" s="227"/>
      <c r="B8" s="225">
        <v>6</v>
      </c>
      <c r="C8" s="223"/>
      <c r="D8" s="223"/>
      <c r="E8" s="223"/>
      <c r="F8" s="223"/>
      <c r="G8" s="223"/>
      <c r="H8" s="223"/>
      <c r="I8" s="223"/>
      <c r="J8" s="223"/>
      <c r="K8" s="223"/>
      <c r="L8" s="223"/>
      <c r="M8" s="223"/>
      <c r="N8" s="223"/>
      <c r="O8" s="223"/>
      <c r="P8" s="223"/>
      <c r="Q8" s="223"/>
      <c r="R8" s="223"/>
      <c r="S8" s="223"/>
      <c r="T8" s="223"/>
      <c r="U8" s="223"/>
      <c r="V8" s="223"/>
      <c r="W8" s="223"/>
      <c r="X8" s="223"/>
      <c r="Y8" s="223"/>
      <c r="Z8" s="223"/>
      <c r="AA8" s="223"/>
      <c r="AB8" s="223"/>
      <c r="AC8" s="223"/>
      <c r="AD8" s="223"/>
      <c r="AE8" s="223"/>
      <c r="AF8" s="223"/>
      <c r="AG8" s="223"/>
      <c r="AH8" s="223"/>
      <c r="AI8" s="223"/>
      <c r="AJ8" s="77"/>
      <c r="AK8" s="223"/>
      <c r="AL8" s="223"/>
      <c r="AM8" s="223"/>
      <c r="AN8" s="223"/>
      <c r="AO8" s="223"/>
      <c r="AP8" s="223">
        <v>2098187.3739231797</v>
      </c>
      <c r="AQ8" s="223"/>
      <c r="AR8" s="223"/>
      <c r="AS8" s="223"/>
      <c r="AT8" s="223"/>
      <c r="AU8" s="223"/>
      <c r="AV8" s="223"/>
      <c r="AW8" s="223"/>
      <c r="AX8" s="223"/>
      <c r="AY8" s="223"/>
      <c r="AZ8" s="223"/>
      <c r="BA8" s="223"/>
      <c r="BB8" s="223"/>
      <c r="BC8" s="223"/>
      <c r="BD8" s="223"/>
      <c r="BE8" s="223"/>
      <c r="BF8" s="223"/>
      <c r="BG8" s="223"/>
      <c r="BH8" s="223"/>
      <c r="BI8" s="223"/>
      <c r="BJ8" s="223"/>
      <c r="BK8" s="223"/>
      <c r="BL8" s="223"/>
      <c r="BM8" s="223"/>
      <c r="BN8" s="223"/>
      <c r="BO8" s="223"/>
      <c r="BP8" s="223"/>
      <c r="BQ8" s="223"/>
      <c r="BR8" s="77"/>
      <c r="BS8" s="223"/>
      <c r="BT8" s="223"/>
      <c r="BU8" s="223"/>
      <c r="BV8" s="223"/>
      <c r="BW8" s="223"/>
      <c r="BX8" s="223"/>
      <c r="BY8" s="223"/>
      <c r="BZ8" s="223"/>
      <c r="CA8" s="223"/>
      <c r="CB8" s="223"/>
      <c r="CC8" s="223"/>
      <c r="CD8" s="223"/>
      <c r="CE8" s="223"/>
      <c r="CF8" s="83">
        <v>494261.82459596405</v>
      </c>
      <c r="CG8" s="107">
        <f t="shared" si="0"/>
        <v>2592449.1985191437</v>
      </c>
    </row>
    <row r="9" spans="1:85" x14ac:dyDescent="0.25">
      <c r="A9" s="227"/>
      <c r="B9" s="225">
        <v>7</v>
      </c>
      <c r="C9" s="223"/>
      <c r="D9" s="223"/>
      <c r="E9" s="223"/>
      <c r="F9" s="223"/>
      <c r="G9" s="223"/>
      <c r="H9" s="223"/>
      <c r="I9" s="223"/>
      <c r="J9" s="223"/>
      <c r="K9" s="223"/>
      <c r="L9" s="223"/>
      <c r="M9" s="223"/>
      <c r="N9" s="223"/>
      <c r="O9" s="223"/>
      <c r="P9" s="223"/>
      <c r="Q9" s="223"/>
      <c r="R9" s="223"/>
      <c r="S9" s="223"/>
      <c r="T9" s="223"/>
      <c r="U9" s="223"/>
      <c r="V9" s="223"/>
      <c r="W9" s="223"/>
      <c r="X9" s="223"/>
      <c r="Y9" s="223"/>
      <c r="Z9" s="223"/>
      <c r="AA9" s="223"/>
      <c r="AB9" s="223"/>
      <c r="AC9" s="223"/>
      <c r="AD9" s="223"/>
      <c r="AE9" s="223"/>
      <c r="AF9" s="223"/>
      <c r="AG9" s="223"/>
      <c r="AH9" s="223"/>
      <c r="AI9" s="223"/>
      <c r="AJ9" s="77"/>
      <c r="AK9" s="223"/>
      <c r="AL9" s="223"/>
      <c r="AM9" s="223"/>
      <c r="AN9" s="223"/>
      <c r="AO9" s="223"/>
      <c r="AP9" s="223"/>
      <c r="AQ9" s="223">
        <v>908405.47561960935</v>
      </c>
      <c r="AR9" s="223"/>
      <c r="AS9" s="223"/>
      <c r="AT9" s="223"/>
      <c r="AU9" s="223"/>
      <c r="AV9" s="223"/>
      <c r="AW9" s="223"/>
      <c r="AX9" s="223"/>
      <c r="AY9" s="223"/>
      <c r="AZ9" s="223"/>
      <c r="BA9" s="223"/>
      <c r="BB9" s="223"/>
      <c r="BC9" s="223"/>
      <c r="BD9" s="223"/>
      <c r="BE9" s="223"/>
      <c r="BF9" s="223"/>
      <c r="BG9" s="223"/>
      <c r="BH9" s="223"/>
      <c r="BI9" s="223"/>
      <c r="BJ9" s="223"/>
      <c r="BK9" s="223"/>
      <c r="BL9" s="223"/>
      <c r="BM9" s="223"/>
      <c r="BN9" s="223"/>
      <c r="BO9" s="223"/>
      <c r="BP9" s="223"/>
      <c r="BQ9" s="223"/>
      <c r="BR9" s="77"/>
      <c r="BS9" s="223"/>
      <c r="BT9" s="223"/>
      <c r="BU9" s="223"/>
      <c r="BV9" s="223"/>
      <c r="BW9" s="223"/>
      <c r="BX9" s="223"/>
      <c r="BY9" s="223"/>
      <c r="BZ9" s="223"/>
      <c r="CA9" s="223"/>
      <c r="CB9" s="223"/>
      <c r="CC9" s="223"/>
      <c r="CD9" s="223"/>
      <c r="CE9" s="223"/>
      <c r="CF9" s="83">
        <v>62189.461374623701</v>
      </c>
      <c r="CG9" s="107">
        <f t="shared" si="0"/>
        <v>970594.93699423305</v>
      </c>
    </row>
    <row r="10" spans="1:85" x14ac:dyDescent="0.25">
      <c r="A10" s="227"/>
      <c r="B10" s="225">
        <v>8</v>
      </c>
      <c r="C10" s="223"/>
      <c r="D10" s="223"/>
      <c r="E10" s="223"/>
      <c r="F10" s="223"/>
      <c r="G10" s="223"/>
      <c r="H10" s="223"/>
      <c r="I10" s="223"/>
      <c r="J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3"/>
      <c r="AH10" s="223"/>
      <c r="AI10" s="223"/>
      <c r="AJ10" s="77"/>
      <c r="AK10" s="223"/>
      <c r="AL10" s="223"/>
      <c r="AM10" s="223"/>
      <c r="AN10" s="223"/>
      <c r="AO10" s="223"/>
      <c r="AP10" s="223"/>
      <c r="AQ10" s="223"/>
      <c r="AR10" s="223">
        <v>2486263.6955767092</v>
      </c>
      <c r="AS10" s="223"/>
      <c r="AT10" s="223"/>
      <c r="AU10" s="223"/>
      <c r="AV10" s="223"/>
      <c r="AW10" s="223"/>
      <c r="AX10" s="223"/>
      <c r="AY10" s="223"/>
      <c r="AZ10" s="223"/>
      <c r="BA10" s="223"/>
      <c r="BB10" s="223"/>
      <c r="BC10" s="223"/>
      <c r="BD10" s="223"/>
      <c r="BE10" s="223"/>
      <c r="BF10" s="223"/>
      <c r="BG10" s="223"/>
      <c r="BH10" s="223"/>
      <c r="BI10" s="223"/>
      <c r="BJ10" s="223"/>
      <c r="BK10" s="223"/>
      <c r="BL10" s="223"/>
      <c r="BM10" s="223"/>
      <c r="BN10" s="223"/>
      <c r="BO10" s="223"/>
      <c r="BP10" s="223"/>
      <c r="BQ10" s="223"/>
      <c r="BR10" s="77"/>
      <c r="BS10" s="223"/>
      <c r="BT10" s="223"/>
      <c r="BU10" s="223"/>
      <c r="BV10" s="223"/>
      <c r="BW10" s="223"/>
      <c r="BX10" s="223"/>
      <c r="BY10" s="223"/>
      <c r="BZ10" s="223"/>
      <c r="CA10" s="223"/>
      <c r="CB10" s="223"/>
      <c r="CC10" s="223"/>
      <c r="CD10" s="223"/>
      <c r="CE10" s="223"/>
      <c r="CF10" s="83">
        <v>319319.86714855919</v>
      </c>
      <c r="CG10" s="107">
        <f t="shared" si="0"/>
        <v>2805583.5627252683</v>
      </c>
    </row>
    <row r="11" spans="1:85" x14ac:dyDescent="0.25">
      <c r="A11" s="227"/>
      <c r="B11" s="225">
        <v>9</v>
      </c>
      <c r="C11" s="223"/>
      <c r="D11" s="223"/>
      <c r="E11" s="223"/>
      <c r="F11" s="223"/>
      <c r="G11" s="223"/>
      <c r="H11" s="223"/>
      <c r="I11" s="223"/>
      <c r="J11" s="223"/>
      <c r="K11" s="223"/>
      <c r="L11" s="223"/>
      <c r="M11" s="223"/>
      <c r="N11" s="223"/>
      <c r="O11" s="223"/>
      <c r="P11" s="223"/>
      <c r="Q11" s="223"/>
      <c r="R11" s="223"/>
      <c r="S11" s="223"/>
      <c r="T11" s="223"/>
      <c r="U11" s="223"/>
      <c r="V11" s="223"/>
      <c r="W11" s="223"/>
      <c r="X11" s="223"/>
      <c r="Y11" s="223"/>
      <c r="Z11" s="223"/>
      <c r="AA11" s="223"/>
      <c r="AB11" s="223"/>
      <c r="AC11" s="223"/>
      <c r="AD11" s="223"/>
      <c r="AE11" s="223"/>
      <c r="AF11" s="223"/>
      <c r="AG11" s="223"/>
      <c r="AH11" s="223"/>
      <c r="AI11" s="223"/>
      <c r="AJ11" s="77"/>
      <c r="AK11" s="223"/>
      <c r="AL11" s="223"/>
      <c r="AM11" s="223"/>
      <c r="AN11" s="223"/>
      <c r="AO11" s="223"/>
      <c r="AP11" s="223"/>
      <c r="AQ11" s="223"/>
      <c r="AR11" s="223"/>
      <c r="AS11" s="223">
        <v>127748.63228066688</v>
      </c>
      <c r="AT11" s="223"/>
      <c r="AU11" s="223"/>
      <c r="AV11" s="223"/>
      <c r="AW11" s="223"/>
      <c r="AX11" s="223"/>
      <c r="AY11" s="223"/>
      <c r="AZ11" s="223"/>
      <c r="BA11" s="223"/>
      <c r="BB11" s="223"/>
      <c r="BC11" s="223"/>
      <c r="BD11" s="223"/>
      <c r="BE11" s="223"/>
      <c r="BF11" s="223"/>
      <c r="BG11" s="223"/>
      <c r="BH11" s="223"/>
      <c r="BI11" s="223"/>
      <c r="BJ11" s="223"/>
      <c r="BK11" s="223"/>
      <c r="BL11" s="223"/>
      <c r="BM11" s="223"/>
      <c r="BN11" s="223"/>
      <c r="BO11" s="223"/>
      <c r="BP11" s="223"/>
      <c r="BQ11" s="223"/>
      <c r="BR11" s="77"/>
      <c r="BS11" s="223"/>
      <c r="BT11" s="223"/>
      <c r="BU11" s="223"/>
      <c r="BV11" s="223"/>
      <c r="BW11" s="223"/>
      <c r="BX11" s="223"/>
      <c r="BY11" s="223"/>
      <c r="BZ11" s="223"/>
      <c r="CA11" s="223"/>
      <c r="CB11" s="223"/>
      <c r="CC11" s="223"/>
      <c r="CD11" s="223"/>
      <c r="CE11" s="223"/>
      <c r="CF11" s="83">
        <v>8169.3870790357123</v>
      </c>
      <c r="CG11" s="107">
        <f t="shared" si="0"/>
        <v>135918.01935970259</v>
      </c>
    </row>
    <row r="12" spans="1:85" x14ac:dyDescent="0.25">
      <c r="A12" s="227"/>
      <c r="B12" s="225">
        <v>10</v>
      </c>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3"/>
      <c r="AG12" s="223"/>
      <c r="AH12" s="223"/>
      <c r="AI12" s="223"/>
      <c r="AJ12" s="77"/>
      <c r="AK12" s="223"/>
      <c r="AL12" s="223"/>
      <c r="AM12" s="223"/>
      <c r="AN12" s="223"/>
      <c r="AO12" s="223"/>
      <c r="AP12" s="223"/>
      <c r="AQ12" s="223"/>
      <c r="AR12" s="223"/>
      <c r="AS12" s="223"/>
      <c r="AT12" s="223">
        <v>392014.85208062199</v>
      </c>
      <c r="AU12" s="223"/>
      <c r="AV12" s="223"/>
      <c r="AW12" s="223"/>
      <c r="AX12" s="223"/>
      <c r="AY12" s="223"/>
      <c r="AZ12" s="223"/>
      <c r="BA12" s="223"/>
      <c r="BB12" s="223"/>
      <c r="BC12" s="223"/>
      <c r="BD12" s="223"/>
      <c r="BE12" s="223"/>
      <c r="BF12" s="223"/>
      <c r="BG12" s="223"/>
      <c r="BH12" s="223"/>
      <c r="BI12" s="223"/>
      <c r="BJ12" s="223"/>
      <c r="BK12" s="223"/>
      <c r="BL12" s="223"/>
      <c r="BM12" s="223"/>
      <c r="BN12" s="223"/>
      <c r="BO12" s="223"/>
      <c r="BP12" s="223"/>
      <c r="BQ12" s="223"/>
      <c r="BR12" s="77"/>
      <c r="BS12" s="223"/>
      <c r="BT12" s="223"/>
      <c r="BU12" s="223"/>
      <c r="BV12" s="223"/>
      <c r="BW12" s="223"/>
      <c r="BX12" s="223"/>
      <c r="BY12" s="223"/>
      <c r="BZ12" s="223"/>
      <c r="CA12" s="223"/>
      <c r="CB12" s="223"/>
      <c r="CC12" s="223"/>
      <c r="CD12" s="223"/>
      <c r="CE12" s="223"/>
      <c r="CF12" s="83">
        <v>62052.359358558118</v>
      </c>
      <c r="CG12" s="107">
        <f t="shared" si="0"/>
        <v>454067.21143918013</v>
      </c>
    </row>
    <row r="13" spans="1:85" x14ac:dyDescent="0.25">
      <c r="A13" s="227"/>
      <c r="B13" s="225">
        <v>11</v>
      </c>
      <c r="C13" s="223"/>
      <c r="D13" s="223"/>
      <c r="E13" s="223"/>
      <c r="F13" s="223"/>
      <c r="G13" s="223"/>
      <c r="H13" s="223"/>
      <c r="I13" s="223"/>
      <c r="J13" s="223"/>
      <c r="K13" s="223"/>
      <c r="L13" s="223"/>
      <c r="M13" s="223"/>
      <c r="N13" s="223"/>
      <c r="O13" s="223"/>
      <c r="P13" s="223"/>
      <c r="Q13" s="223"/>
      <c r="R13" s="223"/>
      <c r="S13" s="223"/>
      <c r="T13" s="223"/>
      <c r="U13" s="223"/>
      <c r="V13" s="223"/>
      <c r="W13" s="223"/>
      <c r="X13" s="223"/>
      <c r="Y13" s="223"/>
      <c r="Z13" s="223"/>
      <c r="AA13" s="223"/>
      <c r="AB13" s="223"/>
      <c r="AC13" s="223"/>
      <c r="AD13" s="223"/>
      <c r="AE13" s="223"/>
      <c r="AF13" s="223"/>
      <c r="AG13" s="223"/>
      <c r="AH13" s="223"/>
      <c r="AI13" s="223"/>
      <c r="AJ13" s="77"/>
      <c r="AK13" s="223"/>
      <c r="AL13" s="223"/>
      <c r="AM13" s="223"/>
      <c r="AN13" s="223"/>
      <c r="AO13" s="223"/>
      <c r="AP13" s="223"/>
      <c r="AQ13" s="223"/>
      <c r="AR13" s="223"/>
      <c r="AS13" s="223"/>
      <c r="AT13" s="223"/>
      <c r="AU13" s="223">
        <v>1421851.396186806</v>
      </c>
      <c r="AV13" s="223"/>
      <c r="AW13" s="223"/>
      <c r="AX13" s="223"/>
      <c r="AY13" s="223"/>
      <c r="AZ13" s="223"/>
      <c r="BA13" s="223"/>
      <c r="BB13" s="223"/>
      <c r="BC13" s="223"/>
      <c r="BD13" s="223"/>
      <c r="BE13" s="223"/>
      <c r="BF13" s="223"/>
      <c r="BG13" s="223"/>
      <c r="BH13" s="223"/>
      <c r="BI13" s="223"/>
      <c r="BJ13" s="223"/>
      <c r="BK13" s="223"/>
      <c r="BL13" s="223"/>
      <c r="BM13" s="223"/>
      <c r="BN13" s="223"/>
      <c r="BO13" s="223"/>
      <c r="BP13" s="223"/>
      <c r="BQ13" s="223"/>
      <c r="BR13" s="77"/>
      <c r="BS13" s="223"/>
      <c r="BT13" s="223"/>
      <c r="BU13" s="223"/>
      <c r="BV13" s="223"/>
      <c r="BW13" s="223"/>
      <c r="BX13" s="223"/>
      <c r="BY13" s="223"/>
      <c r="BZ13" s="223"/>
      <c r="CA13" s="223"/>
      <c r="CB13" s="223"/>
      <c r="CC13" s="223"/>
      <c r="CD13" s="223"/>
      <c r="CE13" s="223"/>
      <c r="CF13" s="83">
        <v>1107262.1961451182</v>
      </c>
      <c r="CG13" s="107">
        <f t="shared" si="0"/>
        <v>2529113.5923319245</v>
      </c>
    </row>
    <row r="14" spans="1:85" x14ac:dyDescent="0.25">
      <c r="A14" s="227"/>
      <c r="B14" s="225">
        <v>12</v>
      </c>
      <c r="C14" s="223"/>
      <c r="D14" s="223"/>
      <c r="E14" s="223"/>
      <c r="F14" s="223"/>
      <c r="G14" s="223"/>
      <c r="H14" s="223"/>
      <c r="I14" s="223"/>
      <c r="J14" s="223"/>
      <c r="K14" s="223"/>
      <c r="L14" s="223"/>
      <c r="M14" s="223"/>
      <c r="N14" s="223"/>
      <c r="O14" s="223"/>
      <c r="P14" s="223"/>
      <c r="Q14" s="223"/>
      <c r="R14" s="223"/>
      <c r="S14" s="223"/>
      <c r="T14" s="223"/>
      <c r="U14" s="223"/>
      <c r="V14" s="223"/>
      <c r="W14" s="223"/>
      <c r="X14" s="223"/>
      <c r="Y14" s="223"/>
      <c r="Z14" s="223"/>
      <c r="AA14" s="223"/>
      <c r="AB14" s="223"/>
      <c r="AC14" s="223"/>
      <c r="AD14" s="223"/>
      <c r="AE14" s="223"/>
      <c r="AF14" s="223"/>
      <c r="AG14" s="223"/>
      <c r="AH14" s="223"/>
      <c r="AI14" s="223"/>
      <c r="AJ14" s="77"/>
      <c r="AK14" s="223"/>
      <c r="AL14" s="223"/>
      <c r="AM14" s="223"/>
      <c r="AN14" s="223"/>
      <c r="AO14" s="223"/>
      <c r="AP14" s="223"/>
      <c r="AQ14" s="223"/>
      <c r="AR14" s="223"/>
      <c r="AS14" s="223"/>
      <c r="AT14" s="223"/>
      <c r="AU14" s="223"/>
      <c r="AV14" s="223">
        <v>1862253.4070004821</v>
      </c>
      <c r="AW14" s="223"/>
      <c r="AX14" s="223"/>
      <c r="AY14" s="223"/>
      <c r="AZ14" s="223"/>
      <c r="BA14" s="223"/>
      <c r="BB14" s="223"/>
      <c r="BC14" s="223"/>
      <c r="BD14" s="223"/>
      <c r="BE14" s="223"/>
      <c r="BF14" s="223"/>
      <c r="BG14" s="223"/>
      <c r="BH14" s="223"/>
      <c r="BI14" s="223"/>
      <c r="BJ14" s="223"/>
      <c r="BK14" s="223"/>
      <c r="BL14" s="223"/>
      <c r="BM14" s="223"/>
      <c r="BN14" s="223"/>
      <c r="BO14" s="223"/>
      <c r="BP14" s="223"/>
      <c r="BQ14" s="223"/>
      <c r="BR14" s="77"/>
      <c r="BS14" s="223"/>
      <c r="BT14" s="223"/>
      <c r="BU14" s="223"/>
      <c r="BV14" s="223"/>
      <c r="BW14" s="223"/>
      <c r="BX14" s="223"/>
      <c r="BY14" s="223"/>
      <c r="BZ14" s="223"/>
      <c r="CA14" s="223"/>
      <c r="CB14" s="223"/>
      <c r="CC14" s="223"/>
      <c r="CD14" s="223"/>
      <c r="CE14" s="223"/>
      <c r="CF14" s="83">
        <v>1368681.2418519307</v>
      </c>
      <c r="CG14" s="107">
        <f t="shared" si="0"/>
        <v>3230934.6488524126</v>
      </c>
    </row>
    <row r="15" spans="1:85" x14ac:dyDescent="0.25">
      <c r="A15" s="227"/>
      <c r="B15" s="225">
        <v>13</v>
      </c>
      <c r="C15" s="223"/>
      <c r="D15" s="223"/>
      <c r="E15" s="223"/>
      <c r="F15" s="223"/>
      <c r="G15" s="223"/>
      <c r="H15" s="223"/>
      <c r="I15" s="223"/>
      <c r="J15" s="223"/>
      <c r="K15" s="223"/>
      <c r="L15" s="223"/>
      <c r="M15" s="223"/>
      <c r="N15" s="223"/>
      <c r="O15" s="223"/>
      <c r="P15" s="223"/>
      <c r="Q15" s="223"/>
      <c r="R15" s="223"/>
      <c r="S15" s="223"/>
      <c r="T15" s="223"/>
      <c r="U15" s="223"/>
      <c r="V15" s="223"/>
      <c r="W15" s="223"/>
      <c r="X15" s="223"/>
      <c r="Y15" s="223"/>
      <c r="Z15" s="223"/>
      <c r="AA15" s="223"/>
      <c r="AB15" s="223"/>
      <c r="AC15" s="223"/>
      <c r="AD15" s="223"/>
      <c r="AE15" s="223"/>
      <c r="AF15" s="223"/>
      <c r="AG15" s="223"/>
      <c r="AH15" s="223"/>
      <c r="AI15" s="223"/>
      <c r="AJ15" s="77"/>
      <c r="AK15" s="223"/>
      <c r="AL15" s="223"/>
      <c r="AM15" s="223"/>
      <c r="AN15" s="223"/>
      <c r="AO15" s="223"/>
      <c r="AP15" s="223"/>
      <c r="AQ15" s="223"/>
      <c r="AR15" s="223"/>
      <c r="AS15" s="223"/>
      <c r="AT15" s="223"/>
      <c r="AU15" s="223"/>
      <c r="AV15" s="223"/>
      <c r="AW15" s="223">
        <v>268186.86292172974</v>
      </c>
      <c r="AX15" s="223"/>
      <c r="AY15" s="223"/>
      <c r="AZ15" s="223"/>
      <c r="BA15" s="223"/>
      <c r="BB15" s="223"/>
      <c r="BC15" s="223"/>
      <c r="BD15" s="223"/>
      <c r="BE15" s="223"/>
      <c r="BF15" s="223"/>
      <c r="BG15" s="223"/>
      <c r="BH15" s="223"/>
      <c r="BI15" s="223"/>
      <c r="BJ15" s="223"/>
      <c r="BK15" s="223"/>
      <c r="BL15" s="223"/>
      <c r="BM15" s="223"/>
      <c r="BN15" s="223"/>
      <c r="BO15" s="223"/>
      <c r="BP15" s="223"/>
      <c r="BQ15" s="223"/>
      <c r="BR15" s="77"/>
      <c r="BS15" s="223"/>
      <c r="BT15" s="223"/>
      <c r="BU15" s="223"/>
      <c r="BV15" s="223"/>
      <c r="BW15" s="223"/>
      <c r="BX15" s="223"/>
      <c r="BY15" s="223"/>
      <c r="BZ15" s="223"/>
      <c r="CA15" s="223"/>
      <c r="CB15" s="223"/>
      <c r="CC15" s="223"/>
      <c r="CD15" s="223"/>
      <c r="CE15" s="223"/>
      <c r="CF15" s="83">
        <v>19475.548631433812</v>
      </c>
      <c r="CG15" s="107">
        <f t="shared" si="0"/>
        <v>287662.41155316355</v>
      </c>
    </row>
    <row r="16" spans="1:85" x14ac:dyDescent="0.25">
      <c r="A16" s="227"/>
      <c r="B16" s="225">
        <v>14</v>
      </c>
      <c r="C16" s="223"/>
      <c r="D16" s="223"/>
      <c r="E16" s="223"/>
      <c r="F16" s="223"/>
      <c r="G16" s="223"/>
      <c r="H16" s="223"/>
      <c r="I16" s="223"/>
      <c r="J16" s="223"/>
      <c r="K16" s="223"/>
      <c r="L16" s="223"/>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c r="AJ16" s="77"/>
      <c r="AK16" s="223"/>
      <c r="AL16" s="223"/>
      <c r="AM16" s="223"/>
      <c r="AN16" s="223"/>
      <c r="AO16" s="223"/>
      <c r="AP16" s="223"/>
      <c r="AQ16" s="223"/>
      <c r="AR16" s="223"/>
      <c r="AS16" s="223"/>
      <c r="AT16" s="223"/>
      <c r="AU16" s="223"/>
      <c r="AV16" s="223"/>
      <c r="AW16" s="223"/>
      <c r="AX16" s="223">
        <v>1212809.5750220597</v>
      </c>
      <c r="AY16" s="223"/>
      <c r="AZ16" s="223"/>
      <c r="BA16" s="223"/>
      <c r="BB16" s="223"/>
      <c r="BC16" s="223"/>
      <c r="BD16" s="223"/>
      <c r="BE16" s="223"/>
      <c r="BF16" s="223"/>
      <c r="BG16" s="223"/>
      <c r="BH16" s="223"/>
      <c r="BI16" s="223"/>
      <c r="BJ16" s="223"/>
      <c r="BK16" s="223"/>
      <c r="BL16" s="223"/>
      <c r="BM16" s="223"/>
      <c r="BN16" s="223"/>
      <c r="BO16" s="223"/>
      <c r="BP16" s="223"/>
      <c r="BQ16" s="223"/>
      <c r="BR16" s="77"/>
      <c r="BS16" s="223"/>
      <c r="BT16" s="223"/>
      <c r="BU16" s="223"/>
      <c r="BV16" s="223"/>
      <c r="BW16" s="223"/>
      <c r="BX16" s="223"/>
      <c r="BY16" s="223"/>
      <c r="BZ16" s="223"/>
      <c r="CA16" s="223"/>
      <c r="CB16" s="223"/>
      <c r="CC16" s="223"/>
      <c r="CD16" s="223"/>
      <c r="CE16" s="223"/>
      <c r="CF16" s="83">
        <v>392185.34727427992</v>
      </c>
      <c r="CG16" s="107">
        <f t="shared" si="0"/>
        <v>1604994.9222963396</v>
      </c>
    </row>
    <row r="17" spans="1:85" x14ac:dyDescent="0.25">
      <c r="A17" s="227"/>
      <c r="B17" s="225">
        <v>15</v>
      </c>
      <c r="C17" s="223"/>
      <c r="D17" s="223"/>
      <c r="E17" s="223"/>
      <c r="F17" s="223"/>
      <c r="G17" s="223"/>
      <c r="H17" s="223"/>
      <c r="I17" s="223"/>
      <c r="J17" s="223"/>
      <c r="K17" s="223"/>
      <c r="L17" s="223"/>
      <c r="M17" s="223"/>
      <c r="N17" s="223"/>
      <c r="O17" s="223"/>
      <c r="P17" s="223"/>
      <c r="Q17" s="223"/>
      <c r="R17" s="223"/>
      <c r="S17" s="223"/>
      <c r="T17" s="223"/>
      <c r="U17" s="223"/>
      <c r="V17" s="223"/>
      <c r="W17" s="223"/>
      <c r="X17" s="223"/>
      <c r="Y17" s="223"/>
      <c r="Z17" s="223"/>
      <c r="AA17" s="223"/>
      <c r="AB17" s="223"/>
      <c r="AC17" s="223"/>
      <c r="AD17" s="223"/>
      <c r="AE17" s="223"/>
      <c r="AF17" s="223"/>
      <c r="AG17" s="223"/>
      <c r="AH17" s="223"/>
      <c r="AI17" s="223"/>
      <c r="AJ17" s="77"/>
      <c r="AK17" s="223"/>
      <c r="AL17" s="223"/>
      <c r="AM17" s="223"/>
      <c r="AN17" s="223"/>
      <c r="AO17" s="223"/>
      <c r="AP17" s="223"/>
      <c r="AQ17" s="223"/>
      <c r="AR17" s="223"/>
      <c r="AS17" s="223"/>
      <c r="AT17" s="223"/>
      <c r="AU17" s="223"/>
      <c r="AV17" s="223"/>
      <c r="AW17" s="223"/>
      <c r="AX17" s="223"/>
      <c r="AY17" s="223">
        <v>431601.48204978602</v>
      </c>
      <c r="AZ17" s="223"/>
      <c r="BA17" s="223"/>
      <c r="BB17" s="223"/>
      <c r="BC17" s="223"/>
      <c r="BD17" s="223"/>
      <c r="BE17" s="223"/>
      <c r="BF17" s="223"/>
      <c r="BG17" s="223"/>
      <c r="BH17" s="223"/>
      <c r="BI17" s="223"/>
      <c r="BJ17" s="223"/>
      <c r="BK17" s="223"/>
      <c r="BL17" s="223"/>
      <c r="BM17" s="223"/>
      <c r="BN17" s="223"/>
      <c r="BO17" s="223"/>
      <c r="BP17" s="223"/>
      <c r="BQ17" s="223"/>
      <c r="BR17" s="77"/>
      <c r="BS17" s="223"/>
      <c r="BT17" s="223"/>
      <c r="BU17" s="223"/>
      <c r="BV17" s="223"/>
      <c r="BW17" s="223"/>
      <c r="BX17" s="223"/>
      <c r="BY17" s="223"/>
      <c r="BZ17" s="223"/>
      <c r="CA17" s="223"/>
      <c r="CB17" s="223"/>
      <c r="CC17" s="223"/>
      <c r="CD17" s="223"/>
      <c r="CE17" s="223"/>
      <c r="CF17" s="83">
        <v>198820.308754987</v>
      </c>
      <c r="CG17" s="107">
        <f t="shared" si="0"/>
        <v>630421.79080477299</v>
      </c>
    </row>
    <row r="18" spans="1:85" x14ac:dyDescent="0.25">
      <c r="A18" s="227"/>
      <c r="B18" s="225">
        <v>16</v>
      </c>
      <c r="C18" s="223"/>
      <c r="D18" s="223"/>
      <c r="E18" s="223"/>
      <c r="F18" s="223"/>
      <c r="G18" s="223"/>
      <c r="H18" s="223"/>
      <c r="I18" s="223"/>
      <c r="J18" s="223"/>
      <c r="K18" s="223"/>
      <c r="L18" s="223"/>
      <c r="M18" s="223"/>
      <c r="N18" s="223"/>
      <c r="O18" s="223"/>
      <c r="P18" s="223"/>
      <c r="Q18" s="223"/>
      <c r="R18" s="223"/>
      <c r="S18" s="223"/>
      <c r="T18" s="223"/>
      <c r="U18" s="223"/>
      <c r="V18" s="223"/>
      <c r="W18" s="223"/>
      <c r="X18" s="223"/>
      <c r="Y18" s="223"/>
      <c r="Z18" s="223"/>
      <c r="AA18" s="223"/>
      <c r="AB18" s="223"/>
      <c r="AC18" s="223"/>
      <c r="AD18" s="223"/>
      <c r="AE18" s="223"/>
      <c r="AF18" s="223"/>
      <c r="AG18" s="223"/>
      <c r="AH18" s="223"/>
      <c r="AI18" s="223"/>
      <c r="AJ18" s="77"/>
      <c r="AK18" s="223"/>
      <c r="AL18" s="223"/>
      <c r="AM18" s="223"/>
      <c r="AN18" s="223"/>
      <c r="AO18" s="223"/>
      <c r="AP18" s="223"/>
      <c r="AQ18" s="223"/>
      <c r="AR18" s="223"/>
      <c r="AS18" s="223"/>
      <c r="AT18" s="223"/>
      <c r="AU18" s="223"/>
      <c r="AV18" s="223"/>
      <c r="AW18" s="223"/>
      <c r="AX18" s="223"/>
      <c r="AY18" s="223"/>
      <c r="AZ18" s="223">
        <v>620697.88127218594</v>
      </c>
      <c r="BA18" s="223"/>
      <c r="BB18" s="223"/>
      <c r="BC18" s="223"/>
      <c r="BD18" s="223"/>
      <c r="BE18" s="223"/>
      <c r="BF18" s="223"/>
      <c r="BG18" s="223"/>
      <c r="BH18" s="223"/>
      <c r="BI18" s="223"/>
      <c r="BJ18" s="223"/>
      <c r="BK18" s="223"/>
      <c r="BL18" s="223"/>
      <c r="BM18" s="223"/>
      <c r="BN18" s="223"/>
      <c r="BO18" s="223"/>
      <c r="BP18" s="223"/>
      <c r="BQ18" s="223"/>
      <c r="BR18" s="77"/>
      <c r="BS18" s="223"/>
      <c r="BT18" s="223"/>
      <c r="BU18" s="223"/>
      <c r="BV18" s="223"/>
      <c r="BW18" s="223"/>
      <c r="BX18" s="223"/>
      <c r="BY18" s="223"/>
      <c r="BZ18" s="223"/>
      <c r="CA18" s="223"/>
      <c r="CB18" s="223"/>
      <c r="CC18" s="223"/>
      <c r="CD18" s="223"/>
      <c r="CE18" s="223"/>
      <c r="CF18" s="83">
        <v>21274.04428176954</v>
      </c>
      <c r="CG18" s="107">
        <f t="shared" si="0"/>
        <v>641971.92555395549</v>
      </c>
    </row>
    <row r="19" spans="1:85" x14ac:dyDescent="0.25">
      <c r="A19" s="227"/>
      <c r="B19" s="225">
        <v>17</v>
      </c>
      <c r="C19" s="223"/>
      <c r="D19" s="223"/>
      <c r="E19" s="223"/>
      <c r="F19" s="223"/>
      <c r="G19" s="223"/>
      <c r="H19" s="223"/>
      <c r="I19" s="223"/>
      <c r="J19" s="223"/>
      <c r="K19" s="223"/>
      <c r="L19" s="223"/>
      <c r="M19" s="223"/>
      <c r="N19" s="223"/>
      <c r="O19" s="223"/>
      <c r="P19" s="223"/>
      <c r="Q19" s="223"/>
      <c r="R19" s="223"/>
      <c r="S19" s="223"/>
      <c r="T19" s="223"/>
      <c r="U19" s="223"/>
      <c r="V19" s="223"/>
      <c r="W19" s="223"/>
      <c r="X19" s="223"/>
      <c r="Y19" s="223"/>
      <c r="Z19" s="223"/>
      <c r="AA19" s="223"/>
      <c r="AB19" s="223"/>
      <c r="AC19" s="223"/>
      <c r="AD19" s="223"/>
      <c r="AE19" s="223"/>
      <c r="AF19" s="223"/>
      <c r="AG19" s="223"/>
      <c r="AH19" s="223"/>
      <c r="AI19" s="223"/>
      <c r="AJ19" s="77"/>
      <c r="AK19" s="223"/>
      <c r="AL19" s="223"/>
      <c r="AM19" s="223"/>
      <c r="AN19" s="223"/>
      <c r="AO19" s="223"/>
      <c r="AP19" s="223"/>
      <c r="AQ19" s="223"/>
      <c r="AR19" s="223"/>
      <c r="AS19" s="223"/>
      <c r="AT19" s="223"/>
      <c r="AU19" s="223"/>
      <c r="AV19" s="223"/>
      <c r="AW19" s="223"/>
      <c r="AX19" s="223"/>
      <c r="AY19" s="223"/>
      <c r="AZ19" s="223"/>
      <c r="BA19" s="223">
        <v>884913.04657594522</v>
      </c>
      <c r="BB19" s="223"/>
      <c r="BC19" s="223"/>
      <c r="BD19" s="223"/>
      <c r="BE19" s="223"/>
      <c r="BF19" s="223"/>
      <c r="BG19" s="223"/>
      <c r="BH19" s="223"/>
      <c r="BI19" s="223"/>
      <c r="BJ19" s="223"/>
      <c r="BK19" s="223"/>
      <c r="BL19" s="223"/>
      <c r="BM19" s="223"/>
      <c r="BN19" s="223"/>
      <c r="BO19" s="223"/>
      <c r="BP19" s="223"/>
      <c r="BQ19" s="223"/>
      <c r="BR19" s="77"/>
      <c r="BS19" s="223"/>
      <c r="BT19" s="223"/>
      <c r="BU19" s="223"/>
      <c r="BV19" s="223"/>
      <c r="BW19" s="223"/>
      <c r="BX19" s="223"/>
      <c r="BY19" s="223"/>
      <c r="BZ19" s="223"/>
      <c r="CA19" s="223"/>
      <c r="CB19" s="223"/>
      <c r="CC19" s="223"/>
      <c r="CD19" s="223"/>
      <c r="CE19" s="223"/>
      <c r="CF19" s="83">
        <v>182961.12550119538</v>
      </c>
      <c r="CG19" s="107">
        <f t="shared" si="0"/>
        <v>1067874.1720771405</v>
      </c>
    </row>
    <row r="20" spans="1:85" x14ac:dyDescent="0.25">
      <c r="A20" s="227"/>
      <c r="B20" s="225">
        <v>18</v>
      </c>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c r="AE20" s="223"/>
      <c r="AF20" s="223"/>
      <c r="AG20" s="223"/>
      <c r="AH20" s="223"/>
      <c r="AI20" s="223"/>
      <c r="AJ20" s="77"/>
      <c r="AK20" s="223"/>
      <c r="AL20" s="223"/>
      <c r="AM20" s="223"/>
      <c r="AN20" s="223"/>
      <c r="AO20" s="223"/>
      <c r="AP20" s="223"/>
      <c r="AQ20" s="223"/>
      <c r="AR20" s="223"/>
      <c r="AS20" s="223"/>
      <c r="AT20" s="223"/>
      <c r="AU20" s="223"/>
      <c r="AV20" s="223"/>
      <c r="AW20" s="223"/>
      <c r="AX20" s="223"/>
      <c r="AY20" s="223"/>
      <c r="AZ20" s="223"/>
      <c r="BA20" s="223"/>
      <c r="BB20" s="223">
        <v>3852.7391980175221</v>
      </c>
      <c r="BC20" s="223"/>
      <c r="BD20" s="223"/>
      <c r="BE20" s="223"/>
      <c r="BF20" s="223"/>
      <c r="BG20" s="223"/>
      <c r="BH20" s="223"/>
      <c r="BI20" s="223"/>
      <c r="BJ20" s="223"/>
      <c r="BK20" s="223"/>
      <c r="BL20" s="223"/>
      <c r="BM20" s="223"/>
      <c r="BN20" s="223"/>
      <c r="BO20" s="223"/>
      <c r="BP20" s="223"/>
      <c r="BQ20" s="223"/>
      <c r="BR20" s="77"/>
      <c r="BS20" s="223"/>
      <c r="BT20" s="223"/>
      <c r="BU20" s="223"/>
      <c r="BV20" s="223"/>
      <c r="BW20" s="223"/>
      <c r="BX20" s="223"/>
      <c r="BY20" s="223"/>
      <c r="BZ20" s="223"/>
      <c r="CA20" s="223"/>
      <c r="CB20" s="223"/>
      <c r="CC20" s="223"/>
      <c r="CD20" s="223"/>
      <c r="CE20" s="223"/>
      <c r="CF20" s="83">
        <v>13701.194202844013</v>
      </c>
      <c r="CG20" s="107">
        <f t="shared" si="0"/>
        <v>17553.933400861537</v>
      </c>
    </row>
    <row r="21" spans="1:85" x14ac:dyDescent="0.25">
      <c r="A21" s="227"/>
      <c r="B21" s="225">
        <v>19</v>
      </c>
      <c r="C21" s="223"/>
      <c r="D21" s="223"/>
      <c r="E21" s="223"/>
      <c r="F21" s="223"/>
      <c r="G21" s="223"/>
      <c r="H21" s="223"/>
      <c r="I21" s="223"/>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c r="AJ21" s="77"/>
      <c r="AK21" s="223"/>
      <c r="AL21" s="223"/>
      <c r="AM21" s="223"/>
      <c r="AN21" s="223"/>
      <c r="AO21" s="223"/>
      <c r="AP21" s="223"/>
      <c r="AQ21" s="223"/>
      <c r="AR21" s="223"/>
      <c r="AS21" s="223"/>
      <c r="AT21" s="223"/>
      <c r="AU21" s="223"/>
      <c r="AV21" s="223"/>
      <c r="AW21" s="223"/>
      <c r="AX21" s="223"/>
      <c r="AY21" s="223"/>
      <c r="AZ21" s="223"/>
      <c r="BA21" s="223"/>
      <c r="BB21" s="223"/>
      <c r="BC21" s="223">
        <v>976793.38675451325</v>
      </c>
      <c r="BD21" s="223"/>
      <c r="BE21" s="2">
        <v>288790.83872620837</v>
      </c>
      <c r="BF21" s="223"/>
      <c r="BG21" s="223"/>
      <c r="BH21" s="223"/>
      <c r="BI21" s="223"/>
      <c r="BJ21" s="223"/>
      <c r="BK21" s="223"/>
      <c r="BL21" s="223"/>
      <c r="BM21" s="223"/>
      <c r="BN21" s="223"/>
      <c r="BO21" s="223"/>
      <c r="BP21" s="223"/>
      <c r="BQ21" s="223"/>
      <c r="BR21" s="77"/>
      <c r="BS21" s="223"/>
      <c r="BT21" s="223"/>
      <c r="BU21" s="223"/>
      <c r="BV21" s="223"/>
      <c r="BW21" s="223"/>
      <c r="BX21" s="223"/>
      <c r="BY21" s="223"/>
      <c r="BZ21" s="223"/>
      <c r="CA21" s="223"/>
      <c r="CB21" s="223"/>
      <c r="CC21" s="223"/>
      <c r="CD21" s="223"/>
      <c r="CE21" s="223"/>
      <c r="CF21" s="83">
        <v>58211.38940474327</v>
      </c>
      <c r="CG21" s="107">
        <f t="shared" si="0"/>
        <v>1323795.6148854648</v>
      </c>
    </row>
    <row r="22" spans="1:85" x14ac:dyDescent="0.25">
      <c r="A22" s="227"/>
      <c r="B22" s="225">
        <v>20</v>
      </c>
      <c r="C22" s="223"/>
      <c r="D22" s="223"/>
      <c r="E22" s="223"/>
      <c r="F22" s="223"/>
      <c r="G22" s="223"/>
      <c r="H22" s="223"/>
      <c r="I22" s="223"/>
      <c r="J22" s="223"/>
      <c r="K22" s="223"/>
      <c r="L22" s="223"/>
      <c r="M22" s="223"/>
      <c r="N22" s="223"/>
      <c r="O22" s="223"/>
      <c r="P22" s="223"/>
      <c r="Q22" s="223"/>
      <c r="R22" s="223"/>
      <c r="S22" s="223"/>
      <c r="T22" s="223"/>
      <c r="U22" s="223"/>
      <c r="V22" s="223"/>
      <c r="W22" s="223"/>
      <c r="X22" s="223"/>
      <c r="Y22" s="223"/>
      <c r="Z22" s="223"/>
      <c r="AA22" s="223"/>
      <c r="AB22" s="223"/>
      <c r="AC22" s="223"/>
      <c r="AD22" s="223"/>
      <c r="AE22" s="223"/>
      <c r="AF22" s="223"/>
      <c r="AG22" s="223"/>
      <c r="AH22" s="223"/>
      <c r="AI22" s="223"/>
      <c r="AJ22" s="77"/>
      <c r="AK22" s="223"/>
      <c r="AL22" s="223"/>
      <c r="AM22" s="223"/>
      <c r="AN22" s="223"/>
      <c r="AO22" s="223"/>
      <c r="AP22" s="223"/>
      <c r="AQ22" s="223"/>
      <c r="AR22" s="223"/>
      <c r="AS22" s="223"/>
      <c r="AT22" s="223"/>
      <c r="AU22" s="223"/>
      <c r="AV22" s="223"/>
      <c r="AW22" s="223"/>
      <c r="AX22" s="223"/>
      <c r="AY22" s="223"/>
      <c r="AZ22" s="223"/>
      <c r="BA22" s="223"/>
      <c r="BB22" s="223"/>
      <c r="BC22" s="223"/>
      <c r="BD22" s="223">
        <v>240304.28724474148</v>
      </c>
      <c r="BE22" s="223"/>
      <c r="BF22" s="223"/>
      <c r="BG22" s="223"/>
      <c r="BH22" s="223"/>
      <c r="BI22" s="223"/>
      <c r="BJ22" s="223"/>
      <c r="BK22" s="223"/>
      <c r="BL22" s="223"/>
      <c r="BM22" s="223"/>
      <c r="BN22" s="223"/>
      <c r="BO22" s="223"/>
      <c r="BP22" s="223"/>
      <c r="BQ22" s="223"/>
      <c r="BR22" s="77"/>
      <c r="BS22" s="223"/>
      <c r="BT22" s="223"/>
      <c r="BU22" s="223"/>
      <c r="BV22" s="223"/>
      <c r="BW22" s="223"/>
      <c r="BX22" s="223"/>
      <c r="BY22" s="223"/>
      <c r="BZ22" s="223"/>
      <c r="CA22" s="223"/>
      <c r="CB22" s="223"/>
      <c r="CC22" s="223"/>
      <c r="CD22" s="223"/>
      <c r="CE22" s="223"/>
      <c r="CF22" s="83">
        <v>3608.5539223813103</v>
      </c>
      <c r="CG22" s="107">
        <f t="shared" si="0"/>
        <v>243912.8411671228</v>
      </c>
    </row>
    <row r="23" spans="1:85" x14ac:dyDescent="0.25">
      <c r="A23" s="227"/>
      <c r="B23" s="225">
        <v>21</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c r="AJ23" s="77"/>
      <c r="AK23" s="223"/>
      <c r="AL23" s="223"/>
      <c r="AM23" s="223"/>
      <c r="AN23" s="223"/>
      <c r="AO23" s="223"/>
      <c r="AP23" s="223"/>
      <c r="AQ23" s="223"/>
      <c r="AR23" s="223"/>
      <c r="AS23" s="223"/>
      <c r="AT23" s="223"/>
      <c r="AU23" s="223"/>
      <c r="AV23" s="223"/>
      <c r="AW23" s="223"/>
      <c r="AX23" s="223"/>
      <c r="AY23" s="223"/>
      <c r="AZ23" s="223"/>
      <c r="BA23" s="223"/>
      <c r="BB23" s="223"/>
      <c r="BC23" s="223"/>
      <c r="BD23" s="223"/>
      <c r="BE23" s="223">
        <v>301418.77554162184</v>
      </c>
      <c r="BF23" s="223"/>
      <c r="BG23" s="223"/>
      <c r="BH23" s="223"/>
      <c r="BI23" s="223"/>
      <c r="BJ23" s="223"/>
      <c r="BK23" s="223"/>
      <c r="BL23" s="223"/>
      <c r="BM23" s="223"/>
      <c r="BN23" s="223"/>
      <c r="BO23" s="223"/>
      <c r="BP23" s="223"/>
      <c r="BQ23" s="223"/>
      <c r="BR23" s="77"/>
      <c r="BS23" s="223"/>
      <c r="BT23" s="223"/>
      <c r="BU23" s="223"/>
      <c r="BV23" s="223"/>
      <c r="BW23" s="223"/>
      <c r="BX23" s="223"/>
      <c r="BY23" s="223"/>
      <c r="BZ23" s="223"/>
      <c r="CA23" s="223"/>
      <c r="CB23" s="223"/>
      <c r="CC23" s="223"/>
      <c r="CD23" s="223"/>
      <c r="CE23" s="223"/>
      <c r="CF23" s="83">
        <v>8600.428698664211</v>
      </c>
      <c r="CG23" s="107">
        <f t="shared" si="0"/>
        <v>310019.20424028602</v>
      </c>
    </row>
    <row r="24" spans="1:85" x14ac:dyDescent="0.25">
      <c r="A24" s="227"/>
      <c r="B24" s="225">
        <v>22</v>
      </c>
      <c r="C24" s="223"/>
      <c r="D24" s="223"/>
      <c r="E24" s="223"/>
      <c r="F24" s="223"/>
      <c r="G24" s="223"/>
      <c r="H24" s="223"/>
      <c r="I24" s="223"/>
      <c r="J24" s="223"/>
      <c r="K24" s="223"/>
      <c r="L24" s="223"/>
      <c r="M24" s="223"/>
      <c r="N24" s="223"/>
      <c r="O24" s="223"/>
      <c r="P24" s="223"/>
      <c r="Q24" s="223"/>
      <c r="R24" s="223"/>
      <c r="S24" s="223"/>
      <c r="T24" s="223"/>
      <c r="U24" s="223"/>
      <c r="V24" s="223"/>
      <c r="W24" s="223"/>
      <c r="X24" s="223"/>
      <c r="Y24" s="223"/>
      <c r="Z24" s="223"/>
      <c r="AA24" s="223"/>
      <c r="AB24" s="223"/>
      <c r="AC24" s="223"/>
      <c r="AD24" s="223"/>
      <c r="AE24" s="223"/>
      <c r="AF24" s="223"/>
      <c r="AG24" s="223"/>
      <c r="AH24" s="223"/>
      <c r="AI24" s="223"/>
      <c r="AJ24" s="77"/>
      <c r="AK24" s="223"/>
      <c r="AL24" s="223"/>
      <c r="AM24" s="223"/>
      <c r="AN24" s="223"/>
      <c r="AO24" s="223"/>
      <c r="AP24" s="223"/>
      <c r="AQ24" s="223"/>
      <c r="AR24" s="223"/>
      <c r="AS24" s="223"/>
      <c r="AT24" s="223"/>
      <c r="AU24" s="223"/>
      <c r="AV24" s="223"/>
      <c r="AW24" s="223"/>
      <c r="AX24" s="223"/>
      <c r="AY24" s="223"/>
      <c r="AZ24" s="223"/>
      <c r="BA24" s="223"/>
      <c r="BB24" s="223"/>
      <c r="BC24" s="223"/>
      <c r="BD24" s="223"/>
      <c r="BE24" s="223"/>
      <c r="BF24" s="223">
        <v>331762.9664304147</v>
      </c>
      <c r="BG24" s="223"/>
      <c r="BH24" s="223"/>
      <c r="BI24" s="223"/>
      <c r="BJ24" s="223"/>
      <c r="BK24" s="223"/>
      <c r="BL24" s="223"/>
      <c r="BM24" s="223"/>
      <c r="BN24" s="223"/>
      <c r="BO24" s="223"/>
      <c r="BP24" s="223"/>
      <c r="BQ24" s="223"/>
      <c r="BR24" s="77"/>
      <c r="BS24" s="223"/>
      <c r="BT24" s="223"/>
      <c r="BU24" s="223"/>
      <c r="BV24" s="223"/>
      <c r="BW24" s="223"/>
      <c r="BX24" s="223"/>
      <c r="BY24" s="223"/>
      <c r="BZ24" s="223"/>
      <c r="CA24" s="223"/>
      <c r="CB24" s="223"/>
      <c r="CC24" s="223"/>
      <c r="CD24" s="223"/>
      <c r="CE24" s="223"/>
      <c r="CF24" s="83">
        <v>50541.71039467668</v>
      </c>
      <c r="CG24" s="107">
        <f t="shared" si="0"/>
        <v>382304.67682509136</v>
      </c>
    </row>
    <row r="25" spans="1:85" x14ac:dyDescent="0.25">
      <c r="A25" s="227"/>
      <c r="B25" s="225">
        <v>23</v>
      </c>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c r="AJ25" s="77"/>
      <c r="AK25" s="223"/>
      <c r="AL25" s="223"/>
      <c r="AM25" s="223"/>
      <c r="AN25" s="223"/>
      <c r="AO25" s="223"/>
      <c r="AP25" s="223"/>
      <c r="AQ25" s="223"/>
      <c r="AR25" s="223"/>
      <c r="AS25" s="223"/>
      <c r="AT25" s="223"/>
      <c r="AU25" s="223"/>
      <c r="AV25" s="223"/>
      <c r="AW25" s="223"/>
      <c r="AX25" s="223"/>
      <c r="AY25" s="223"/>
      <c r="AZ25" s="223"/>
      <c r="BA25" s="223"/>
      <c r="BB25" s="223"/>
      <c r="BC25" s="223"/>
      <c r="BD25" s="223"/>
      <c r="BE25" s="223"/>
      <c r="BF25" s="223"/>
      <c r="BG25" s="223">
        <v>5614665.9101463258</v>
      </c>
      <c r="BH25" s="223"/>
      <c r="BI25" s="223"/>
      <c r="BJ25" s="223"/>
      <c r="BK25" s="223"/>
      <c r="BL25" s="223"/>
      <c r="BM25" s="223"/>
      <c r="BN25" s="223"/>
      <c r="BO25" s="223"/>
      <c r="BP25" s="223"/>
      <c r="BQ25" s="223"/>
      <c r="BR25" s="77"/>
      <c r="BS25" s="223"/>
      <c r="BT25" s="223"/>
      <c r="BU25" s="223"/>
      <c r="BV25" s="223"/>
      <c r="BW25" s="223"/>
      <c r="BX25" s="223"/>
      <c r="BY25" s="223"/>
      <c r="BZ25" s="223"/>
      <c r="CA25" s="223"/>
      <c r="CB25" s="223"/>
      <c r="CC25" s="223"/>
      <c r="CD25" s="223"/>
      <c r="CE25" s="223"/>
      <c r="CF25" s="83">
        <v>961308.94679973263</v>
      </c>
      <c r="CG25" s="107">
        <f t="shared" si="0"/>
        <v>6575974.8569460586</v>
      </c>
    </row>
    <row r="26" spans="1:85" x14ac:dyDescent="0.25">
      <c r="A26" s="227"/>
      <c r="B26" s="225">
        <v>24</v>
      </c>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3"/>
      <c r="AA26" s="223"/>
      <c r="AB26" s="223"/>
      <c r="AC26" s="223"/>
      <c r="AD26" s="223"/>
      <c r="AE26" s="223"/>
      <c r="AF26" s="223"/>
      <c r="AG26" s="223"/>
      <c r="AH26" s="223"/>
      <c r="AI26" s="223"/>
      <c r="AJ26" s="77"/>
      <c r="AK26" s="223"/>
      <c r="AL26" s="223"/>
      <c r="AM26" s="223"/>
      <c r="AN26" s="223"/>
      <c r="AO26" s="223"/>
      <c r="AP26" s="223"/>
      <c r="AQ26" s="223"/>
      <c r="AR26" s="223"/>
      <c r="AS26" s="223"/>
      <c r="AT26" s="223"/>
      <c r="AU26" s="223"/>
      <c r="AV26" s="223"/>
      <c r="AW26" s="223"/>
      <c r="AX26" s="223"/>
      <c r="AY26" s="223"/>
      <c r="AZ26" s="223"/>
      <c r="BA26" s="223"/>
      <c r="BB26" s="223"/>
      <c r="BC26" s="223"/>
      <c r="BD26" s="223"/>
      <c r="BE26" s="223"/>
      <c r="BF26" s="223"/>
      <c r="BG26" s="223"/>
      <c r="BH26" s="223">
        <v>75233.718250836275</v>
      </c>
      <c r="BI26" s="223"/>
      <c r="BJ26" s="223"/>
      <c r="BK26" s="223"/>
      <c r="BL26" s="223"/>
      <c r="BM26" s="223"/>
      <c r="BN26" s="223"/>
      <c r="BO26" s="223"/>
      <c r="BP26" s="223"/>
      <c r="BQ26" s="223"/>
      <c r="BR26" s="77"/>
      <c r="BS26" s="223"/>
      <c r="BT26" s="223"/>
      <c r="BU26" s="223"/>
      <c r="BV26" s="223"/>
      <c r="BW26" s="223"/>
      <c r="BX26" s="223"/>
      <c r="BY26" s="223"/>
      <c r="BZ26" s="223"/>
      <c r="CA26" s="223"/>
      <c r="CB26" s="223"/>
      <c r="CC26" s="223"/>
      <c r="CD26" s="223"/>
      <c r="CE26" s="223"/>
      <c r="CF26" s="83">
        <v>3901.0640069912638</v>
      </c>
      <c r="CG26" s="107">
        <f t="shared" si="0"/>
        <v>79134.782257827537</v>
      </c>
    </row>
    <row r="27" spans="1:85" x14ac:dyDescent="0.25">
      <c r="A27" s="227"/>
      <c r="B27" s="225">
        <v>25</v>
      </c>
      <c r="C27" s="223"/>
      <c r="D27" s="223"/>
      <c r="E27" s="223"/>
      <c r="F27" s="223"/>
      <c r="G27" s="223"/>
      <c r="H27" s="223"/>
      <c r="I27" s="223"/>
      <c r="J27" s="223"/>
      <c r="K27" s="223"/>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c r="AJ27" s="77"/>
      <c r="AK27" s="223"/>
      <c r="AL27" s="223"/>
      <c r="AM27" s="223"/>
      <c r="AN27" s="223"/>
      <c r="AO27" s="223"/>
      <c r="AP27" s="223"/>
      <c r="AQ27" s="223"/>
      <c r="AR27" s="223"/>
      <c r="AS27" s="223"/>
      <c r="AT27" s="223"/>
      <c r="AU27" s="223"/>
      <c r="AV27" s="223"/>
      <c r="AW27" s="223"/>
      <c r="AX27" s="223"/>
      <c r="AY27" s="223"/>
      <c r="AZ27" s="223"/>
      <c r="BA27" s="223"/>
      <c r="BB27" s="223"/>
      <c r="BC27" s="223"/>
      <c r="BD27" s="223"/>
      <c r="BE27" s="223"/>
      <c r="BF27" s="223"/>
      <c r="BG27" s="223"/>
      <c r="BH27" s="223"/>
      <c r="BI27" s="223">
        <v>393777.17963831697</v>
      </c>
      <c r="BJ27" s="223"/>
      <c r="BK27" s="223"/>
      <c r="BL27" s="223"/>
      <c r="BM27" s="223"/>
      <c r="BN27" s="223"/>
      <c r="BO27" s="223"/>
      <c r="BP27" s="223"/>
      <c r="BQ27" s="223"/>
      <c r="BR27" s="77"/>
      <c r="BS27" s="223"/>
      <c r="BT27" s="223"/>
      <c r="BU27" s="223"/>
      <c r="BV27" s="223"/>
      <c r="BW27" s="223"/>
      <c r="BX27" s="223"/>
      <c r="BY27" s="223"/>
      <c r="BZ27" s="223"/>
      <c r="CA27" s="223"/>
      <c r="CB27" s="223"/>
      <c r="CC27" s="223"/>
      <c r="CD27" s="223"/>
      <c r="CE27" s="223"/>
      <c r="CF27" s="83">
        <v>71097.182187662474</v>
      </c>
      <c r="CG27" s="107">
        <f t="shared" si="0"/>
        <v>464874.36182597943</v>
      </c>
    </row>
    <row r="28" spans="1:85" x14ac:dyDescent="0.25">
      <c r="A28" s="227"/>
      <c r="B28" s="225">
        <v>26</v>
      </c>
      <c r="C28" s="223"/>
      <c r="D28" s="223"/>
      <c r="E28" s="223"/>
      <c r="F28" s="223"/>
      <c r="G28" s="223"/>
      <c r="H28" s="223"/>
      <c r="I28" s="223"/>
      <c r="J28" s="223"/>
      <c r="K28" s="223"/>
      <c r="L28" s="223"/>
      <c r="M28" s="223"/>
      <c r="N28" s="223"/>
      <c r="O28" s="223"/>
      <c r="P28" s="223"/>
      <c r="Q28" s="223"/>
      <c r="R28" s="223"/>
      <c r="S28" s="223"/>
      <c r="T28" s="223"/>
      <c r="U28" s="223"/>
      <c r="V28" s="223"/>
      <c r="W28" s="223"/>
      <c r="X28" s="223"/>
      <c r="Y28" s="223"/>
      <c r="Z28" s="223"/>
      <c r="AA28" s="223"/>
      <c r="AB28" s="223"/>
      <c r="AC28" s="223"/>
      <c r="AD28" s="223"/>
      <c r="AE28" s="223"/>
      <c r="AF28" s="223"/>
      <c r="AG28" s="223"/>
      <c r="AH28" s="223"/>
      <c r="AI28" s="223"/>
      <c r="AJ28" s="77"/>
      <c r="AK28" s="223"/>
      <c r="AL28" s="223"/>
      <c r="AM28" s="223"/>
      <c r="AN28" s="223"/>
      <c r="AO28" s="223"/>
      <c r="AP28" s="223"/>
      <c r="AQ28" s="223"/>
      <c r="AR28" s="223"/>
      <c r="AS28" s="223"/>
      <c r="AT28" s="223"/>
      <c r="AU28" s="223"/>
      <c r="AV28" s="223"/>
      <c r="AW28" s="223"/>
      <c r="AX28" s="223"/>
      <c r="AY28" s="223"/>
      <c r="AZ28" s="223"/>
      <c r="BA28" s="223"/>
      <c r="BB28" s="223"/>
      <c r="BC28" s="223"/>
      <c r="BD28" s="223"/>
      <c r="BE28" s="223"/>
      <c r="BF28" s="223"/>
      <c r="BG28" s="223"/>
      <c r="BH28" s="223"/>
      <c r="BI28" s="223"/>
      <c r="BJ28" s="223">
        <v>6077023.6743909633</v>
      </c>
      <c r="BK28" s="223"/>
      <c r="BL28" s="223"/>
      <c r="BM28" s="223"/>
      <c r="BN28" s="223"/>
      <c r="BO28" s="223"/>
      <c r="BP28" s="223"/>
      <c r="BQ28" s="223"/>
      <c r="BR28" s="77"/>
      <c r="BS28" s="223"/>
      <c r="BT28" s="223"/>
      <c r="BU28" s="223"/>
      <c r="BV28" s="223"/>
      <c r="BW28" s="223"/>
      <c r="BX28" s="223"/>
      <c r="BY28" s="223"/>
      <c r="BZ28" s="223"/>
      <c r="CA28" s="223"/>
      <c r="CB28" s="223"/>
      <c r="CC28" s="223"/>
      <c r="CD28" s="223"/>
      <c r="CE28" s="223"/>
      <c r="CF28" s="83">
        <v>85135.887140994528</v>
      </c>
      <c r="CG28" s="107">
        <f t="shared" si="0"/>
        <v>6162159.5615319582</v>
      </c>
    </row>
    <row r="29" spans="1:85" x14ac:dyDescent="0.25">
      <c r="A29" s="227"/>
      <c r="B29" s="225">
        <v>27</v>
      </c>
      <c r="C29" s="223"/>
      <c r="D29" s="223"/>
      <c r="E29" s="223"/>
      <c r="F29" s="223"/>
      <c r="G29" s="223"/>
      <c r="H29" s="223"/>
      <c r="I29" s="223"/>
      <c r="J29" s="223"/>
      <c r="K29" s="223"/>
      <c r="L29" s="223"/>
      <c r="M29" s="223"/>
      <c r="N29" s="223"/>
      <c r="O29" s="223"/>
      <c r="P29" s="223"/>
      <c r="Q29" s="223"/>
      <c r="R29" s="223"/>
      <c r="S29" s="223"/>
      <c r="T29" s="223"/>
      <c r="U29" s="223"/>
      <c r="V29" s="223"/>
      <c r="W29" s="223"/>
      <c r="X29" s="223"/>
      <c r="Y29" s="223"/>
      <c r="Z29" s="223"/>
      <c r="AA29" s="223"/>
      <c r="AB29" s="223"/>
      <c r="AC29" s="223"/>
      <c r="AD29" s="223"/>
      <c r="AE29" s="223"/>
      <c r="AF29" s="223"/>
      <c r="AG29" s="223"/>
      <c r="AH29" s="223"/>
      <c r="AI29" s="223"/>
      <c r="AJ29" s="77"/>
      <c r="AK29" s="223"/>
      <c r="AL29" s="223"/>
      <c r="AM29" s="223"/>
      <c r="AN29" s="223"/>
      <c r="AO29" s="223"/>
      <c r="AP29" s="223"/>
      <c r="AQ29" s="223"/>
      <c r="AR29" s="223"/>
      <c r="AS29" s="223"/>
      <c r="AT29" s="223"/>
      <c r="AU29" s="223"/>
      <c r="AV29" s="223"/>
      <c r="AW29" s="223"/>
      <c r="AX29" s="223"/>
      <c r="AY29" s="223"/>
      <c r="AZ29" s="223"/>
      <c r="BA29" s="223"/>
      <c r="BB29" s="223"/>
      <c r="BC29" s="223"/>
      <c r="BD29" s="223"/>
      <c r="BE29" s="223"/>
      <c r="BF29" s="223"/>
      <c r="BG29" s="223"/>
      <c r="BH29" s="223"/>
      <c r="BI29" s="223"/>
      <c r="BJ29" s="223"/>
      <c r="BK29" s="223">
        <v>15575551.899143422</v>
      </c>
      <c r="BL29" s="223"/>
      <c r="BM29" s="223"/>
      <c r="BN29" s="223"/>
      <c r="BO29" s="223"/>
      <c r="BP29" s="223"/>
      <c r="BQ29" s="223"/>
      <c r="BR29" s="77"/>
      <c r="BS29" s="223"/>
      <c r="BT29" s="223"/>
      <c r="BU29" s="223"/>
      <c r="BV29" s="223"/>
      <c r="BW29" s="223"/>
      <c r="BX29" s="223"/>
      <c r="BY29" s="223"/>
      <c r="BZ29" s="223"/>
      <c r="CA29" s="223"/>
      <c r="CB29" s="223"/>
      <c r="CC29" s="223"/>
      <c r="CD29" s="223"/>
      <c r="CE29" s="223"/>
      <c r="CF29" s="83">
        <v>1851264.6940723194</v>
      </c>
      <c r="CG29" s="107">
        <f t="shared" si="0"/>
        <v>17426816.593215741</v>
      </c>
    </row>
    <row r="30" spans="1:85" x14ac:dyDescent="0.25">
      <c r="A30" s="227"/>
      <c r="B30" s="225">
        <v>28</v>
      </c>
      <c r="C30" s="223"/>
      <c r="D30" s="223"/>
      <c r="E30" s="223"/>
      <c r="F30" s="223"/>
      <c r="G30" s="223"/>
      <c r="H30" s="223"/>
      <c r="I30" s="223"/>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c r="AJ30" s="77"/>
      <c r="AK30" s="223"/>
      <c r="AL30" s="223"/>
      <c r="AM30" s="223"/>
      <c r="AN30" s="223"/>
      <c r="AO30" s="223"/>
      <c r="AP30" s="223"/>
      <c r="AQ30" s="223"/>
      <c r="AR30" s="223"/>
      <c r="AS30" s="223"/>
      <c r="AT30" s="223"/>
      <c r="AU30" s="223"/>
      <c r="AV30" s="223"/>
      <c r="AW30" s="223"/>
      <c r="AX30" s="223"/>
      <c r="AY30" s="223"/>
      <c r="AZ30" s="223"/>
      <c r="BA30" s="223"/>
      <c r="BB30" s="223"/>
      <c r="BC30" s="223"/>
      <c r="BD30" s="223"/>
      <c r="BE30" s="223"/>
      <c r="BF30" s="223"/>
      <c r="BG30" s="223"/>
      <c r="BH30" s="223"/>
      <c r="BI30" s="223"/>
      <c r="BJ30" s="223"/>
      <c r="BK30" s="223"/>
      <c r="BL30" s="223">
        <v>1649747.4347115131</v>
      </c>
      <c r="BM30" s="223"/>
      <c r="BN30" s="223"/>
      <c r="BO30" s="223"/>
      <c r="BP30" s="223"/>
      <c r="BQ30" s="223"/>
      <c r="BR30" s="77"/>
      <c r="BS30" s="223"/>
      <c r="BT30" s="223"/>
      <c r="BU30" s="223"/>
      <c r="BV30" s="223"/>
      <c r="BW30" s="223"/>
      <c r="BX30" s="223"/>
      <c r="BY30" s="223"/>
      <c r="BZ30" s="223"/>
      <c r="CA30" s="223"/>
      <c r="CB30" s="223"/>
      <c r="CC30" s="223"/>
      <c r="CD30" s="223"/>
      <c r="CE30" s="223"/>
      <c r="CF30" s="83">
        <v>50203.241759283992</v>
      </c>
      <c r="CG30" s="107">
        <f t="shared" si="0"/>
        <v>1699950.676470797</v>
      </c>
    </row>
    <row r="31" spans="1:85" x14ac:dyDescent="0.25">
      <c r="A31" s="227"/>
      <c r="B31" s="225">
        <v>29</v>
      </c>
      <c r="C31" s="223"/>
      <c r="D31" s="223"/>
      <c r="E31" s="223"/>
      <c r="F31" s="223"/>
      <c r="G31" s="223"/>
      <c r="H31" s="223"/>
      <c r="I31" s="223"/>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c r="AJ31" s="77"/>
      <c r="AK31" s="223"/>
      <c r="AL31" s="223"/>
      <c r="AM31" s="223"/>
      <c r="AN31" s="223"/>
      <c r="AO31" s="223"/>
      <c r="AP31" s="223"/>
      <c r="AQ31" s="223"/>
      <c r="AR31" s="223"/>
      <c r="AS31" s="223"/>
      <c r="AT31" s="223"/>
      <c r="AU31" s="223"/>
      <c r="AV31" s="223"/>
      <c r="AW31" s="223"/>
      <c r="AX31" s="223"/>
      <c r="AY31" s="223"/>
      <c r="AZ31" s="223"/>
      <c r="BA31" s="223"/>
      <c r="BB31" s="223"/>
      <c r="BC31" s="223"/>
      <c r="BD31" s="223"/>
      <c r="BE31" s="223"/>
      <c r="BF31" s="223"/>
      <c r="BG31" s="223"/>
      <c r="BH31" s="223"/>
      <c r="BI31" s="223"/>
      <c r="BJ31" s="223"/>
      <c r="BK31" s="223"/>
      <c r="BL31" s="223"/>
      <c r="BM31" s="223">
        <v>3145944.4361062404</v>
      </c>
      <c r="BN31" s="223"/>
      <c r="BO31" s="223"/>
      <c r="BP31" s="223"/>
      <c r="BQ31" s="223"/>
      <c r="BR31" s="77"/>
      <c r="BS31" s="223"/>
      <c r="BT31" s="223"/>
      <c r="BU31" s="223"/>
      <c r="BV31" s="223"/>
      <c r="BW31" s="223"/>
      <c r="BX31" s="223"/>
      <c r="BY31" s="223"/>
      <c r="BZ31" s="223"/>
      <c r="CA31" s="223"/>
      <c r="CB31" s="223"/>
      <c r="CC31" s="223"/>
      <c r="CD31" s="223"/>
      <c r="CE31" s="223"/>
      <c r="CF31" s="83">
        <v>29199.209891078048</v>
      </c>
      <c r="CG31" s="107">
        <f t="shared" si="0"/>
        <v>3175143.6459973184</v>
      </c>
    </row>
    <row r="32" spans="1:85" x14ac:dyDescent="0.25">
      <c r="A32" s="227"/>
      <c r="B32" s="225">
        <v>30</v>
      </c>
      <c r="C32" s="223"/>
      <c r="D32" s="223"/>
      <c r="E32" s="223"/>
      <c r="F32" s="223"/>
      <c r="G32" s="223"/>
      <c r="H32" s="223"/>
      <c r="I32" s="223"/>
      <c r="J32" s="223"/>
      <c r="K32" s="223"/>
      <c r="L32" s="223"/>
      <c r="M32" s="223"/>
      <c r="N32" s="223"/>
      <c r="O32" s="223"/>
      <c r="P32" s="223"/>
      <c r="Q32" s="223"/>
      <c r="R32" s="223"/>
      <c r="S32" s="223"/>
      <c r="T32" s="223"/>
      <c r="U32" s="223"/>
      <c r="V32" s="223"/>
      <c r="W32" s="223"/>
      <c r="X32" s="223"/>
      <c r="Y32" s="223"/>
      <c r="Z32" s="223"/>
      <c r="AA32" s="223"/>
      <c r="AB32" s="223"/>
      <c r="AC32" s="223"/>
      <c r="AD32" s="223"/>
      <c r="AE32" s="223"/>
      <c r="AF32" s="223"/>
      <c r="AG32" s="223"/>
      <c r="AH32" s="223"/>
      <c r="AI32" s="223"/>
      <c r="AJ32" s="77"/>
      <c r="AK32" s="223"/>
      <c r="AL32" s="223"/>
      <c r="AM32" s="223"/>
      <c r="AN32" s="223"/>
      <c r="AO32" s="223"/>
      <c r="AP32" s="223"/>
      <c r="AQ32" s="223"/>
      <c r="AR32" s="223"/>
      <c r="AS32" s="223"/>
      <c r="AT32" s="223"/>
      <c r="AU32" s="223"/>
      <c r="AV32" s="223"/>
      <c r="AW32" s="223"/>
      <c r="AX32" s="223"/>
      <c r="AY32" s="223"/>
      <c r="AZ32" s="223"/>
      <c r="BA32" s="223"/>
      <c r="BB32" s="223"/>
      <c r="BC32" s="223"/>
      <c r="BD32" s="223"/>
      <c r="BE32" s="223"/>
      <c r="BF32" s="223"/>
      <c r="BG32" s="223"/>
      <c r="BH32" s="223"/>
      <c r="BI32" s="223"/>
      <c r="BJ32" s="223"/>
      <c r="BK32" s="223"/>
      <c r="BL32" s="223"/>
      <c r="BM32" s="223"/>
      <c r="BN32" s="223">
        <v>6522957.5434955312</v>
      </c>
      <c r="BO32" s="223"/>
      <c r="BP32" s="223"/>
      <c r="BQ32" s="223"/>
      <c r="BR32" s="77"/>
      <c r="BS32" s="223"/>
      <c r="BT32" s="223"/>
      <c r="BU32" s="223"/>
      <c r="BV32" s="223"/>
      <c r="BW32" s="223"/>
      <c r="BX32" s="223"/>
      <c r="BY32" s="223"/>
      <c r="BZ32" s="223"/>
      <c r="CA32" s="223"/>
      <c r="CB32" s="223"/>
      <c r="CC32" s="223"/>
      <c r="CD32" s="223"/>
      <c r="CE32" s="223"/>
      <c r="CF32" s="83">
        <v>21264.247637171658</v>
      </c>
      <c r="CG32" s="107">
        <f t="shared" si="0"/>
        <v>6544221.7911327025</v>
      </c>
    </row>
    <row r="33" spans="1:87" x14ac:dyDescent="0.25">
      <c r="A33" s="227"/>
      <c r="B33" s="225">
        <v>31</v>
      </c>
      <c r="C33" s="223"/>
      <c r="D33" s="223"/>
      <c r="E33" s="223"/>
      <c r="F33" s="223"/>
      <c r="G33" s="223"/>
      <c r="H33" s="223"/>
      <c r="I33" s="223"/>
      <c r="J33" s="223"/>
      <c r="K33" s="223"/>
      <c r="L33" s="223"/>
      <c r="M33" s="223"/>
      <c r="N33" s="223"/>
      <c r="O33" s="223"/>
      <c r="P33" s="223"/>
      <c r="Q33" s="223"/>
      <c r="R33" s="223"/>
      <c r="S33" s="223"/>
      <c r="T33" s="223"/>
      <c r="U33" s="223"/>
      <c r="V33" s="223"/>
      <c r="W33" s="223"/>
      <c r="X33" s="223"/>
      <c r="Y33" s="223"/>
      <c r="Z33" s="223"/>
      <c r="AA33" s="223"/>
      <c r="AB33" s="223"/>
      <c r="AC33" s="223"/>
      <c r="AD33" s="223"/>
      <c r="AE33" s="223"/>
      <c r="AF33" s="223"/>
      <c r="AG33" s="223"/>
      <c r="AH33" s="223"/>
      <c r="AI33" s="223"/>
      <c r="AJ33" s="77"/>
      <c r="AK33" s="223"/>
      <c r="AL33" s="223"/>
      <c r="AM33" s="223"/>
      <c r="AN33" s="223"/>
      <c r="AO33" s="223"/>
      <c r="AP33" s="223"/>
      <c r="AQ33" s="223"/>
      <c r="AR33" s="223"/>
      <c r="AS33" s="223"/>
      <c r="AT33" s="223"/>
      <c r="AU33" s="223"/>
      <c r="AV33" s="223"/>
      <c r="AW33" s="223"/>
      <c r="AX33" s="223"/>
      <c r="AY33" s="223"/>
      <c r="AZ33" s="223"/>
      <c r="BA33" s="223"/>
      <c r="BB33" s="223"/>
      <c r="BC33" s="223"/>
      <c r="BD33" s="223"/>
      <c r="BE33" s="223"/>
      <c r="BF33" s="223"/>
      <c r="BG33" s="223"/>
      <c r="BH33" s="223"/>
      <c r="BI33" s="223"/>
      <c r="BJ33" s="223"/>
      <c r="BK33" s="223"/>
      <c r="BL33" s="223"/>
      <c r="BM33" s="223"/>
      <c r="BN33" s="223"/>
      <c r="BO33" s="223">
        <v>4077439.6833291347</v>
      </c>
      <c r="BP33" s="223"/>
      <c r="BQ33" s="223"/>
      <c r="BR33" s="77"/>
      <c r="BS33" s="223"/>
      <c r="BT33" s="223"/>
      <c r="BU33" s="223"/>
      <c r="BV33" s="223"/>
      <c r="BW33" s="223"/>
      <c r="BX33" s="223"/>
      <c r="BY33" s="223"/>
      <c r="BZ33" s="223"/>
      <c r="CA33" s="223"/>
      <c r="CB33" s="223"/>
      <c r="CC33" s="223"/>
      <c r="CD33" s="223"/>
      <c r="CE33" s="223"/>
      <c r="CF33" s="83">
        <v>77774.02365178171</v>
      </c>
      <c r="CG33" s="107">
        <f t="shared" si="0"/>
        <v>4155213.7069809162</v>
      </c>
      <c r="CH33" s="221"/>
      <c r="CI33" s="221"/>
    </row>
    <row r="34" spans="1:87" x14ac:dyDescent="0.25">
      <c r="A34" s="227"/>
      <c r="B34" s="225">
        <v>32</v>
      </c>
      <c r="C34" s="223"/>
      <c r="D34" s="223"/>
      <c r="E34" s="223"/>
      <c r="F34" s="223"/>
      <c r="G34" s="223"/>
      <c r="H34" s="223"/>
      <c r="I34" s="223"/>
      <c r="J34" s="223"/>
      <c r="K34" s="223"/>
      <c r="L34" s="223"/>
      <c r="M34" s="223"/>
      <c r="N34" s="223"/>
      <c r="O34" s="223"/>
      <c r="P34" s="223"/>
      <c r="Q34" s="223"/>
      <c r="R34" s="223"/>
      <c r="S34" s="223"/>
      <c r="T34" s="223"/>
      <c r="U34" s="223"/>
      <c r="V34" s="223"/>
      <c r="W34" s="223"/>
      <c r="X34" s="223"/>
      <c r="Y34" s="223"/>
      <c r="Z34" s="223"/>
      <c r="AA34" s="223"/>
      <c r="AB34" s="223"/>
      <c r="AC34" s="223"/>
      <c r="AD34" s="223"/>
      <c r="AE34" s="223"/>
      <c r="AF34" s="223"/>
      <c r="AG34" s="223"/>
      <c r="AH34" s="223"/>
      <c r="AI34" s="223"/>
      <c r="AJ34" s="77"/>
      <c r="AK34" s="223"/>
      <c r="AL34" s="223"/>
      <c r="AM34" s="223"/>
      <c r="AN34" s="223"/>
      <c r="AO34" s="223"/>
      <c r="AP34" s="223"/>
      <c r="AQ34" s="223"/>
      <c r="AR34" s="223"/>
      <c r="AS34" s="223"/>
      <c r="AT34" s="223"/>
      <c r="AU34" s="223"/>
      <c r="AV34" s="223"/>
      <c r="AW34" s="223"/>
      <c r="AX34" s="223"/>
      <c r="AY34" s="223"/>
      <c r="AZ34" s="223"/>
      <c r="BA34" s="223"/>
      <c r="BB34" s="223"/>
      <c r="BC34" s="223"/>
      <c r="BD34" s="223"/>
      <c r="BE34" s="223"/>
      <c r="BF34" s="223"/>
      <c r="BG34" s="223"/>
      <c r="BH34" s="223"/>
      <c r="BI34" s="223"/>
      <c r="BJ34" s="223"/>
      <c r="BK34" s="223"/>
      <c r="BL34" s="223"/>
      <c r="BM34" s="223"/>
      <c r="BN34" s="223"/>
      <c r="BO34" s="223"/>
      <c r="BP34" s="223">
        <v>2525552.4960411694</v>
      </c>
      <c r="BQ34" s="223"/>
      <c r="BR34" s="77"/>
      <c r="BS34" s="223"/>
      <c r="BT34" s="223"/>
      <c r="BU34" s="223"/>
      <c r="BV34" s="223"/>
      <c r="BW34" s="223"/>
      <c r="BX34" s="223"/>
      <c r="BY34" s="223"/>
      <c r="BZ34" s="223"/>
      <c r="CA34" s="223"/>
      <c r="CB34" s="223"/>
      <c r="CC34" s="223"/>
      <c r="CD34" s="223"/>
      <c r="CE34" s="223"/>
      <c r="CF34" s="83"/>
      <c r="CG34" s="107">
        <f t="shared" si="0"/>
        <v>2525552.4960411694</v>
      </c>
      <c r="CH34" s="221"/>
      <c r="CI34" s="221"/>
    </row>
    <row r="35" spans="1:87" x14ac:dyDescent="0.25">
      <c r="A35" s="227"/>
      <c r="B35" s="225">
        <v>33</v>
      </c>
      <c r="C35" s="223"/>
      <c r="D35" s="223"/>
      <c r="E35" s="223"/>
      <c r="F35" s="223"/>
      <c r="G35" s="223"/>
      <c r="H35" s="223"/>
      <c r="I35" s="223"/>
      <c r="J35" s="223"/>
      <c r="K35" s="223"/>
      <c r="L35" s="223"/>
      <c r="M35" s="223"/>
      <c r="N35" s="223"/>
      <c r="O35" s="223"/>
      <c r="P35" s="223"/>
      <c r="Q35" s="223"/>
      <c r="R35" s="223"/>
      <c r="S35" s="223"/>
      <c r="T35" s="223"/>
      <c r="U35" s="223"/>
      <c r="V35" s="223"/>
      <c r="W35" s="223"/>
      <c r="X35" s="223"/>
      <c r="Y35" s="223"/>
      <c r="Z35" s="223"/>
      <c r="AA35" s="223"/>
      <c r="AB35" s="223"/>
      <c r="AC35" s="223"/>
      <c r="AD35" s="223"/>
      <c r="AE35" s="223"/>
      <c r="AF35" s="223"/>
      <c r="AG35" s="223"/>
      <c r="AH35" s="223"/>
      <c r="AI35" s="223"/>
      <c r="AJ35" s="77"/>
      <c r="AK35" s="223"/>
      <c r="AL35" s="223"/>
      <c r="AM35" s="223"/>
      <c r="AN35" s="223"/>
      <c r="AO35" s="223"/>
      <c r="AP35" s="223"/>
      <c r="AQ35" s="223"/>
      <c r="AR35" s="223"/>
      <c r="AS35" s="223"/>
      <c r="AT35" s="223"/>
      <c r="AU35" s="223"/>
      <c r="AV35" s="223"/>
      <c r="AW35" s="223"/>
      <c r="AX35" s="223"/>
      <c r="AY35" s="223"/>
      <c r="AZ35" s="223"/>
      <c r="BA35" s="223"/>
      <c r="BB35" s="223"/>
      <c r="BC35" s="223"/>
      <c r="BD35" s="223"/>
      <c r="BE35" s="223"/>
      <c r="BF35" s="223"/>
      <c r="BG35" s="223"/>
      <c r="BH35" s="223"/>
      <c r="BI35" s="223"/>
      <c r="BJ35" s="223"/>
      <c r="BK35" s="223"/>
      <c r="BL35" s="223"/>
      <c r="BM35" s="223"/>
      <c r="BN35" s="223"/>
      <c r="BO35" s="223"/>
      <c r="BP35" s="223"/>
      <c r="BQ35" s="223">
        <v>1962939.4380698428</v>
      </c>
      <c r="BR35" s="77"/>
      <c r="BS35" s="223"/>
      <c r="BT35" s="223"/>
      <c r="BU35" s="223"/>
      <c r="BV35" s="223"/>
      <c r="BW35" s="223"/>
      <c r="BX35" s="223"/>
      <c r="BY35" s="223"/>
      <c r="BZ35" s="223"/>
      <c r="CA35" s="223"/>
      <c r="CB35" s="223"/>
      <c r="CC35" s="223"/>
      <c r="CD35" s="223"/>
      <c r="CE35" s="223"/>
      <c r="CF35" s="83"/>
      <c r="CG35" s="107">
        <f t="shared" ref="CG35:CG66" si="1">SUM(C35:CF35)</f>
        <v>1962939.4380698428</v>
      </c>
      <c r="CH35" s="221"/>
      <c r="CI35" s="221"/>
    </row>
    <row r="36" spans="1:87" ht="15.75" thickBot="1" x14ac:dyDescent="0.3">
      <c r="A36" s="86"/>
      <c r="B36" s="225">
        <v>34</v>
      </c>
      <c r="C36" s="223"/>
      <c r="D36" s="223"/>
      <c r="E36" s="223"/>
      <c r="F36" s="223"/>
      <c r="G36" s="223"/>
      <c r="H36" s="223"/>
      <c r="I36" s="223"/>
      <c r="J36" s="223"/>
      <c r="K36" s="223"/>
      <c r="L36" s="223"/>
      <c r="M36" s="223"/>
      <c r="N36" s="223"/>
      <c r="O36" s="223"/>
      <c r="P36" s="223"/>
      <c r="Q36" s="223"/>
      <c r="R36" s="223"/>
      <c r="S36" s="223"/>
      <c r="T36" s="223"/>
      <c r="U36" s="223"/>
      <c r="V36" s="223"/>
      <c r="W36" s="223"/>
      <c r="X36" s="223"/>
      <c r="Y36" s="223"/>
      <c r="Z36" s="223"/>
      <c r="AA36" s="223"/>
      <c r="AB36" s="223"/>
      <c r="AC36" s="223"/>
      <c r="AD36" s="223"/>
      <c r="AE36" s="223"/>
      <c r="AF36" s="223"/>
      <c r="AG36" s="223"/>
      <c r="AH36" s="223"/>
      <c r="AI36" s="223"/>
      <c r="AJ36" s="77"/>
      <c r="AK36" s="224"/>
      <c r="AL36" s="224"/>
      <c r="AM36" s="224"/>
      <c r="AN36" s="224"/>
      <c r="AO36" s="224"/>
      <c r="AP36" s="224"/>
      <c r="AQ36" s="224"/>
      <c r="AR36" s="224"/>
      <c r="AS36" s="224"/>
      <c r="AT36" s="224"/>
      <c r="AU36" s="224"/>
      <c r="AV36" s="224"/>
      <c r="AW36" s="224"/>
      <c r="AX36" s="224"/>
      <c r="AY36" s="224"/>
      <c r="AZ36" s="224"/>
      <c r="BA36" s="224"/>
      <c r="BB36" s="224"/>
      <c r="BC36" s="224"/>
      <c r="BD36" s="224"/>
      <c r="BE36" s="224"/>
      <c r="BF36" s="224"/>
      <c r="BG36" s="224"/>
      <c r="BH36" s="224"/>
      <c r="BI36" s="224"/>
      <c r="BJ36" s="224"/>
      <c r="BK36" s="224"/>
      <c r="BL36" s="224"/>
      <c r="BM36" s="224"/>
      <c r="BN36" s="224"/>
      <c r="BO36" s="224"/>
      <c r="BP36" s="224"/>
      <c r="BQ36" s="224"/>
      <c r="BR36" s="78">
        <v>9256791.4583553355</v>
      </c>
      <c r="BS36" s="224"/>
      <c r="BT36" s="224"/>
      <c r="BU36" s="223"/>
      <c r="BV36" s="223"/>
      <c r="BW36" s="223"/>
      <c r="BX36" s="223"/>
      <c r="BY36" s="224"/>
      <c r="BZ36" s="224"/>
      <c r="CA36" s="224"/>
      <c r="CB36" s="224"/>
      <c r="CC36" s="224"/>
      <c r="CD36" s="224"/>
      <c r="CE36" s="224"/>
      <c r="CF36" s="3">
        <v>218207.27379099085</v>
      </c>
      <c r="CG36" s="107">
        <f t="shared" si="1"/>
        <v>9474998.7321463265</v>
      </c>
      <c r="CH36" s="221"/>
      <c r="CI36" s="221"/>
    </row>
    <row r="37" spans="1:87" x14ac:dyDescent="0.25">
      <c r="A37" s="227" t="str">
        <f>AK1</f>
        <v>Com</v>
      </c>
      <c r="B37" s="102">
        <v>35</v>
      </c>
      <c r="C37" s="101">
        <v>636845.49250949547</v>
      </c>
      <c r="D37" s="4">
        <v>70.491858602401734</v>
      </c>
      <c r="E37" s="4">
        <v>22.745352915335928</v>
      </c>
      <c r="F37" s="4"/>
      <c r="G37" s="4"/>
      <c r="H37" s="4"/>
      <c r="I37" s="4"/>
      <c r="J37" s="4">
        <v>600245.92689428374</v>
      </c>
      <c r="K37" s="4">
        <v>1514.9948065094686</v>
      </c>
      <c r="L37" s="4">
        <v>13142.823043044977</v>
      </c>
      <c r="M37" s="4">
        <v>1.0881249093500965E-3</v>
      </c>
      <c r="N37" s="4"/>
      <c r="O37" s="4">
        <v>1.4079101447778823</v>
      </c>
      <c r="P37" s="4"/>
      <c r="Q37" s="4">
        <v>204.25276589085365</v>
      </c>
      <c r="R37" s="4">
        <v>39.558963271656353</v>
      </c>
      <c r="S37" s="4">
        <v>28.547950602177156</v>
      </c>
      <c r="T37" s="4"/>
      <c r="U37" s="4">
        <v>0.15427886246436096</v>
      </c>
      <c r="V37" s="4">
        <v>1.3441799707945758E-3</v>
      </c>
      <c r="W37" s="4">
        <v>69.076289981144896</v>
      </c>
      <c r="X37" s="4">
        <v>6.9140041882924077</v>
      </c>
      <c r="Y37" s="4">
        <v>12.952268371692453</v>
      </c>
      <c r="Z37" s="4"/>
      <c r="AA37" s="4"/>
      <c r="AB37" s="4">
        <v>56.332005092512048</v>
      </c>
      <c r="AC37" s="4">
        <v>1.8603666891183466</v>
      </c>
      <c r="AD37" s="4">
        <v>24.216639646516338</v>
      </c>
      <c r="AE37" s="4">
        <v>0.48841557934773799</v>
      </c>
      <c r="AF37" s="4">
        <v>3519.2752303442558</v>
      </c>
      <c r="AG37" s="4">
        <v>4322.1851210025125</v>
      </c>
      <c r="AH37" s="4">
        <v>2573.1036478253318</v>
      </c>
      <c r="AI37" s="4">
        <v>647.27896872033728</v>
      </c>
      <c r="AJ37" s="5">
        <v>218912.85416322373</v>
      </c>
      <c r="AK37" s="223"/>
      <c r="AL37" s="223"/>
      <c r="AM37" s="223"/>
      <c r="AN37" s="223"/>
      <c r="AO37" s="223"/>
      <c r="AP37" s="223"/>
      <c r="AQ37" s="223"/>
      <c r="AR37" s="223"/>
      <c r="AS37" s="223"/>
      <c r="AT37" s="223"/>
      <c r="AU37" s="223"/>
      <c r="AV37" s="223"/>
      <c r="AW37" s="223"/>
      <c r="AX37" s="223"/>
      <c r="AY37" s="223"/>
      <c r="AZ37" s="223"/>
      <c r="BA37" s="223"/>
      <c r="BB37" s="223"/>
      <c r="BC37" s="223"/>
      <c r="BD37" s="223"/>
      <c r="BE37" s="223"/>
      <c r="BF37" s="223"/>
      <c r="BG37" s="223"/>
      <c r="BH37" s="223"/>
      <c r="BI37" s="223"/>
      <c r="BJ37" s="223"/>
      <c r="BK37" s="223"/>
      <c r="BL37" s="223"/>
      <c r="BM37" s="223"/>
      <c r="BN37" s="223"/>
      <c r="BO37" s="223"/>
      <c r="BP37" s="223"/>
      <c r="BQ37" s="223"/>
      <c r="BR37" s="77"/>
      <c r="BS37" s="223"/>
      <c r="BT37" s="223"/>
      <c r="BU37" s="190">
        <f>[43]HH_CGE_map!U41</f>
        <v>550111.3960723487</v>
      </c>
      <c r="BV37" s="189">
        <f>[43]HH_CGE_map!V41</f>
        <v>1779639.0467496545</v>
      </c>
      <c r="BW37" s="189">
        <f>[43]HH_CGE_map!W41</f>
        <v>178150.11741389663</v>
      </c>
      <c r="BX37" s="188">
        <f>[43]HH_CGE_map!X41</f>
        <v>537000.02171314287</v>
      </c>
      <c r="BY37" s="223">
        <v>104373.35135742096</v>
      </c>
      <c r="BZ37" s="223"/>
      <c r="CA37" s="223"/>
      <c r="CB37" s="223"/>
      <c r="CC37" s="223"/>
      <c r="CD37" s="223"/>
      <c r="CE37" s="79">
        <v>272725.72399249562</v>
      </c>
      <c r="CF37" s="85"/>
      <c r="CG37" s="107">
        <f t="shared" si="1"/>
        <v>4904262.5931855515</v>
      </c>
      <c r="CH37" s="221" t="b">
        <f t="shared" ref="CH37:CH72" si="2">CG37=CI37</f>
        <v>1</v>
      </c>
      <c r="CI37" s="79">
        <v>4904262.5931855515</v>
      </c>
    </row>
    <row r="38" spans="1:87" x14ac:dyDescent="0.25">
      <c r="A38" s="227"/>
      <c r="B38" s="225">
        <v>36</v>
      </c>
      <c r="C38" s="7">
        <v>1444.8698020142294</v>
      </c>
      <c r="D38" s="79">
        <v>1802.7014385812527</v>
      </c>
      <c r="E38" s="79">
        <v>14.21053696679547</v>
      </c>
      <c r="F38" s="79"/>
      <c r="G38" s="79">
        <v>2151.1605818875337</v>
      </c>
      <c r="H38" s="79">
        <v>100.05667788511757</v>
      </c>
      <c r="I38" s="79">
        <v>33.425742561010843</v>
      </c>
      <c r="J38" s="79">
        <v>411.51281413788621</v>
      </c>
      <c r="K38" s="79"/>
      <c r="L38" s="79">
        <v>7.0369547997990676</v>
      </c>
      <c r="M38" s="79">
        <v>24421.079756692154</v>
      </c>
      <c r="N38" s="79">
        <v>38.422143696888682</v>
      </c>
      <c r="O38" s="79">
        <v>3.0126139401101548E-2</v>
      </c>
      <c r="P38" s="79"/>
      <c r="Q38" s="79">
        <v>4.9959824522251219</v>
      </c>
      <c r="R38" s="79">
        <v>5475.8325869539021</v>
      </c>
      <c r="S38" s="79">
        <v>63.503036084490731</v>
      </c>
      <c r="T38" s="79"/>
      <c r="U38" s="79">
        <v>47383.052872260792</v>
      </c>
      <c r="V38" s="79">
        <v>0.15558873000069726</v>
      </c>
      <c r="W38" s="79">
        <v>9014.1969829377267</v>
      </c>
      <c r="X38" s="79">
        <v>2564.4421602422231</v>
      </c>
      <c r="Y38" s="94">
        <v>27267.72244034526</v>
      </c>
      <c r="Z38" s="94">
        <v>19.643893410246729</v>
      </c>
      <c r="AA38" s="94">
        <v>2.9314832201609291</v>
      </c>
      <c r="AB38" s="79">
        <v>626.02210274697757</v>
      </c>
      <c r="AC38" s="79">
        <v>46109.815072440724</v>
      </c>
      <c r="AD38" s="79">
        <v>34.145160115165297</v>
      </c>
      <c r="AE38" s="79">
        <v>222.15716754846625</v>
      </c>
      <c r="AF38" s="79">
        <v>563.03377746273588</v>
      </c>
      <c r="AG38" s="79">
        <v>50.532938325413426</v>
      </c>
      <c r="AH38" s="79">
        <v>138.99104028714339</v>
      </c>
      <c r="AI38" s="79">
        <v>104.28276069598843</v>
      </c>
      <c r="AJ38" s="80">
        <v>4767.6645621329662</v>
      </c>
      <c r="AK38" s="223"/>
      <c r="AL38" s="223"/>
      <c r="AM38" s="223"/>
      <c r="AN38" s="223"/>
      <c r="AO38" s="223"/>
      <c r="AP38" s="223"/>
      <c r="AQ38" s="223"/>
      <c r="AR38" s="223"/>
      <c r="AS38" s="223"/>
      <c r="AT38" s="223"/>
      <c r="AU38" s="223"/>
      <c r="AV38" s="223"/>
      <c r="AW38" s="223"/>
      <c r="AX38" s="223"/>
      <c r="AY38" s="223"/>
      <c r="AZ38" s="223"/>
      <c r="BA38" s="223"/>
      <c r="BB38" s="223"/>
      <c r="BC38" s="223"/>
      <c r="BD38" s="223"/>
      <c r="BE38" s="223"/>
      <c r="BF38" s="223"/>
      <c r="BG38" s="223"/>
      <c r="BH38" s="223"/>
      <c r="BI38" s="223"/>
      <c r="BJ38" s="223"/>
      <c r="BK38" s="223"/>
      <c r="BL38" s="223"/>
      <c r="BM38" s="223"/>
      <c r="BN38" s="223"/>
      <c r="BO38" s="223"/>
      <c r="BP38" s="223"/>
      <c r="BQ38" s="223"/>
      <c r="BR38" s="77"/>
      <c r="BS38" s="223"/>
      <c r="BT38" s="223"/>
      <c r="BU38" s="186">
        <f>[43]HH_CGE_map!U42</f>
        <v>75751.768589576648</v>
      </c>
      <c r="BV38" s="79">
        <f>[43]HH_CGE_map!V42</f>
        <v>134831.9881891945</v>
      </c>
      <c r="BW38" s="79">
        <f>[43]HH_CGE_map!W42</f>
        <v>11674.756840545628</v>
      </c>
      <c r="BX38" s="185">
        <f>[43]HH_CGE_map!X42</f>
        <v>21685.352667025647</v>
      </c>
      <c r="BY38" s="223"/>
      <c r="BZ38" s="223"/>
      <c r="CA38" s="223"/>
      <c r="CB38" s="223"/>
      <c r="CC38" s="223"/>
      <c r="CD38" s="223"/>
      <c r="CE38" s="79">
        <v>1962.6516668482247</v>
      </c>
      <c r="CF38" s="85"/>
      <c r="CG38" s="107">
        <f t="shared" si="1"/>
        <v>420744.14613694529</v>
      </c>
      <c r="CH38" s="221" t="b">
        <f t="shared" si="2"/>
        <v>1</v>
      </c>
      <c r="CI38" s="79">
        <v>420744.14613694535</v>
      </c>
    </row>
    <row r="39" spans="1:87" x14ac:dyDescent="0.25">
      <c r="A39" s="227"/>
      <c r="B39" s="225">
        <v>37</v>
      </c>
      <c r="C39" s="7"/>
      <c r="D39" s="79"/>
      <c r="E39" s="79"/>
      <c r="F39" s="79"/>
      <c r="G39" s="79"/>
      <c r="H39" s="79"/>
      <c r="I39" s="79"/>
      <c r="J39" s="79"/>
      <c r="K39" s="79"/>
      <c r="L39" s="79"/>
      <c r="M39" s="79"/>
      <c r="N39" s="79"/>
      <c r="O39" s="79"/>
      <c r="P39" s="79">
        <v>857022.65165656316</v>
      </c>
      <c r="Q39" s="79"/>
      <c r="R39" s="79"/>
      <c r="S39" s="79"/>
      <c r="T39" s="79"/>
      <c r="U39" s="79"/>
      <c r="V39" s="79"/>
      <c r="W39" s="79"/>
      <c r="X39" s="79"/>
      <c r="Y39" s="94"/>
      <c r="Z39" s="94"/>
      <c r="AA39" s="94"/>
      <c r="AB39" s="79"/>
      <c r="AC39" s="79"/>
      <c r="AD39" s="79"/>
      <c r="AE39" s="79"/>
      <c r="AF39" s="79"/>
      <c r="AG39" s="79"/>
      <c r="AH39" s="79"/>
      <c r="AI39" s="79"/>
      <c r="AJ39" s="80"/>
      <c r="AK39" s="223"/>
      <c r="AL39" s="223"/>
      <c r="AM39" s="223"/>
      <c r="AN39" s="223"/>
      <c r="AO39" s="223"/>
      <c r="AP39" s="223"/>
      <c r="AQ39" s="223"/>
      <c r="AR39" s="223"/>
      <c r="AS39" s="223"/>
      <c r="AT39" s="223"/>
      <c r="AU39" s="223"/>
      <c r="AV39" s="223"/>
      <c r="AW39" s="223"/>
      <c r="AX39" s="223"/>
      <c r="AY39" s="223"/>
      <c r="AZ39" s="223"/>
      <c r="BA39" s="223"/>
      <c r="BB39" s="223"/>
      <c r="BC39" s="223"/>
      <c r="BD39" s="223"/>
      <c r="BE39" s="223"/>
      <c r="BF39" s="223"/>
      <c r="BG39" s="223"/>
      <c r="BH39" s="223"/>
      <c r="BI39" s="223"/>
      <c r="BJ39" s="223"/>
      <c r="BK39" s="223"/>
      <c r="BL39" s="223"/>
      <c r="BM39" s="223"/>
      <c r="BN39" s="223"/>
      <c r="BO39" s="223"/>
      <c r="BP39" s="223"/>
      <c r="BQ39" s="223"/>
      <c r="BR39" s="77"/>
      <c r="BS39" s="223"/>
      <c r="BT39" s="223"/>
      <c r="BU39" s="186">
        <f>[43]HH_CGE_map!U43</f>
        <v>0</v>
      </c>
      <c r="BV39" s="79">
        <f>[43]HH_CGE_map!V43</f>
        <v>0</v>
      </c>
      <c r="BW39" s="79">
        <f>[43]HH_CGE_map!W43</f>
        <v>0</v>
      </c>
      <c r="BX39" s="185">
        <f>[43]HH_CGE_map!X43</f>
        <v>0</v>
      </c>
      <c r="BY39" s="223"/>
      <c r="BZ39" s="223"/>
      <c r="CA39" s="223"/>
      <c r="CB39" s="223"/>
      <c r="CC39" s="223"/>
      <c r="CD39" s="223"/>
      <c r="CE39" s="79">
        <v>1335776.924879967</v>
      </c>
      <c r="CF39" s="85"/>
      <c r="CG39" s="107">
        <f t="shared" si="1"/>
        <v>2192799.5765365302</v>
      </c>
      <c r="CH39" s="221" t="b">
        <f t="shared" si="2"/>
        <v>1</v>
      </c>
      <c r="CI39" s="94">
        <v>2192799.5765365302</v>
      </c>
    </row>
    <row r="40" spans="1:87" x14ac:dyDescent="0.25">
      <c r="A40" s="227"/>
      <c r="B40" s="225">
        <v>38</v>
      </c>
      <c r="C40" s="7">
        <v>157.33783184847061</v>
      </c>
      <c r="D40" s="79"/>
      <c r="E40" s="79">
        <v>13095.203643003253</v>
      </c>
      <c r="F40" s="79"/>
      <c r="G40" s="79">
        <v>0.20373265875036889</v>
      </c>
      <c r="H40" s="79">
        <v>0.13640193266854883</v>
      </c>
      <c r="I40" s="79">
        <v>10.981548442766652</v>
      </c>
      <c r="J40" s="79">
        <v>1419.922487809185</v>
      </c>
      <c r="K40" s="79">
        <v>16.049168509363444</v>
      </c>
      <c r="L40" s="79">
        <v>2.3618523705340779</v>
      </c>
      <c r="M40" s="79">
        <v>0.77589159016281561</v>
      </c>
      <c r="N40" s="79"/>
      <c r="O40" s="79">
        <v>0.17585101056069388</v>
      </c>
      <c r="P40" s="79">
        <v>4.4788265136994889</v>
      </c>
      <c r="Q40" s="79">
        <v>31.450403051799054</v>
      </c>
      <c r="R40" s="79">
        <v>18.623454181440689</v>
      </c>
      <c r="S40" s="79">
        <v>17.277885180659407</v>
      </c>
      <c r="T40" s="79"/>
      <c r="U40" s="79">
        <v>3187.6710876512648</v>
      </c>
      <c r="V40" s="79">
        <v>15743.664653820979</v>
      </c>
      <c r="W40" s="79">
        <v>1041.8742563480857</v>
      </c>
      <c r="X40" s="79">
        <v>3.8521308618359669</v>
      </c>
      <c r="Y40" s="79">
        <v>10101.230671374366</v>
      </c>
      <c r="Z40" s="94"/>
      <c r="AA40" s="94">
        <v>0.50449812110763614</v>
      </c>
      <c r="AB40" s="79">
        <v>0.16612415686117005</v>
      </c>
      <c r="AC40" s="79">
        <v>36.768236830492654</v>
      </c>
      <c r="AD40" s="79">
        <v>0.54953064649933547</v>
      </c>
      <c r="AE40" s="79"/>
      <c r="AF40" s="79">
        <v>99.210367434691577</v>
      </c>
      <c r="AG40" s="79">
        <v>7.62480946353008</v>
      </c>
      <c r="AH40" s="79">
        <v>0.45637615869402448</v>
      </c>
      <c r="AI40" s="79">
        <v>0.2529347870907977</v>
      </c>
      <c r="AJ40" s="80">
        <v>158.76230982565011</v>
      </c>
      <c r="AK40" s="223"/>
      <c r="AL40" s="223"/>
      <c r="AM40" s="223"/>
      <c r="AN40" s="223"/>
      <c r="AO40" s="223"/>
      <c r="AP40" s="223"/>
      <c r="AQ40" s="223"/>
      <c r="AR40" s="223"/>
      <c r="AS40" s="223"/>
      <c r="AT40" s="223"/>
      <c r="AU40" s="223"/>
      <c r="AV40" s="223"/>
      <c r="AW40" s="223"/>
      <c r="AX40" s="223"/>
      <c r="AY40" s="223"/>
      <c r="AZ40" s="223"/>
      <c r="BA40" s="223"/>
      <c r="BB40" s="223"/>
      <c r="BC40" s="223"/>
      <c r="BD40" s="223"/>
      <c r="BE40" s="223"/>
      <c r="BF40" s="223"/>
      <c r="BG40" s="223"/>
      <c r="BH40" s="223"/>
      <c r="BI40" s="223"/>
      <c r="BJ40" s="223"/>
      <c r="BK40" s="223"/>
      <c r="BL40" s="223"/>
      <c r="BM40" s="223"/>
      <c r="BN40" s="223"/>
      <c r="BO40" s="223"/>
      <c r="BP40" s="223"/>
      <c r="BQ40" s="223"/>
      <c r="BR40" s="77"/>
      <c r="BS40" s="223"/>
      <c r="BT40" s="223"/>
      <c r="BU40" s="186">
        <f>[43]HH_CGE_map!U44</f>
        <v>0</v>
      </c>
      <c r="BV40" s="79">
        <f>[43]HH_CGE_map!V44</f>
        <v>0</v>
      </c>
      <c r="BW40" s="79">
        <f>[43]HH_CGE_map!W44</f>
        <v>0</v>
      </c>
      <c r="BX40" s="185">
        <f>[43]HH_CGE_map!X44</f>
        <v>0</v>
      </c>
      <c r="BY40" s="223"/>
      <c r="BZ40" s="223"/>
      <c r="CA40" s="223"/>
      <c r="CB40" s="223"/>
      <c r="CC40" s="223"/>
      <c r="CD40" s="223"/>
      <c r="CE40" s="79">
        <v>-2758.6891618810973</v>
      </c>
      <c r="CF40" s="85"/>
      <c r="CG40" s="107">
        <f t="shared" si="1"/>
        <v>42398.87780370337</v>
      </c>
      <c r="CH40" s="221" t="b">
        <f t="shared" si="2"/>
        <v>1</v>
      </c>
      <c r="CI40" s="187">
        <v>42398.87780370337</v>
      </c>
    </row>
    <row r="41" spans="1:87" x14ac:dyDescent="0.25">
      <c r="A41" s="227"/>
      <c r="B41" s="225">
        <v>39</v>
      </c>
      <c r="C41" s="7"/>
      <c r="D41" s="79"/>
      <c r="E41" s="79"/>
      <c r="F41" s="79">
        <v>28.102698495641111</v>
      </c>
      <c r="G41" s="79">
        <v>69.036128999676052</v>
      </c>
      <c r="H41" s="79">
        <v>21612.679338532034</v>
      </c>
      <c r="I41" s="79"/>
      <c r="J41" s="79"/>
      <c r="K41" s="79"/>
      <c r="L41" s="79">
        <v>3.2281568317925236E-3</v>
      </c>
      <c r="M41" s="79">
        <v>268715.33832269919</v>
      </c>
      <c r="N41" s="79">
        <v>2017.522685515235</v>
      </c>
      <c r="O41" s="79">
        <v>117.43155026263997</v>
      </c>
      <c r="P41" s="79">
        <v>99.212844204870365</v>
      </c>
      <c r="Q41" s="79">
        <v>1768.7427354915376</v>
      </c>
      <c r="R41" s="79">
        <v>1448.7720877210845</v>
      </c>
      <c r="S41" s="79"/>
      <c r="T41" s="79"/>
      <c r="U41" s="79"/>
      <c r="V41" s="79"/>
      <c r="W41" s="79"/>
      <c r="X41" s="79">
        <v>1.5396277684556392E-3</v>
      </c>
      <c r="Y41" s="79">
        <v>1.4975098382319127</v>
      </c>
      <c r="Z41" s="94"/>
      <c r="AA41" s="94"/>
      <c r="AB41" s="79">
        <v>7668.5215478753844</v>
      </c>
      <c r="AC41" s="79"/>
      <c r="AD41" s="79"/>
      <c r="AE41" s="79"/>
      <c r="AF41" s="79">
        <v>2.3041979511051838</v>
      </c>
      <c r="AG41" s="79">
        <v>1.7786601281666701</v>
      </c>
      <c r="AH41" s="79"/>
      <c r="AI41" s="79"/>
      <c r="AJ41" s="80">
        <v>5.4952528960594273</v>
      </c>
      <c r="AK41" s="223"/>
      <c r="AL41" s="223"/>
      <c r="AM41" s="223"/>
      <c r="AN41" s="223"/>
      <c r="AO41" s="223"/>
      <c r="AP41" s="223"/>
      <c r="AQ41" s="223"/>
      <c r="AR41" s="223"/>
      <c r="AS41" s="223"/>
      <c r="AT41" s="223"/>
      <c r="AU41" s="223"/>
      <c r="AV41" s="223"/>
      <c r="AW41" s="223"/>
      <c r="AX41" s="223"/>
      <c r="AY41" s="223"/>
      <c r="AZ41" s="223"/>
      <c r="BA41" s="223"/>
      <c r="BB41" s="223"/>
      <c r="BC41" s="223"/>
      <c r="BD41" s="223"/>
      <c r="BE41" s="223"/>
      <c r="BF41" s="223"/>
      <c r="BG41" s="223"/>
      <c r="BH41" s="223"/>
      <c r="BI41" s="223"/>
      <c r="BJ41" s="223"/>
      <c r="BK41" s="223"/>
      <c r="BL41" s="223"/>
      <c r="BM41" s="223"/>
      <c r="BN41" s="223"/>
      <c r="BO41" s="223"/>
      <c r="BP41" s="223"/>
      <c r="BQ41" s="223"/>
      <c r="BR41" s="77"/>
      <c r="BS41" s="223"/>
      <c r="BT41" s="223"/>
      <c r="BU41" s="186">
        <f>[43]HH_CGE_map!U45</f>
        <v>343.28105497236413</v>
      </c>
      <c r="BV41" s="79">
        <f>[43]HH_CGE_map!V45</f>
        <v>585.72238041272067</v>
      </c>
      <c r="BW41" s="79">
        <f>[43]HH_CGE_map!W45</f>
        <v>216.06455573037672</v>
      </c>
      <c r="BX41" s="185">
        <f>[43]HH_CGE_map!X45</f>
        <v>826.67387398692324</v>
      </c>
      <c r="BY41" s="223"/>
      <c r="BZ41" s="223"/>
      <c r="CA41" s="223"/>
      <c r="CB41" s="223"/>
      <c r="CC41" s="223"/>
      <c r="CD41" s="223"/>
      <c r="CE41" s="79">
        <v>21879.577853778359</v>
      </c>
      <c r="CF41" s="85"/>
      <c r="CG41" s="107">
        <f t="shared" si="1"/>
        <v>327407.76004727627</v>
      </c>
      <c r="CH41" s="221" t="b">
        <f t="shared" si="2"/>
        <v>1</v>
      </c>
      <c r="CI41" s="79">
        <v>327407.76004727621</v>
      </c>
    </row>
    <row r="42" spans="1:87" x14ac:dyDescent="0.25">
      <c r="A42" s="227"/>
      <c r="B42" s="225">
        <v>40</v>
      </c>
      <c r="C42" s="7"/>
      <c r="D42" s="79"/>
      <c r="E42" s="79">
        <v>106852.60184958855</v>
      </c>
      <c r="F42" s="79"/>
      <c r="G42" s="79">
        <v>90.048715527096931</v>
      </c>
      <c r="H42" s="79">
        <v>220569.24579255332</v>
      </c>
      <c r="I42" s="79"/>
      <c r="J42" s="79"/>
      <c r="K42" s="79"/>
      <c r="L42" s="79"/>
      <c r="M42" s="79">
        <v>466022.4525621577</v>
      </c>
      <c r="N42" s="79">
        <v>1130519.3815019082</v>
      </c>
      <c r="O42" s="79">
        <v>10.640943683099881</v>
      </c>
      <c r="P42" s="79">
        <v>2015.9703816951528</v>
      </c>
      <c r="Q42" s="79">
        <v>83431.674617163546</v>
      </c>
      <c r="R42" s="79">
        <v>7.5147642342269299</v>
      </c>
      <c r="S42" s="79"/>
      <c r="T42" s="79"/>
      <c r="U42" s="79"/>
      <c r="V42" s="79"/>
      <c r="W42" s="79">
        <v>1.1135176221894421</v>
      </c>
      <c r="X42" s="79">
        <v>204.75308770704069</v>
      </c>
      <c r="Y42" s="79">
        <v>826.77554639853395</v>
      </c>
      <c r="Z42" s="94"/>
      <c r="AA42" s="94"/>
      <c r="AB42" s="79">
        <v>66474.862422499587</v>
      </c>
      <c r="AC42" s="79">
        <v>21875.451004066948</v>
      </c>
      <c r="AD42" s="79"/>
      <c r="AE42" s="79"/>
      <c r="AF42" s="79">
        <v>1321.404757134696</v>
      </c>
      <c r="AG42" s="79">
        <v>2082.1405672438191</v>
      </c>
      <c r="AH42" s="79"/>
      <c r="AI42" s="79">
        <v>4.7868097046028573E-3</v>
      </c>
      <c r="AJ42" s="80">
        <v>3252.6297897796612</v>
      </c>
      <c r="AK42" s="223"/>
      <c r="AL42" s="223"/>
      <c r="AM42" s="223"/>
      <c r="AN42" s="223"/>
      <c r="AO42" s="223"/>
      <c r="AP42" s="223"/>
      <c r="AQ42" s="223"/>
      <c r="AR42" s="223"/>
      <c r="AS42" s="223"/>
      <c r="AT42" s="223"/>
      <c r="AU42" s="223"/>
      <c r="AV42" s="223"/>
      <c r="AW42" s="223"/>
      <c r="AX42" s="223"/>
      <c r="AY42" s="223"/>
      <c r="AZ42" s="223"/>
      <c r="BA42" s="223"/>
      <c r="BB42" s="223"/>
      <c r="BC42" s="223"/>
      <c r="BD42" s="223"/>
      <c r="BE42" s="223"/>
      <c r="BF42" s="223"/>
      <c r="BG42" s="223"/>
      <c r="BH42" s="223"/>
      <c r="BI42" s="223"/>
      <c r="BJ42" s="223"/>
      <c r="BK42" s="223"/>
      <c r="BL42" s="223"/>
      <c r="BM42" s="223"/>
      <c r="BN42" s="223"/>
      <c r="BO42" s="223"/>
      <c r="BP42" s="223"/>
      <c r="BQ42" s="223"/>
      <c r="BR42" s="77"/>
      <c r="BS42" s="223"/>
      <c r="BT42" s="223"/>
      <c r="BU42" s="186">
        <f>[43]HH_CGE_map!U46</f>
        <v>1683.2083214274876</v>
      </c>
      <c r="BV42" s="79">
        <f>[43]HH_CGE_map!V46</f>
        <v>2871.9696891993567</v>
      </c>
      <c r="BW42" s="79">
        <f>[43]HH_CGE_map!W46</f>
        <v>1059.4282815874635</v>
      </c>
      <c r="BX42" s="185">
        <f>[43]HH_CGE_map!X46</f>
        <v>4053.425971653191</v>
      </c>
      <c r="BY42" s="223"/>
      <c r="BZ42" s="223"/>
      <c r="CA42" s="223"/>
      <c r="CB42" s="223"/>
      <c r="CC42" s="223"/>
      <c r="CD42" s="223"/>
      <c r="CE42" s="79">
        <v>261223.06248490344</v>
      </c>
      <c r="CF42" s="85"/>
      <c r="CG42" s="107">
        <f t="shared" si="1"/>
        <v>2376449.7613565437</v>
      </c>
      <c r="CH42" s="221" t="b">
        <f t="shared" si="2"/>
        <v>1</v>
      </c>
      <c r="CI42" s="79">
        <v>2376449.7613565437</v>
      </c>
    </row>
    <row r="43" spans="1:87" x14ac:dyDescent="0.25">
      <c r="A43" s="227"/>
      <c r="B43" s="225">
        <v>41</v>
      </c>
      <c r="C43" s="7">
        <v>179.23293527989844</v>
      </c>
      <c r="D43" s="79">
        <v>7168.4706500885386</v>
      </c>
      <c r="E43" s="79">
        <v>651269.95621578221</v>
      </c>
      <c r="F43" s="79">
        <v>11083.204292397106</v>
      </c>
      <c r="G43" s="79">
        <v>1973.0435352880602</v>
      </c>
      <c r="H43" s="79">
        <v>95796.854873321354</v>
      </c>
      <c r="I43" s="79">
        <v>3054.405566298858</v>
      </c>
      <c r="J43" s="79">
        <v>16.886094440188813</v>
      </c>
      <c r="K43" s="79"/>
      <c r="L43" s="79">
        <v>99.170266308600205</v>
      </c>
      <c r="M43" s="79">
        <v>4265.394846440995</v>
      </c>
      <c r="N43" s="79">
        <v>174.1017786159818</v>
      </c>
      <c r="O43" s="79">
        <v>0.10168382666980677</v>
      </c>
      <c r="P43" s="79">
        <v>7.136077204934355</v>
      </c>
      <c r="Q43" s="79">
        <v>35340.188374214886</v>
      </c>
      <c r="R43" s="79">
        <v>31209.417712122158</v>
      </c>
      <c r="S43" s="79">
        <v>451.22481479316679</v>
      </c>
      <c r="T43" s="79">
        <v>1663.9550269729064</v>
      </c>
      <c r="U43" s="79">
        <v>107.95997303966145</v>
      </c>
      <c r="V43" s="79">
        <v>1.0481922483774518E-2</v>
      </c>
      <c r="W43" s="79">
        <v>33.98573770639711</v>
      </c>
      <c r="X43" s="79">
        <v>1092.0606042675922</v>
      </c>
      <c r="Y43" s="79">
        <v>4595.6171648144855</v>
      </c>
      <c r="Z43" s="79"/>
      <c r="AA43" s="79">
        <v>430.45828480108293</v>
      </c>
      <c r="AB43" s="79">
        <v>32780.043818189748</v>
      </c>
      <c r="AC43" s="79">
        <v>1237.9955894627803</v>
      </c>
      <c r="AD43" s="79">
        <v>56.214112104062806</v>
      </c>
      <c r="AE43" s="79">
        <v>22.589482945810474</v>
      </c>
      <c r="AF43" s="79">
        <v>5264.9910285279566</v>
      </c>
      <c r="AG43" s="79">
        <v>2359.2574385662097</v>
      </c>
      <c r="AH43" s="79">
        <v>63.181343701423557</v>
      </c>
      <c r="AI43" s="79">
        <v>4.1326583473672196</v>
      </c>
      <c r="AJ43" s="80">
        <v>2260.876294092302</v>
      </c>
      <c r="AK43" s="223"/>
      <c r="AL43" s="223"/>
      <c r="AM43" s="223"/>
      <c r="AN43" s="223"/>
      <c r="AO43" s="223"/>
      <c r="AP43" s="223"/>
      <c r="AQ43" s="223"/>
      <c r="AR43" s="223"/>
      <c r="AS43" s="223"/>
      <c r="AT43" s="223"/>
      <c r="AU43" s="223"/>
      <c r="AV43" s="223"/>
      <c r="AW43" s="223"/>
      <c r="AX43" s="223"/>
      <c r="AY43" s="223"/>
      <c r="AZ43" s="223"/>
      <c r="BA43" s="223"/>
      <c r="BB43" s="223"/>
      <c r="BC43" s="223"/>
      <c r="BD43" s="223"/>
      <c r="BE43" s="223"/>
      <c r="BF43" s="223"/>
      <c r="BG43" s="223"/>
      <c r="BH43" s="223"/>
      <c r="BI43" s="223"/>
      <c r="BJ43" s="223"/>
      <c r="BK43" s="223"/>
      <c r="BL43" s="223"/>
      <c r="BM43" s="223"/>
      <c r="BN43" s="223"/>
      <c r="BO43" s="223"/>
      <c r="BP43" s="223"/>
      <c r="BQ43" s="223"/>
      <c r="BR43" s="77"/>
      <c r="BS43" s="223"/>
      <c r="BT43" s="223"/>
      <c r="BU43" s="186">
        <f>[43]HH_CGE_map!U47</f>
        <v>0</v>
      </c>
      <c r="BV43" s="79">
        <f>[43]HH_CGE_map!V47</f>
        <v>0</v>
      </c>
      <c r="BW43" s="79">
        <f>[43]HH_CGE_map!W47</f>
        <v>13443.054667372879</v>
      </c>
      <c r="BX43" s="185">
        <f>[43]HH_CGE_map!X47</f>
        <v>1894.6587115089294</v>
      </c>
      <c r="BY43" s="223"/>
      <c r="BZ43" s="223"/>
      <c r="CA43" s="223"/>
      <c r="CB43" s="223"/>
      <c r="CC43" s="223"/>
      <c r="CD43" s="223"/>
      <c r="CE43" s="79">
        <v>24502.290657803238</v>
      </c>
      <c r="CF43" s="85"/>
      <c r="CG43" s="107">
        <f t="shared" si="1"/>
        <v>933902.12279257132</v>
      </c>
      <c r="CH43" s="221" t="b">
        <f t="shared" si="2"/>
        <v>1</v>
      </c>
      <c r="CI43" s="79">
        <v>933902.12279257132</v>
      </c>
    </row>
    <row r="44" spans="1:87" x14ac:dyDescent="0.25">
      <c r="A44" s="227"/>
      <c r="B44" s="225">
        <v>42</v>
      </c>
      <c r="C44" s="7">
        <v>139660.51114790718</v>
      </c>
      <c r="D44" s="79">
        <v>1.2621027386177739E-3</v>
      </c>
      <c r="E44" s="79">
        <v>861.57794812384918</v>
      </c>
      <c r="F44" s="79"/>
      <c r="G44" s="79"/>
      <c r="H44" s="79">
        <v>4.6169017141003493E-2</v>
      </c>
      <c r="I44" s="79">
        <v>606.74786495019453</v>
      </c>
      <c r="J44" s="79">
        <v>131072.91098278438</v>
      </c>
      <c r="K44" s="79">
        <v>320.38400224904814</v>
      </c>
      <c r="L44" s="79">
        <v>332.74458133776648</v>
      </c>
      <c r="M44" s="79">
        <v>46.60130807463235</v>
      </c>
      <c r="N44" s="79">
        <v>98.607242017103189</v>
      </c>
      <c r="O44" s="79">
        <v>1.5144874191146545</v>
      </c>
      <c r="P44" s="79">
        <v>10.253274302369277</v>
      </c>
      <c r="Q44" s="79">
        <v>408.41000725595273</v>
      </c>
      <c r="R44" s="79">
        <v>15.672970363141763</v>
      </c>
      <c r="S44" s="79">
        <v>1.0179937026883699</v>
      </c>
      <c r="T44" s="79"/>
      <c r="U44" s="79">
        <v>22.831262203559898</v>
      </c>
      <c r="V44" s="79">
        <v>180.31473601331635</v>
      </c>
      <c r="W44" s="79">
        <v>29.33575019842737</v>
      </c>
      <c r="X44" s="79">
        <v>43.65802474575527</v>
      </c>
      <c r="Y44" s="79">
        <v>558.22311839613144</v>
      </c>
      <c r="Z44" s="79">
        <v>1.6676835654608247E-2</v>
      </c>
      <c r="AA44" s="79">
        <v>155.55410620054431</v>
      </c>
      <c r="AB44" s="79">
        <v>191.97209489143376</v>
      </c>
      <c r="AC44" s="79">
        <v>51465.784642391853</v>
      </c>
      <c r="AD44" s="79">
        <v>2896.1080045288859</v>
      </c>
      <c r="AE44" s="79">
        <v>165.91114116040973</v>
      </c>
      <c r="AF44" s="79">
        <v>263.37482786744857</v>
      </c>
      <c r="AG44" s="79">
        <v>2371.4078500437954</v>
      </c>
      <c r="AH44" s="79">
        <v>14134.426610475291</v>
      </c>
      <c r="AI44" s="79">
        <v>3384.6283117932726</v>
      </c>
      <c r="AJ44" s="80">
        <v>83163.247395804021</v>
      </c>
      <c r="AK44" s="223"/>
      <c r="AL44" s="223"/>
      <c r="AM44" s="223"/>
      <c r="AN44" s="223"/>
      <c r="AO44" s="223"/>
      <c r="AP44" s="223"/>
      <c r="AQ44" s="223"/>
      <c r="AR44" s="223"/>
      <c r="AS44" s="223"/>
      <c r="AT44" s="223"/>
      <c r="AU44" s="223"/>
      <c r="AV44" s="223"/>
      <c r="AW44" s="223"/>
      <c r="AX44" s="223"/>
      <c r="AY44" s="223"/>
      <c r="AZ44" s="223"/>
      <c r="BA44" s="223"/>
      <c r="BB44" s="223"/>
      <c r="BC44" s="223"/>
      <c r="BD44" s="223"/>
      <c r="BE44" s="223"/>
      <c r="BF44" s="223"/>
      <c r="BG44" s="223"/>
      <c r="BH44" s="223"/>
      <c r="BI44" s="223"/>
      <c r="BJ44" s="223"/>
      <c r="BK44" s="223"/>
      <c r="BL44" s="223"/>
      <c r="BM44" s="223"/>
      <c r="BN44" s="223"/>
      <c r="BO44" s="223"/>
      <c r="BP44" s="223"/>
      <c r="BQ44" s="223"/>
      <c r="BR44" s="77"/>
      <c r="BS44" s="223"/>
      <c r="BT44" s="223"/>
      <c r="BU44" s="186">
        <f>[43]HH_CGE_map!U48</f>
        <v>762110.6903095023</v>
      </c>
      <c r="BV44" s="79">
        <f>[43]HH_CGE_map!V48</f>
        <v>964290.69745345542</v>
      </c>
      <c r="BW44" s="79">
        <f>[43]HH_CGE_map!W48</f>
        <v>431148.23470442195</v>
      </c>
      <c r="BX44" s="185">
        <f>[43]HH_CGE_map!X48</f>
        <v>1226267.5608979089</v>
      </c>
      <c r="BY44" s="223"/>
      <c r="BZ44" s="223"/>
      <c r="CA44" s="223"/>
      <c r="CB44" s="223"/>
      <c r="CC44" s="223"/>
      <c r="CD44" s="223"/>
      <c r="CE44" s="79">
        <v>5109.3254919610872</v>
      </c>
      <c r="CF44" s="85"/>
      <c r="CG44" s="107">
        <f t="shared" si="1"/>
        <v>3821390.3046524068</v>
      </c>
      <c r="CH44" s="221" t="b">
        <f t="shared" si="2"/>
        <v>1</v>
      </c>
      <c r="CI44" s="79">
        <v>3821390.3046524068</v>
      </c>
    </row>
    <row r="45" spans="1:87" x14ac:dyDescent="0.25">
      <c r="A45" s="227"/>
      <c r="B45" s="225">
        <v>43</v>
      </c>
      <c r="C45" s="7">
        <v>650.2621776969645</v>
      </c>
      <c r="D45" s="79">
        <v>1467.3180980070465</v>
      </c>
      <c r="E45" s="79">
        <v>711.2825844667974</v>
      </c>
      <c r="F45" s="79"/>
      <c r="G45" s="79">
        <v>47.392537501074877</v>
      </c>
      <c r="H45" s="79">
        <v>34.13014685655682</v>
      </c>
      <c r="I45" s="79">
        <v>227.0914800337101</v>
      </c>
      <c r="J45" s="79">
        <v>13988.680967997267</v>
      </c>
      <c r="K45" s="79">
        <v>4701.0942369211007</v>
      </c>
      <c r="L45" s="79">
        <v>236.44425256865384</v>
      </c>
      <c r="M45" s="79">
        <v>156.7786405617673</v>
      </c>
      <c r="N45" s="79">
        <v>9.4548696428913392E-2</v>
      </c>
      <c r="O45" s="79">
        <v>9.3543469032076189E-4</v>
      </c>
      <c r="P45" s="79">
        <v>0.28594985955198565</v>
      </c>
      <c r="Q45" s="79">
        <v>724.37739524048459</v>
      </c>
      <c r="R45" s="79">
        <v>155.73705111084962</v>
      </c>
      <c r="S45" s="79">
        <v>23.397716228557499</v>
      </c>
      <c r="T45" s="79"/>
      <c r="U45" s="79">
        <v>667.1232711155435</v>
      </c>
      <c r="V45" s="79">
        <v>3.2033927860274547</v>
      </c>
      <c r="W45" s="79">
        <v>13.582813665894005</v>
      </c>
      <c r="X45" s="79">
        <v>6.3763039799859502</v>
      </c>
      <c r="Y45" s="79">
        <v>1377.2204021389648</v>
      </c>
      <c r="Z45" s="79">
        <v>23.724355889004393</v>
      </c>
      <c r="AA45" s="79">
        <v>150.18145845182286</v>
      </c>
      <c r="AB45" s="79">
        <v>12045.656944726448</v>
      </c>
      <c r="AC45" s="79">
        <v>107755.97776774642</v>
      </c>
      <c r="AD45" s="79">
        <v>36492.265481042603</v>
      </c>
      <c r="AE45" s="79">
        <v>7631.2034539395354</v>
      </c>
      <c r="AF45" s="79">
        <v>9581.559030659062</v>
      </c>
      <c r="AG45" s="79">
        <v>27853.58353765629</v>
      </c>
      <c r="AH45" s="79">
        <v>26209.153218251169</v>
      </c>
      <c r="AI45" s="79">
        <v>1219.039785592548</v>
      </c>
      <c r="AJ45" s="80">
        <v>36730.611756032391</v>
      </c>
      <c r="AK45" s="223"/>
      <c r="AL45" s="223"/>
      <c r="AM45" s="223"/>
      <c r="AN45" s="223"/>
      <c r="AO45" s="223"/>
      <c r="AP45" s="223"/>
      <c r="AQ45" s="223"/>
      <c r="AR45" s="223"/>
      <c r="AS45" s="223"/>
      <c r="AT45" s="223"/>
      <c r="AU45" s="223"/>
      <c r="AV45" s="223"/>
      <c r="AW45" s="223"/>
      <c r="AX45" s="223"/>
      <c r="AY45" s="223"/>
      <c r="AZ45" s="223"/>
      <c r="BA45" s="223"/>
      <c r="BB45" s="223"/>
      <c r="BC45" s="223"/>
      <c r="BD45" s="223"/>
      <c r="BE45" s="223"/>
      <c r="BF45" s="223"/>
      <c r="BG45" s="223"/>
      <c r="BH45" s="223"/>
      <c r="BI45" s="223"/>
      <c r="BJ45" s="223"/>
      <c r="BK45" s="223"/>
      <c r="BL45" s="223"/>
      <c r="BM45" s="223"/>
      <c r="BN45" s="223"/>
      <c r="BO45" s="223"/>
      <c r="BP45" s="223"/>
      <c r="BQ45" s="223"/>
      <c r="BR45" s="77"/>
      <c r="BS45" s="223"/>
      <c r="BT45" s="223"/>
      <c r="BU45" s="186">
        <f>[43]HH_CGE_map!U49</f>
        <v>20912.473735709482</v>
      </c>
      <c r="BV45" s="79">
        <f>[43]HH_CGE_map!V49</f>
        <v>21864.867971920114</v>
      </c>
      <c r="BW45" s="79">
        <f>[43]HH_CGE_map!W49</f>
        <v>11508.462545406594</v>
      </c>
      <c r="BX45" s="185">
        <f>[43]HH_CGE_map!X49</f>
        <v>24097.331165015803</v>
      </c>
      <c r="BY45" s="223"/>
      <c r="BZ45" s="223"/>
      <c r="CA45" s="223"/>
      <c r="CB45" s="223"/>
      <c r="CC45" s="223"/>
      <c r="CD45" s="223"/>
      <c r="CE45" s="79">
        <v>6278.4252740151805</v>
      </c>
      <c r="CF45" s="85"/>
      <c r="CG45" s="107">
        <f t="shared" si="1"/>
        <v>375546.39238492242</v>
      </c>
      <c r="CH45" s="221" t="b">
        <f t="shared" si="2"/>
        <v>1</v>
      </c>
      <c r="CI45" s="79">
        <v>375546.39238492236</v>
      </c>
    </row>
    <row r="46" spans="1:87" x14ac:dyDescent="0.25">
      <c r="A46" s="227"/>
      <c r="B46" s="225">
        <v>44</v>
      </c>
      <c r="C46" s="7">
        <v>14133.111510925039</v>
      </c>
      <c r="D46" s="79">
        <v>6180.8320502391471</v>
      </c>
      <c r="E46" s="79">
        <v>47627.701306762545</v>
      </c>
      <c r="F46" s="79">
        <v>0.23781253581073861</v>
      </c>
      <c r="G46" s="79">
        <v>2339.9706934599108</v>
      </c>
      <c r="H46" s="79">
        <v>4035.6494001018268</v>
      </c>
      <c r="I46" s="79">
        <v>44728.917406486922</v>
      </c>
      <c r="J46" s="79">
        <v>24783.002199080478</v>
      </c>
      <c r="K46" s="79">
        <v>803.80777463782431</v>
      </c>
      <c r="L46" s="79">
        <v>43507.517097260723</v>
      </c>
      <c r="M46" s="79">
        <v>1118.2826881131239</v>
      </c>
      <c r="N46" s="79">
        <v>43.692798201112481</v>
      </c>
      <c r="O46" s="79">
        <v>275.95676069668224</v>
      </c>
      <c r="P46" s="79">
        <v>152.37389629601196</v>
      </c>
      <c r="Q46" s="79">
        <v>6166.5257110935709</v>
      </c>
      <c r="R46" s="79">
        <v>15861.776106108411</v>
      </c>
      <c r="S46" s="79">
        <v>1250.6339871331763</v>
      </c>
      <c r="T46" s="79">
        <v>0.34321433457696476</v>
      </c>
      <c r="U46" s="79">
        <v>10069.86241058903</v>
      </c>
      <c r="V46" s="79">
        <v>18.604212155563776</v>
      </c>
      <c r="W46" s="79">
        <v>2238.7999111996187</v>
      </c>
      <c r="X46" s="79">
        <v>2682.874996876375</v>
      </c>
      <c r="Y46" s="79">
        <v>79717.056664057411</v>
      </c>
      <c r="Z46" s="79">
        <v>2710.4601238097916</v>
      </c>
      <c r="AA46" s="79">
        <v>6144.3246111834987</v>
      </c>
      <c r="AB46" s="79">
        <v>49226.020253942406</v>
      </c>
      <c r="AC46" s="79">
        <v>198017.61664592143</v>
      </c>
      <c r="AD46" s="79">
        <v>11850.775750398536</v>
      </c>
      <c r="AE46" s="79">
        <v>1282.4796229618635</v>
      </c>
      <c r="AF46" s="79">
        <v>97783.25417419165</v>
      </c>
      <c r="AG46" s="79">
        <v>57154.834598780522</v>
      </c>
      <c r="AH46" s="79">
        <v>12992.789391397051</v>
      </c>
      <c r="AI46" s="79">
        <v>37912.617216257153</v>
      </c>
      <c r="AJ46" s="80">
        <v>107285.04423778006</v>
      </c>
      <c r="AK46" s="223"/>
      <c r="AL46" s="223"/>
      <c r="AM46" s="223"/>
      <c r="AN46" s="223"/>
      <c r="AO46" s="223"/>
      <c r="AP46" s="223"/>
      <c r="AQ46" s="223"/>
      <c r="AR46" s="223"/>
      <c r="AS46" s="223"/>
      <c r="AT46" s="223"/>
      <c r="AU46" s="223"/>
      <c r="AV46" s="223"/>
      <c r="AW46" s="223"/>
      <c r="AX46" s="223"/>
      <c r="AY46" s="223"/>
      <c r="AZ46" s="223"/>
      <c r="BA46" s="223"/>
      <c r="BB46" s="223"/>
      <c r="BC46" s="223"/>
      <c r="BD46" s="223"/>
      <c r="BE46" s="223"/>
      <c r="BF46" s="223"/>
      <c r="BG46" s="223"/>
      <c r="BH46" s="223"/>
      <c r="BI46" s="223"/>
      <c r="BJ46" s="223"/>
      <c r="BK46" s="223"/>
      <c r="BL46" s="223"/>
      <c r="BM46" s="223"/>
      <c r="BN46" s="223"/>
      <c r="BO46" s="223"/>
      <c r="BP46" s="223"/>
      <c r="BQ46" s="223"/>
      <c r="BR46" s="77"/>
      <c r="BS46" s="223"/>
      <c r="BT46" s="223"/>
      <c r="BU46" s="186">
        <f>[43]HH_CGE_map!U50</f>
        <v>120961.26449848842</v>
      </c>
      <c r="BV46" s="79">
        <f>[43]HH_CGE_map!V50</f>
        <v>195506.72626486403</v>
      </c>
      <c r="BW46" s="79">
        <f>[43]HH_CGE_map!W50</f>
        <v>75452.339389819419</v>
      </c>
      <c r="BX46" s="185">
        <f>[43]HH_CGE_map!X50</f>
        <v>317005.34704238299</v>
      </c>
      <c r="BY46" s="223"/>
      <c r="BZ46" s="223"/>
      <c r="CA46" s="223"/>
      <c r="CB46" s="223"/>
      <c r="CC46" s="223"/>
      <c r="CD46" s="223"/>
      <c r="CE46" s="79">
        <v>70918.574275688035</v>
      </c>
      <c r="CF46" s="85"/>
      <c r="CG46" s="107">
        <f t="shared" si="1"/>
        <v>1669941.9987062116</v>
      </c>
      <c r="CH46" s="221" t="b">
        <f t="shared" si="2"/>
        <v>1</v>
      </c>
      <c r="CI46" s="79">
        <v>1669941.9987062116</v>
      </c>
    </row>
    <row r="47" spans="1:87" x14ac:dyDescent="0.25">
      <c r="A47" s="227"/>
      <c r="B47" s="225">
        <v>45</v>
      </c>
      <c r="C47" s="7">
        <v>23117.838987948173</v>
      </c>
      <c r="D47" s="79">
        <v>38412.500364949061</v>
      </c>
      <c r="E47" s="79">
        <v>285630.43030823616</v>
      </c>
      <c r="F47" s="79">
        <v>3053.9276500096171</v>
      </c>
      <c r="G47" s="79">
        <v>106748.1359074369</v>
      </c>
      <c r="H47" s="79">
        <v>50271.264279912357</v>
      </c>
      <c r="I47" s="79">
        <v>76805.403447807112</v>
      </c>
      <c r="J47" s="79">
        <v>1309.5555587413819</v>
      </c>
      <c r="K47" s="79">
        <v>1.4925567411340692</v>
      </c>
      <c r="L47" s="79">
        <v>8949.4149136638698</v>
      </c>
      <c r="M47" s="79">
        <v>125109.96846638802</v>
      </c>
      <c r="N47" s="79">
        <v>8174.4513949754582</v>
      </c>
      <c r="O47" s="79">
        <v>38719.952474310623</v>
      </c>
      <c r="P47" s="79">
        <v>513.09834456469707</v>
      </c>
      <c r="Q47" s="79">
        <v>899.28516549175436</v>
      </c>
      <c r="R47" s="79">
        <v>58231.447802674811</v>
      </c>
      <c r="S47" s="79">
        <v>118031.36260087478</v>
      </c>
      <c r="T47" s="79">
        <v>0.33043487429806762</v>
      </c>
      <c r="U47" s="79">
        <v>154499.13261408365</v>
      </c>
      <c r="V47" s="79">
        <v>17949.509054930484</v>
      </c>
      <c r="W47" s="79">
        <v>22589.781219969231</v>
      </c>
      <c r="X47" s="79">
        <v>14687.339372697837</v>
      </c>
      <c r="Y47" s="79">
        <v>310378.92089611606</v>
      </c>
      <c r="Z47" s="79">
        <v>8851.2231169150928</v>
      </c>
      <c r="AA47" s="79">
        <v>663.57001927694989</v>
      </c>
      <c r="AB47" s="79">
        <v>389213.55135928234</v>
      </c>
      <c r="AC47" s="79">
        <v>96915.2593587109</v>
      </c>
      <c r="AD47" s="79">
        <v>46700.529241892269</v>
      </c>
      <c r="AE47" s="79">
        <v>9.3950892663614477E-2</v>
      </c>
      <c r="AF47" s="79">
        <v>13021.936154148852</v>
      </c>
      <c r="AG47" s="79">
        <v>77665.162642701383</v>
      </c>
      <c r="AH47" s="79">
        <v>18.647260704700393</v>
      </c>
      <c r="AI47" s="79">
        <v>1692.6509119114046</v>
      </c>
      <c r="AJ47" s="80">
        <v>75731.815895657608</v>
      </c>
      <c r="AK47" s="223"/>
      <c r="AL47" s="223"/>
      <c r="AM47" s="223"/>
      <c r="AN47" s="223"/>
      <c r="AO47" s="223"/>
      <c r="AP47" s="223"/>
      <c r="AQ47" s="223"/>
      <c r="AR47" s="223"/>
      <c r="AS47" s="223"/>
      <c r="AT47" s="223"/>
      <c r="AU47" s="223"/>
      <c r="AV47" s="223"/>
      <c r="AW47" s="223"/>
      <c r="AX47" s="223"/>
      <c r="AY47" s="223"/>
      <c r="AZ47" s="223"/>
      <c r="BA47" s="223"/>
      <c r="BB47" s="223"/>
      <c r="BC47" s="223"/>
      <c r="BD47" s="223"/>
      <c r="BE47" s="223"/>
      <c r="BF47" s="223"/>
      <c r="BG47" s="223"/>
      <c r="BH47" s="223"/>
      <c r="BI47" s="223"/>
      <c r="BJ47" s="223"/>
      <c r="BK47" s="223"/>
      <c r="BL47" s="223"/>
      <c r="BM47" s="223"/>
      <c r="BN47" s="223"/>
      <c r="BO47" s="223"/>
      <c r="BP47" s="223"/>
      <c r="BQ47" s="223"/>
      <c r="BR47" s="77"/>
      <c r="BS47" s="223"/>
      <c r="BT47" s="223"/>
      <c r="BU47" s="186">
        <f>[43]HH_CGE_map!U51</f>
        <v>4611.7618486705305</v>
      </c>
      <c r="BV47" s="79">
        <f>[43]HH_CGE_map!V51</f>
        <v>7868.8062995999999</v>
      </c>
      <c r="BW47" s="79">
        <f>[43]HH_CGE_map!W51</f>
        <v>2902.6893868277048</v>
      </c>
      <c r="BX47" s="185">
        <f>[43]HH_CGE_map!X51</f>
        <v>11105.835810404633</v>
      </c>
      <c r="BY47" s="223"/>
      <c r="BZ47" s="223"/>
      <c r="CA47" s="223"/>
      <c r="CB47" s="223"/>
      <c r="CC47" s="223"/>
      <c r="CD47" s="223"/>
      <c r="CE47" s="79">
        <v>47327.664635679459</v>
      </c>
      <c r="CF47" s="85"/>
      <c r="CG47" s="107">
        <f t="shared" si="1"/>
        <v>2248375.741710674</v>
      </c>
      <c r="CH47" s="221" t="b">
        <f t="shared" si="2"/>
        <v>1</v>
      </c>
      <c r="CI47" s="79">
        <v>2248375.741710674</v>
      </c>
    </row>
    <row r="48" spans="1:87" x14ac:dyDescent="0.25">
      <c r="A48" s="227"/>
      <c r="B48" s="225">
        <v>46</v>
      </c>
      <c r="C48" s="7">
        <v>7667.0010462752953</v>
      </c>
      <c r="D48" s="79"/>
      <c r="E48" s="79">
        <v>130584.88041836501</v>
      </c>
      <c r="F48" s="79"/>
      <c r="G48" s="79">
        <v>1.9131836241635629</v>
      </c>
      <c r="H48" s="79">
        <v>130539.51049112903</v>
      </c>
      <c r="I48" s="79">
        <v>1818.0583609458015</v>
      </c>
      <c r="J48" s="79">
        <v>2837.2571814392081</v>
      </c>
      <c r="K48" s="79">
        <v>140.53993697385584</v>
      </c>
      <c r="L48" s="79">
        <v>233.66095946002318</v>
      </c>
      <c r="M48" s="79">
        <v>173.1827488615339</v>
      </c>
      <c r="N48" s="79">
        <v>69937.232364302239</v>
      </c>
      <c r="O48" s="79">
        <v>30720.759361006487</v>
      </c>
      <c r="P48" s="79">
        <v>10.04605581778898</v>
      </c>
      <c r="Q48" s="79">
        <v>164.25887317088413</v>
      </c>
      <c r="R48" s="79">
        <v>555.49926075904273</v>
      </c>
      <c r="S48" s="79">
        <v>109433.91067858606</v>
      </c>
      <c r="T48" s="79">
        <v>142.90604332096757</v>
      </c>
      <c r="U48" s="79">
        <v>29868.587493678559</v>
      </c>
      <c r="V48" s="79">
        <v>27161.322358159767</v>
      </c>
      <c r="W48" s="79">
        <v>1575.120569247099</v>
      </c>
      <c r="X48" s="79">
        <v>79926.216419715216</v>
      </c>
      <c r="Y48" s="79">
        <v>4776.8944615474438</v>
      </c>
      <c r="Z48" s="79"/>
      <c r="AA48" s="79">
        <v>0.28037155790234108</v>
      </c>
      <c r="AB48" s="79">
        <v>376681.7996679293</v>
      </c>
      <c r="AC48" s="79">
        <v>8433.447598248802</v>
      </c>
      <c r="AD48" s="79">
        <v>17444.845067733033</v>
      </c>
      <c r="AE48" s="79">
        <v>195279.50184059527</v>
      </c>
      <c r="AF48" s="79">
        <v>19459.514211011265</v>
      </c>
      <c r="AG48" s="79">
        <v>32103.124476552734</v>
      </c>
      <c r="AH48" s="79"/>
      <c r="AI48" s="79"/>
      <c r="AJ48" s="80">
        <v>30996.686795541682</v>
      </c>
      <c r="AK48" s="223"/>
      <c r="AL48" s="223"/>
      <c r="AM48" s="223"/>
      <c r="AN48" s="223"/>
      <c r="AO48" s="223"/>
      <c r="AP48" s="223"/>
      <c r="AQ48" s="223"/>
      <c r="AR48" s="223"/>
      <c r="AS48" s="223"/>
      <c r="AT48" s="223"/>
      <c r="AU48" s="223"/>
      <c r="AV48" s="223"/>
      <c r="AW48" s="223"/>
      <c r="AX48" s="223"/>
      <c r="AY48" s="223"/>
      <c r="AZ48" s="223"/>
      <c r="BA48" s="223"/>
      <c r="BB48" s="223"/>
      <c r="BC48" s="223"/>
      <c r="BD48" s="223"/>
      <c r="BE48" s="223"/>
      <c r="BF48" s="223"/>
      <c r="BG48" s="223"/>
      <c r="BH48" s="223"/>
      <c r="BI48" s="223"/>
      <c r="BJ48" s="223"/>
      <c r="BK48" s="223"/>
      <c r="BL48" s="223"/>
      <c r="BM48" s="223"/>
      <c r="BN48" s="223"/>
      <c r="BO48" s="223"/>
      <c r="BP48" s="223"/>
      <c r="BQ48" s="223"/>
      <c r="BR48" s="77"/>
      <c r="BS48" s="223"/>
      <c r="BT48" s="223"/>
      <c r="BU48" s="186">
        <f>[43]HH_CGE_map!U52</f>
        <v>7290.299379188069</v>
      </c>
      <c r="BV48" s="79">
        <f>[43]HH_CGE_map!V52</f>
        <v>12439.0537853689</v>
      </c>
      <c r="BW48" s="79">
        <f>[43]HH_CGE_map!W52</f>
        <v>4588.5879039626034</v>
      </c>
      <c r="BX48" s="185">
        <f>[43]HH_CGE_map!X52</f>
        <v>17556.168460281162</v>
      </c>
      <c r="BY48" s="223"/>
      <c r="BZ48" s="223"/>
      <c r="CA48" s="223"/>
      <c r="CB48" s="223"/>
      <c r="CC48" s="223"/>
      <c r="CD48" s="223"/>
      <c r="CE48" s="79">
        <v>620898.882243876</v>
      </c>
      <c r="CF48" s="85"/>
      <c r="CG48" s="107">
        <f t="shared" si="1"/>
        <v>1971440.9500682321</v>
      </c>
      <c r="CH48" s="221" t="b">
        <f t="shared" si="2"/>
        <v>1</v>
      </c>
      <c r="CI48" s="79">
        <v>1971440.9500682321</v>
      </c>
    </row>
    <row r="49" spans="1:88" x14ac:dyDescent="0.25">
      <c r="A49" s="227"/>
      <c r="B49" s="225">
        <v>47</v>
      </c>
      <c r="C49" s="7">
        <v>7883.5560531751344</v>
      </c>
      <c r="D49" s="79">
        <v>40765.582754110474</v>
      </c>
      <c r="E49" s="79">
        <v>26874.616005886903</v>
      </c>
      <c r="F49" s="79">
        <v>530.27578105357043</v>
      </c>
      <c r="G49" s="79">
        <v>636.57663443453293</v>
      </c>
      <c r="H49" s="79">
        <v>6059.4100427692238</v>
      </c>
      <c r="I49" s="79">
        <v>13453.94260135799</v>
      </c>
      <c r="J49" s="79">
        <v>4702.5619362583147</v>
      </c>
      <c r="K49" s="79">
        <v>10.031738862908638</v>
      </c>
      <c r="L49" s="79">
        <v>219.50930520280039</v>
      </c>
      <c r="M49" s="79">
        <v>9121.4687445612581</v>
      </c>
      <c r="N49" s="79">
        <v>136.06323593691724</v>
      </c>
      <c r="O49" s="79">
        <v>700.58056058039574</v>
      </c>
      <c r="P49" s="79">
        <v>7563.1538123354921</v>
      </c>
      <c r="Q49" s="79">
        <v>200.74747707876085</v>
      </c>
      <c r="R49" s="79">
        <v>10697.214659244826</v>
      </c>
      <c r="S49" s="79">
        <v>20712.483137825591</v>
      </c>
      <c r="T49" s="79">
        <v>0.28136841460847684</v>
      </c>
      <c r="U49" s="79">
        <v>32780.297416443587</v>
      </c>
      <c r="V49" s="79">
        <v>44.370206592977929</v>
      </c>
      <c r="W49" s="79">
        <v>7018.0021066028294</v>
      </c>
      <c r="X49" s="79">
        <v>1138.8071592338301</v>
      </c>
      <c r="Y49" s="79">
        <v>31509.251686753574</v>
      </c>
      <c r="Z49" s="79">
        <v>3.7687772077640161E-3</v>
      </c>
      <c r="AA49" s="79">
        <v>1373.4011244315057</v>
      </c>
      <c r="AB49" s="79">
        <v>70233.826265446449</v>
      </c>
      <c r="AC49" s="79">
        <v>97727.630575813411</v>
      </c>
      <c r="AD49" s="79">
        <v>18199.415116839216</v>
      </c>
      <c r="AE49" s="79">
        <v>377.93519065873215</v>
      </c>
      <c r="AF49" s="79">
        <v>11824.893583685687</v>
      </c>
      <c r="AG49" s="79">
        <v>46578.510968904826</v>
      </c>
      <c r="AH49" s="79">
        <v>542.52981354959866</v>
      </c>
      <c r="AI49" s="79">
        <v>2755.2322880856077</v>
      </c>
      <c r="AJ49" s="80">
        <v>40560.709413633085</v>
      </c>
      <c r="AK49" s="223"/>
      <c r="AL49" s="223"/>
      <c r="AM49" s="223"/>
      <c r="AN49" s="223"/>
      <c r="AO49" s="223"/>
      <c r="AP49" s="223"/>
      <c r="AQ49" s="223"/>
      <c r="AR49" s="223"/>
      <c r="AS49" s="223"/>
      <c r="AT49" s="223"/>
      <c r="AU49" s="223"/>
      <c r="AV49" s="223"/>
      <c r="AW49" s="223"/>
      <c r="AX49" s="223"/>
      <c r="AY49" s="223"/>
      <c r="AZ49" s="223"/>
      <c r="BA49" s="223"/>
      <c r="BB49" s="223"/>
      <c r="BC49" s="223"/>
      <c r="BD49" s="223"/>
      <c r="BE49" s="223"/>
      <c r="BF49" s="223"/>
      <c r="BG49" s="223"/>
      <c r="BH49" s="223"/>
      <c r="BI49" s="223"/>
      <c r="BJ49" s="223"/>
      <c r="BK49" s="223"/>
      <c r="BL49" s="223"/>
      <c r="BM49" s="223"/>
      <c r="BN49" s="223"/>
      <c r="BO49" s="223"/>
      <c r="BP49" s="223"/>
      <c r="BQ49" s="223"/>
      <c r="BR49" s="77"/>
      <c r="BS49" s="223"/>
      <c r="BT49" s="223"/>
      <c r="BU49" s="186">
        <f>[43]HH_CGE_map!U53</f>
        <v>20152.91003282095</v>
      </c>
      <c r="BV49" s="79">
        <f>[43]HH_CGE_map!V53</f>
        <v>45266.378255596661</v>
      </c>
      <c r="BW49" s="79">
        <f>[43]HH_CGE_map!W53</f>
        <v>8200.7538283839986</v>
      </c>
      <c r="BX49" s="185">
        <f>[43]HH_CGE_map!X53</f>
        <v>47901.766662134054</v>
      </c>
      <c r="BY49" s="223"/>
      <c r="BZ49" s="223"/>
      <c r="CA49" s="223"/>
      <c r="CB49" s="223"/>
      <c r="CC49" s="223"/>
      <c r="CD49" s="223"/>
      <c r="CE49" s="79">
        <v>235061.80410458989</v>
      </c>
      <c r="CF49" s="85"/>
      <c r="CG49" s="107">
        <f t="shared" si="1"/>
        <v>869516.48541806743</v>
      </c>
      <c r="CH49" s="221" t="b">
        <f t="shared" si="2"/>
        <v>1</v>
      </c>
      <c r="CI49" s="79">
        <v>869516.48541806743</v>
      </c>
      <c r="CJ49" s="221"/>
    </row>
    <row r="50" spans="1:88" x14ac:dyDescent="0.25">
      <c r="A50" s="227"/>
      <c r="B50" s="225">
        <v>48</v>
      </c>
      <c r="C50" s="7">
        <v>65548.654618653192</v>
      </c>
      <c r="D50" s="79">
        <v>2317.1894917184504</v>
      </c>
      <c r="E50" s="79">
        <v>181702.46051354753</v>
      </c>
      <c r="F50" s="79">
        <v>750.98965536193487</v>
      </c>
      <c r="G50" s="79">
        <v>581.37864287230786</v>
      </c>
      <c r="H50" s="79">
        <v>34753.350860960847</v>
      </c>
      <c r="I50" s="79">
        <v>2517.6427140586416</v>
      </c>
      <c r="J50" s="79">
        <v>5627.0941880113587</v>
      </c>
      <c r="K50" s="79">
        <v>9.8038700485790642</v>
      </c>
      <c r="L50" s="79">
        <v>295.37881514945332</v>
      </c>
      <c r="M50" s="79">
        <v>5579.8350380437423</v>
      </c>
      <c r="N50" s="79">
        <v>543.68558943021537</v>
      </c>
      <c r="O50" s="79">
        <v>2.2644002605143767E-3</v>
      </c>
      <c r="P50" s="79">
        <v>84.000580915068255</v>
      </c>
      <c r="Q50" s="79">
        <v>854.08382547744941</v>
      </c>
      <c r="R50" s="79">
        <v>2283.7171077288244</v>
      </c>
      <c r="S50" s="79">
        <v>902.181069285577</v>
      </c>
      <c r="T50" s="79">
        <v>7.5917488535123784E-2</v>
      </c>
      <c r="U50" s="79">
        <v>4839.8274431291102</v>
      </c>
      <c r="V50" s="79">
        <v>753.48159406720163</v>
      </c>
      <c r="W50" s="79">
        <v>515.25250479824524</v>
      </c>
      <c r="X50" s="79">
        <v>1982.2095532692963</v>
      </c>
      <c r="Y50" s="79">
        <v>616262.73301358125</v>
      </c>
      <c r="Z50" s="79">
        <v>2306.8474422678159</v>
      </c>
      <c r="AA50" s="79">
        <v>22328.063904103408</v>
      </c>
      <c r="AB50" s="79">
        <v>23874.588875479014</v>
      </c>
      <c r="AC50" s="79">
        <v>161384.97127136451</v>
      </c>
      <c r="AD50" s="79">
        <v>401.77030686461859</v>
      </c>
      <c r="AE50" s="79">
        <v>4971.5793161144338</v>
      </c>
      <c r="AF50" s="79">
        <v>68300.172770447243</v>
      </c>
      <c r="AG50" s="79">
        <v>10814.261275790614</v>
      </c>
      <c r="AH50" s="79">
        <v>2881.9636208534607</v>
      </c>
      <c r="AI50" s="79">
        <v>14353.943673714783</v>
      </c>
      <c r="AJ50" s="80">
        <v>54369.699560100089</v>
      </c>
      <c r="AK50" s="223"/>
      <c r="AL50" s="223"/>
      <c r="AM50" s="223"/>
      <c r="AN50" s="223"/>
      <c r="AO50" s="223"/>
      <c r="AP50" s="223"/>
      <c r="AQ50" s="223"/>
      <c r="AR50" s="223"/>
      <c r="AS50" s="223"/>
      <c r="AT50" s="223"/>
      <c r="AU50" s="223"/>
      <c r="AV50" s="223"/>
      <c r="AW50" s="223"/>
      <c r="AX50" s="223"/>
      <c r="AY50" s="223"/>
      <c r="AZ50" s="223"/>
      <c r="BA50" s="223"/>
      <c r="BB50" s="223"/>
      <c r="BC50" s="223"/>
      <c r="BD50" s="223"/>
      <c r="BE50" s="223"/>
      <c r="BF50" s="223"/>
      <c r="BG50" s="223"/>
      <c r="BH50" s="223"/>
      <c r="BI50" s="223"/>
      <c r="BJ50" s="223"/>
      <c r="BK50" s="223"/>
      <c r="BL50" s="223"/>
      <c r="BM50" s="223"/>
      <c r="BN50" s="223"/>
      <c r="BO50" s="223"/>
      <c r="BP50" s="223"/>
      <c r="BQ50" s="223"/>
      <c r="BR50" s="77"/>
      <c r="BS50" s="223"/>
      <c r="BT50" s="223"/>
      <c r="BU50" s="186">
        <f>[43]HH_CGE_map!U54</f>
        <v>56190.961054146515</v>
      </c>
      <c r="BV50" s="79">
        <f>[43]HH_CGE_map!V54</f>
        <v>121694.88667155137</v>
      </c>
      <c r="BW50" s="79">
        <f>[43]HH_CGE_map!W54</f>
        <v>30749.135318650107</v>
      </c>
      <c r="BX50" s="185">
        <f>[43]HH_CGE_map!X54</f>
        <v>185915.56148917254</v>
      </c>
      <c r="BY50" s="223"/>
      <c r="BZ50" s="223"/>
      <c r="CA50" s="223"/>
      <c r="CB50" s="223"/>
      <c r="CC50" s="223"/>
      <c r="CD50" s="223"/>
      <c r="CE50" s="79">
        <v>7798.6343248258754</v>
      </c>
      <c r="CF50" s="85"/>
      <c r="CG50" s="107">
        <f t="shared" si="1"/>
        <v>1697042.0697474433</v>
      </c>
      <c r="CH50" s="221" t="b">
        <f t="shared" si="2"/>
        <v>1</v>
      </c>
      <c r="CI50" s="79">
        <v>1697042.0697474433</v>
      </c>
      <c r="CJ50" s="221"/>
    </row>
    <row r="51" spans="1:88" x14ac:dyDescent="0.25">
      <c r="A51" s="227"/>
      <c r="B51" s="225">
        <v>49</v>
      </c>
      <c r="C51" s="7">
        <v>218474.02477080803</v>
      </c>
      <c r="D51" s="79">
        <v>2330.2905501033888</v>
      </c>
      <c r="E51" s="79">
        <v>110463.28643075997</v>
      </c>
      <c r="F51" s="79">
        <v>0.26442482605491557</v>
      </c>
      <c r="G51" s="79">
        <v>2369.8048365865166</v>
      </c>
      <c r="H51" s="79">
        <v>249084.22755272753</v>
      </c>
      <c r="I51" s="79">
        <v>8227.0068425138488</v>
      </c>
      <c r="J51" s="79">
        <v>98408.141678649161</v>
      </c>
      <c r="K51" s="79">
        <v>14790.457148401782</v>
      </c>
      <c r="L51" s="79">
        <v>64525.328273329797</v>
      </c>
      <c r="M51" s="79">
        <v>180.75666275815601</v>
      </c>
      <c r="N51" s="79">
        <v>1686.6570997792019</v>
      </c>
      <c r="O51" s="79">
        <v>111.33705475557366</v>
      </c>
      <c r="P51" s="79">
        <v>2361.9818144679898</v>
      </c>
      <c r="Q51" s="79">
        <v>33711.261083985322</v>
      </c>
      <c r="R51" s="79">
        <v>7273.5915626143105</v>
      </c>
      <c r="S51" s="79">
        <v>2591.8140847518312</v>
      </c>
      <c r="T51" s="79">
        <v>2349.0212429534604</v>
      </c>
      <c r="U51" s="79">
        <v>11104.492321118134</v>
      </c>
      <c r="V51" s="79">
        <v>54.732236291323609</v>
      </c>
      <c r="W51" s="79">
        <v>1489.6749357489714</v>
      </c>
      <c r="X51" s="79">
        <v>454.15637478031613</v>
      </c>
      <c r="Y51" s="79">
        <v>15514.214764687029</v>
      </c>
      <c r="Z51" s="79">
        <v>552.14476512857652</v>
      </c>
      <c r="AA51" s="79">
        <v>2751.8399743054142</v>
      </c>
      <c r="AB51" s="79">
        <v>7067.5604392022396</v>
      </c>
      <c r="AC51" s="79">
        <v>12465.394827002354</v>
      </c>
      <c r="AD51" s="79">
        <v>3517.3240418382829</v>
      </c>
      <c r="AE51" s="79">
        <v>339.13651790286661</v>
      </c>
      <c r="AF51" s="79">
        <v>16122.476450357968</v>
      </c>
      <c r="AG51" s="79">
        <v>58367.001595322305</v>
      </c>
      <c r="AH51" s="79">
        <v>30249.368118569324</v>
      </c>
      <c r="AI51" s="79">
        <v>150197.09614603544</v>
      </c>
      <c r="AJ51" s="80">
        <v>56636.021967094275</v>
      </c>
      <c r="AK51" s="223"/>
      <c r="AL51" s="223"/>
      <c r="AM51" s="223"/>
      <c r="AN51" s="223"/>
      <c r="AO51" s="223"/>
      <c r="AP51" s="223"/>
      <c r="AQ51" s="223"/>
      <c r="AR51" s="223"/>
      <c r="AS51" s="223"/>
      <c r="AT51" s="223"/>
      <c r="AU51" s="223"/>
      <c r="AV51" s="223"/>
      <c r="AW51" s="223"/>
      <c r="AX51" s="223"/>
      <c r="AY51" s="223"/>
      <c r="AZ51" s="223"/>
      <c r="BA51" s="223"/>
      <c r="BB51" s="223"/>
      <c r="BC51" s="223"/>
      <c r="BD51" s="223"/>
      <c r="BE51" s="223"/>
      <c r="BF51" s="223"/>
      <c r="BG51" s="223"/>
      <c r="BH51" s="223"/>
      <c r="BI51" s="223"/>
      <c r="BJ51" s="223"/>
      <c r="BK51" s="223"/>
      <c r="BL51" s="223"/>
      <c r="BM51" s="223"/>
      <c r="BN51" s="223"/>
      <c r="BO51" s="223"/>
      <c r="BP51" s="223"/>
      <c r="BQ51" s="223"/>
      <c r="BR51" s="77"/>
      <c r="BS51" s="223"/>
      <c r="BT51" s="223"/>
      <c r="BU51" s="186">
        <f>[43]HH_CGE_map!U55</f>
        <v>109928.16934187557</v>
      </c>
      <c r="BV51" s="79">
        <f>[43]HH_CGE_map!V55</f>
        <v>189161.39395065504</v>
      </c>
      <c r="BW51" s="79">
        <f>[43]HH_CGE_map!W55</f>
        <v>69823.24101352453</v>
      </c>
      <c r="BX51" s="185">
        <f>[43]HH_CGE_map!X55</f>
        <v>330978.60190605093</v>
      </c>
      <c r="BY51" s="223"/>
      <c r="BZ51" s="223"/>
      <c r="CA51" s="223"/>
      <c r="CB51" s="223"/>
      <c r="CC51" s="223"/>
      <c r="CD51" s="223"/>
      <c r="CE51" s="79">
        <v>21281.855841806744</v>
      </c>
      <c r="CF51" s="85"/>
      <c r="CG51" s="107">
        <f t="shared" si="1"/>
        <v>1906995.1506440695</v>
      </c>
      <c r="CH51" s="221" t="b">
        <f t="shared" si="2"/>
        <v>1</v>
      </c>
      <c r="CI51" s="79">
        <v>1906995.1506440695</v>
      </c>
      <c r="CJ51" s="221"/>
    </row>
    <row r="52" spans="1:88" x14ac:dyDescent="0.25">
      <c r="A52" s="227"/>
      <c r="B52" s="225">
        <v>50</v>
      </c>
      <c r="C52" s="7">
        <v>18129.150233329336</v>
      </c>
      <c r="D52" s="79">
        <v>15.833971761582642</v>
      </c>
      <c r="E52" s="79">
        <v>30430.787087557452</v>
      </c>
      <c r="F52" s="79">
        <v>0.11640614100854949</v>
      </c>
      <c r="G52" s="79">
        <v>1064.4161277442086</v>
      </c>
      <c r="H52" s="79">
        <v>89821.377180319803</v>
      </c>
      <c r="I52" s="79">
        <v>45724.231785681113</v>
      </c>
      <c r="J52" s="79">
        <v>13379.416266015523</v>
      </c>
      <c r="K52" s="79">
        <v>0.32992171832016637</v>
      </c>
      <c r="L52" s="79">
        <v>2232.7761322946358</v>
      </c>
      <c r="M52" s="79">
        <v>5625.994994902082</v>
      </c>
      <c r="N52" s="79">
        <v>30.889383954262222</v>
      </c>
      <c r="O52" s="79">
        <v>126.1332187229235</v>
      </c>
      <c r="P52" s="79">
        <v>111.5344749438125</v>
      </c>
      <c r="Q52" s="79">
        <v>2200.333015564735</v>
      </c>
      <c r="R52" s="79">
        <v>45805.354078897173</v>
      </c>
      <c r="S52" s="79">
        <v>2052.6567176473663</v>
      </c>
      <c r="T52" s="79">
        <v>6.5053845706093696E-2</v>
      </c>
      <c r="U52" s="79">
        <v>20539.551862029643</v>
      </c>
      <c r="V52" s="79">
        <v>199.33893103592769</v>
      </c>
      <c r="W52" s="79">
        <v>4286.0240927631803</v>
      </c>
      <c r="X52" s="79">
        <v>1091.5771351214771</v>
      </c>
      <c r="Y52" s="79">
        <v>16764.295880908961</v>
      </c>
      <c r="Z52" s="79">
        <v>642.90830202949394</v>
      </c>
      <c r="AA52" s="79">
        <v>517.8343676442762</v>
      </c>
      <c r="AB52" s="79">
        <v>355448.38575624104</v>
      </c>
      <c r="AC52" s="79">
        <v>10657.543340148572</v>
      </c>
      <c r="AD52" s="79">
        <v>1549.0939725314965</v>
      </c>
      <c r="AE52" s="79">
        <v>127.26772819327795</v>
      </c>
      <c r="AF52" s="79">
        <v>82444.312217255356</v>
      </c>
      <c r="AG52" s="79">
        <v>47131.666869561544</v>
      </c>
      <c r="AH52" s="79">
        <v>3467.0499974600216</v>
      </c>
      <c r="AI52" s="79">
        <v>6721.2003907720145</v>
      </c>
      <c r="AJ52" s="80">
        <v>77726.108384351552</v>
      </c>
      <c r="AK52" s="223"/>
      <c r="AL52" s="223"/>
      <c r="AM52" s="223"/>
      <c r="AN52" s="223"/>
      <c r="AO52" s="223"/>
      <c r="AP52" s="223"/>
      <c r="AQ52" s="223"/>
      <c r="AR52" s="223"/>
      <c r="AS52" s="223"/>
      <c r="AT52" s="223"/>
      <c r="AU52" s="223"/>
      <c r="AV52" s="223"/>
      <c r="AW52" s="223"/>
      <c r="AX52" s="223"/>
      <c r="AY52" s="223"/>
      <c r="AZ52" s="223"/>
      <c r="BA52" s="223"/>
      <c r="BB52" s="223"/>
      <c r="BC52" s="223"/>
      <c r="BD52" s="223"/>
      <c r="BE52" s="223"/>
      <c r="BF52" s="223"/>
      <c r="BG52" s="223"/>
      <c r="BH52" s="223"/>
      <c r="BI52" s="223"/>
      <c r="BJ52" s="223"/>
      <c r="BK52" s="223"/>
      <c r="BL52" s="223"/>
      <c r="BM52" s="223"/>
      <c r="BN52" s="223"/>
      <c r="BO52" s="223"/>
      <c r="BP52" s="223"/>
      <c r="BQ52" s="223"/>
      <c r="BR52" s="77"/>
      <c r="BS52" s="223"/>
      <c r="BT52" s="223"/>
      <c r="BU52" s="186">
        <f>[43]HH_CGE_map!U56</f>
        <v>15650.350950395488</v>
      </c>
      <c r="BV52" s="79">
        <f>[43]HH_CGE_map!V56</f>
        <v>41309.456698122856</v>
      </c>
      <c r="BW52" s="79">
        <f>[43]HH_CGE_map!W56</f>
        <v>6054.070300181219</v>
      </c>
      <c r="BX52" s="185">
        <f>[43]HH_CGE_map!X56</f>
        <v>40623.489088844253</v>
      </c>
      <c r="BY52" s="223"/>
      <c r="BZ52" s="223"/>
      <c r="CA52" s="223"/>
      <c r="CB52" s="223"/>
      <c r="CC52" s="223"/>
      <c r="CD52" s="223"/>
      <c r="CE52" s="79">
        <v>18073.899338027695</v>
      </c>
      <c r="CF52" s="85"/>
      <c r="CG52" s="107">
        <f t="shared" si="1"/>
        <v>1007776.8216546603</v>
      </c>
      <c r="CH52" s="221" t="b">
        <f t="shared" si="2"/>
        <v>1</v>
      </c>
      <c r="CI52" s="79">
        <v>1007776.8216546603</v>
      </c>
      <c r="CJ52" s="221"/>
    </row>
    <row r="53" spans="1:88" x14ac:dyDescent="0.25">
      <c r="A53" s="227"/>
      <c r="B53" s="225">
        <v>51</v>
      </c>
      <c r="C53" s="7">
        <v>46936.071736125909</v>
      </c>
      <c r="D53" s="79">
        <v>15095.423074470076</v>
      </c>
      <c r="E53" s="79">
        <v>299023.70938850183</v>
      </c>
      <c r="F53" s="79">
        <v>1261.8073141824382</v>
      </c>
      <c r="G53" s="79">
        <v>10017.285739990359</v>
      </c>
      <c r="H53" s="79">
        <v>44288.80965917193</v>
      </c>
      <c r="I53" s="79">
        <v>22079.891978436634</v>
      </c>
      <c r="J53" s="79">
        <v>3916.0555147272826</v>
      </c>
      <c r="K53" s="79">
        <v>195.51771123970326</v>
      </c>
      <c r="L53" s="79">
        <v>2027.3195277437824</v>
      </c>
      <c r="M53" s="79">
        <v>4279.6342663070973</v>
      </c>
      <c r="N53" s="79">
        <v>139.51764955938566</v>
      </c>
      <c r="O53" s="79">
        <v>867.65211216865248</v>
      </c>
      <c r="P53" s="79">
        <v>1319.0687049671114</v>
      </c>
      <c r="Q53" s="79">
        <v>46.35168611675536</v>
      </c>
      <c r="R53" s="79">
        <v>1480.3337440215048</v>
      </c>
      <c r="S53" s="79">
        <v>31860.874324105855</v>
      </c>
      <c r="T53" s="79">
        <v>2013.2126004332324</v>
      </c>
      <c r="U53" s="79">
        <v>46555.60967249138</v>
      </c>
      <c r="V53" s="79">
        <v>1156.7025917611622</v>
      </c>
      <c r="W53" s="79">
        <v>3706.0189785458192</v>
      </c>
      <c r="X53" s="79">
        <v>1379.0930007894208</v>
      </c>
      <c r="Y53" s="79">
        <v>171752.93494691121</v>
      </c>
      <c r="Z53" s="79">
        <v>7689.2494854402939</v>
      </c>
      <c r="AA53" s="79">
        <v>33201.244000076469</v>
      </c>
      <c r="AB53" s="79">
        <v>11248.953198703914</v>
      </c>
      <c r="AC53" s="79">
        <v>445478.76940745139</v>
      </c>
      <c r="AD53" s="79">
        <v>48451.999590280822</v>
      </c>
      <c r="AE53" s="79">
        <v>5391.9482505872802</v>
      </c>
      <c r="AF53" s="79">
        <v>5303.1947345371036</v>
      </c>
      <c r="AG53" s="79">
        <v>48150.99179673296</v>
      </c>
      <c r="AH53" s="79">
        <v>29092.276206345527</v>
      </c>
      <c r="AI53" s="79">
        <v>19569.060078404942</v>
      </c>
      <c r="AJ53" s="80">
        <v>166136.44301373133</v>
      </c>
      <c r="AK53" s="223"/>
      <c r="AL53" s="223"/>
      <c r="AM53" s="223"/>
      <c r="AN53" s="223"/>
      <c r="AO53" s="223"/>
      <c r="AP53" s="223"/>
      <c r="AQ53" s="223"/>
      <c r="AR53" s="223"/>
      <c r="AS53" s="223"/>
      <c r="AT53" s="223"/>
      <c r="AU53" s="223"/>
      <c r="AV53" s="223"/>
      <c r="AW53" s="223"/>
      <c r="AX53" s="223"/>
      <c r="AY53" s="223"/>
      <c r="AZ53" s="223"/>
      <c r="BA53" s="223"/>
      <c r="BB53" s="223"/>
      <c r="BC53" s="223"/>
      <c r="BD53" s="223"/>
      <c r="BE53" s="223"/>
      <c r="BF53" s="223"/>
      <c r="BG53" s="223"/>
      <c r="BH53" s="223"/>
      <c r="BI53" s="223"/>
      <c r="BJ53" s="223"/>
      <c r="BK53" s="223"/>
      <c r="BL53" s="223"/>
      <c r="BM53" s="223"/>
      <c r="BN53" s="223"/>
      <c r="BO53" s="223"/>
      <c r="BP53" s="223"/>
      <c r="BQ53" s="223"/>
      <c r="BR53" s="77"/>
      <c r="BS53" s="223"/>
      <c r="BT53" s="223"/>
      <c r="BU53" s="186">
        <f>[43]HH_CGE_map!U57</f>
        <v>84334.884259406026</v>
      </c>
      <c r="BV53" s="79">
        <f>[43]HH_CGE_map!V57</f>
        <v>309075.5349257043</v>
      </c>
      <c r="BW53" s="79">
        <f>[43]HH_CGE_map!W57</f>
        <v>48794.682891050696</v>
      </c>
      <c r="BX53" s="185">
        <f>[43]HH_CGE_map!X57</f>
        <v>407786.74087913864</v>
      </c>
      <c r="BY53" s="223"/>
      <c r="BZ53" s="223"/>
      <c r="CA53" s="223"/>
      <c r="CB53" s="223"/>
      <c r="CC53" s="223"/>
      <c r="CD53" s="223"/>
      <c r="CE53" s="79">
        <v>3222729.6454643533</v>
      </c>
      <c r="CF53" s="85"/>
      <c r="CG53" s="107">
        <f t="shared" si="1"/>
        <v>5603834.5141047128</v>
      </c>
      <c r="CH53" s="221" t="b">
        <f t="shared" si="2"/>
        <v>1</v>
      </c>
      <c r="CI53" s="79">
        <v>5603834.5141047128</v>
      </c>
      <c r="CJ53" s="221"/>
    </row>
    <row r="54" spans="1:88" x14ac:dyDescent="0.25">
      <c r="A54" s="227"/>
      <c r="B54" s="225">
        <v>52</v>
      </c>
      <c r="C54" s="7">
        <v>65.287054872350666</v>
      </c>
      <c r="D54" s="79"/>
      <c r="E54" s="79">
        <v>8741.2705752353049</v>
      </c>
      <c r="F54" s="79"/>
      <c r="G54" s="79"/>
      <c r="H54" s="79">
        <v>106.42841069666113</v>
      </c>
      <c r="I54" s="79">
        <v>720.04727953502288</v>
      </c>
      <c r="J54" s="79">
        <v>140.13895129356945</v>
      </c>
      <c r="K54" s="79">
        <v>10.329699284768342</v>
      </c>
      <c r="L54" s="79">
        <v>210.11390970082337</v>
      </c>
      <c r="M54" s="79">
        <v>218.8488954291154</v>
      </c>
      <c r="N54" s="79">
        <v>1.8474588332723232</v>
      </c>
      <c r="O54" s="79">
        <v>6.0399645313122212</v>
      </c>
      <c r="P54" s="79">
        <v>169.66698740494718</v>
      </c>
      <c r="Q54" s="79">
        <v>0.45613310557531889</v>
      </c>
      <c r="R54" s="79">
        <v>39.277500094618993</v>
      </c>
      <c r="S54" s="79">
        <v>47.058391919608376</v>
      </c>
      <c r="T54" s="79"/>
      <c r="U54" s="79">
        <v>73.943275480139917</v>
      </c>
      <c r="V54" s="79">
        <v>3.6855585738572714E-3</v>
      </c>
      <c r="W54" s="79">
        <v>7.2439520547552299</v>
      </c>
      <c r="X54" s="79">
        <v>4.71672282051082</v>
      </c>
      <c r="Y54" s="79">
        <v>1105.4135506938485</v>
      </c>
      <c r="Z54" s="79">
        <v>6.5572264646490252E-3</v>
      </c>
      <c r="AA54" s="79">
        <v>6083.9905167222923</v>
      </c>
      <c r="AB54" s="79">
        <v>343.39448238261008</v>
      </c>
      <c r="AC54" s="79">
        <v>198.81817347556893</v>
      </c>
      <c r="AD54" s="79">
        <v>580.30788215609948</v>
      </c>
      <c r="AE54" s="79">
        <v>512.87725064488211</v>
      </c>
      <c r="AF54" s="79">
        <v>1030.2482745539842</v>
      </c>
      <c r="AG54" s="79">
        <v>2401.1559972060095</v>
      </c>
      <c r="AH54" s="79">
        <v>216.26218170121092</v>
      </c>
      <c r="AI54" s="79">
        <v>1479.7118805719742</v>
      </c>
      <c r="AJ54" s="80">
        <v>5912.5680508219439</v>
      </c>
      <c r="AK54" s="223"/>
      <c r="AL54" s="223"/>
      <c r="AM54" s="223"/>
      <c r="AN54" s="223"/>
      <c r="AO54" s="223"/>
      <c r="AP54" s="223"/>
      <c r="AQ54" s="223"/>
      <c r="AR54" s="223"/>
      <c r="AS54" s="223"/>
      <c r="AT54" s="223"/>
      <c r="AU54" s="223"/>
      <c r="AV54" s="223"/>
      <c r="AW54" s="223"/>
      <c r="AX54" s="223"/>
      <c r="AY54" s="223"/>
      <c r="AZ54" s="223"/>
      <c r="BA54" s="223"/>
      <c r="BB54" s="223"/>
      <c r="BC54" s="223"/>
      <c r="BD54" s="223"/>
      <c r="BE54" s="223"/>
      <c r="BF54" s="223"/>
      <c r="BG54" s="223"/>
      <c r="BH54" s="223"/>
      <c r="BI54" s="223"/>
      <c r="BJ54" s="223"/>
      <c r="BK54" s="223"/>
      <c r="BL54" s="223"/>
      <c r="BM54" s="223"/>
      <c r="BN54" s="223"/>
      <c r="BO54" s="223"/>
      <c r="BP54" s="223"/>
      <c r="BQ54" s="223"/>
      <c r="BR54" s="77"/>
      <c r="BS54" s="223"/>
      <c r="BT54" s="223"/>
      <c r="BU54" s="186">
        <f>[43]HH_CGE_map!U58</f>
        <v>10561.267415998349</v>
      </c>
      <c r="BV54" s="79">
        <f>[43]HH_CGE_map!V58</f>
        <v>19953.567043899464</v>
      </c>
      <c r="BW54" s="79">
        <f>[43]HH_CGE_map!W58</f>
        <v>7407.9580855560189</v>
      </c>
      <c r="BX54" s="185">
        <f>[43]HH_CGE_map!X58</f>
        <v>42808.652014587096</v>
      </c>
      <c r="BY54" s="223"/>
      <c r="BZ54" s="223"/>
      <c r="CA54" s="223"/>
      <c r="CB54" s="223"/>
      <c r="CC54" s="223"/>
      <c r="CD54" s="223"/>
      <c r="CE54" s="79">
        <v>130024.23090990409</v>
      </c>
      <c r="CF54" s="85"/>
      <c r="CG54" s="107">
        <f t="shared" si="1"/>
        <v>241183.14911595284</v>
      </c>
      <c r="CH54" s="221" t="b">
        <f t="shared" si="2"/>
        <v>1</v>
      </c>
      <c r="CI54" s="79">
        <v>241183.14911595284</v>
      </c>
      <c r="CJ54" s="221"/>
    </row>
    <row r="55" spans="1:88" x14ac:dyDescent="0.25">
      <c r="A55" s="227"/>
      <c r="B55" s="225">
        <v>53</v>
      </c>
      <c r="C55" s="7">
        <v>2513.3822383197812</v>
      </c>
      <c r="D55" s="79">
        <v>11300.195819673741</v>
      </c>
      <c r="E55" s="79">
        <v>68969.583688041253</v>
      </c>
      <c r="F55" s="79">
        <v>6997.9602750745316</v>
      </c>
      <c r="G55" s="79">
        <v>4530.9849727360061</v>
      </c>
      <c r="H55" s="79">
        <v>1785.9727200447815</v>
      </c>
      <c r="I55" s="79">
        <v>2866.9520450168507</v>
      </c>
      <c r="J55" s="79">
        <v>6898.21348536805</v>
      </c>
      <c r="K55" s="79">
        <v>32.405951993150929</v>
      </c>
      <c r="L55" s="79">
        <v>57.282845339947201</v>
      </c>
      <c r="M55" s="79">
        <v>1325.1882433360431</v>
      </c>
      <c r="N55" s="79">
        <v>48.298668899120933</v>
      </c>
      <c r="O55" s="79">
        <v>0.11885629742401567</v>
      </c>
      <c r="P55" s="79">
        <v>274.29398266640084</v>
      </c>
      <c r="Q55" s="79">
        <v>34.333754099212406</v>
      </c>
      <c r="R55" s="79">
        <v>567.47421912400432</v>
      </c>
      <c r="S55" s="79">
        <v>331.29878379505186</v>
      </c>
      <c r="T55" s="79">
        <v>4.0959090502257621E-2</v>
      </c>
      <c r="U55" s="79">
        <v>19094.338103030823</v>
      </c>
      <c r="V55" s="79">
        <v>653.32376274256171</v>
      </c>
      <c r="W55" s="79">
        <v>1813.6003556872777</v>
      </c>
      <c r="X55" s="79">
        <v>7450.7992351347466</v>
      </c>
      <c r="Y55" s="79">
        <v>32140.534931477097</v>
      </c>
      <c r="Z55" s="79">
        <v>8.5597212900508151</v>
      </c>
      <c r="AA55" s="79">
        <v>668.9986891888733</v>
      </c>
      <c r="AB55" s="79">
        <v>19214.792011593712</v>
      </c>
      <c r="AC55" s="79">
        <v>166550.13936216253</v>
      </c>
      <c r="AD55" s="79">
        <v>24540.118077373914</v>
      </c>
      <c r="AE55" s="79">
        <v>6288.8790756796616</v>
      </c>
      <c r="AF55" s="79">
        <v>45105.860419277087</v>
      </c>
      <c r="AG55" s="79">
        <v>6766.9951944491704</v>
      </c>
      <c r="AH55" s="79">
        <v>19604.716233558105</v>
      </c>
      <c r="AI55" s="79">
        <v>40537.517515141677</v>
      </c>
      <c r="AJ55" s="80">
        <v>136102.82117044023</v>
      </c>
      <c r="AK55" s="223"/>
      <c r="AL55" s="223"/>
      <c r="AM55" s="223"/>
      <c r="AN55" s="223"/>
      <c r="AO55" s="223"/>
      <c r="AP55" s="223"/>
      <c r="AQ55" s="223"/>
      <c r="AR55" s="223"/>
      <c r="AS55" s="223"/>
      <c r="AT55" s="223"/>
      <c r="AU55" s="223"/>
      <c r="AV55" s="223"/>
      <c r="AW55" s="223"/>
      <c r="AX55" s="223"/>
      <c r="AY55" s="223"/>
      <c r="AZ55" s="223"/>
      <c r="BA55" s="223"/>
      <c r="BB55" s="223"/>
      <c r="BC55" s="223"/>
      <c r="BD55" s="223"/>
      <c r="BE55" s="223"/>
      <c r="BF55" s="223"/>
      <c r="BG55" s="223"/>
      <c r="BH55" s="223"/>
      <c r="BI55" s="223"/>
      <c r="BJ55" s="223"/>
      <c r="BK55" s="223"/>
      <c r="BL55" s="223"/>
      <c r="BM55" s="223"/>
      <c r="BN55" s="223"/>
      <c r="BO55" s="223"/>
      <c r="BP55" s="223"/>
      <c r="BQ55" s="223"/>
      <c r="BR55" s="77"/>
      <c r="BS55" s="223"/>
      <c r="BT55" s="223"/>
      <c r="BU55" s="186">
        <f>[43]HH_CGE_map!U59</f>
        <v>96321.54700309872</v>
      </c>
      <c r="BV55" s="79">
        <f>[43]HH_CGE_map!V59</f>
        <v>119435.14870987102</v>
      </c>
      <c r="BW55" s="79">
        <f>[43]HH_CGE_map!W59</f>
        <v>62991.110167683393</v>
      </c>
      <c r="BX55" s="185">
        <f>[43]HH_CGE_map!X59</f>
        <v>154172.40328125894</v>
      </c>
      <c r="BY55" s="94">
        <v>23462</v>
      </c>
      <c r="BZ55" s="223"/>
      <c r="CA55" s="223"/>
      <c r="CB55" s="223"/>
      <c r="CC55" s="223"/>
      <c r="CD55" s="223"/>
      <c r="CE55" s="79"/>
      <c r="CF55" s="85"/>
      <c r="CG55" s="107">
        <f t="shared" si="1"/>
        <v>1091458.1845290554</v>
      </c>
      <c r="CH55" s="221" t="b">
        <f t="shared" si="2"/>
        <v>1</v>
      </c>
      <c r="CI55" s="79">
        <v>1091458.1845290554</v>
      </c>
      <c r="CJ55" s="221"/>
    </row>
    <row r="56" spans="1:88" x14ac:dyDescent="0.25">
      <c r="A56" s="227"/>
      <c r="B56" s="225">
        <v>54</v>
      </c>
      <c r="C56" s="7">
        <v>791.12993903624158</v>
      </c>
      <c r="D56" s="79"/>
      <c r="E56" s="79">
        <v>6556.4884584085503</v>
      </c>
      <c r="F56" s="79"/>
      <c r="G56" s="79"/>
      <c r="H56" s="79">
        <v>0.25843389746631307</v>
      </c>
      <c r="I56" s="79">
        <v>1.8763952799554058</v>
      </c>
      <c r="J56" s="79">
        <v>662.41831554413238</v>
      </c>
      <c r="K56" s="79">
        <v>0.56512527195627427</v>
      </c>
      <c r="L56" s="79">
        <v>8.7053690337557015</v>
      </c>
      <c r="M56" s="79">
        <v>6.2437918983524847E-2</v>
      </c>
      <c r="N56" s="79"/>
      <c r="O56" s="79"/>
      <c r="P56" s="79">
        <v>0.19948384582504378</v>
      </c>
      <c r="Q56" s="79">
        <v>56.319298133661988</v>
      </c>
      <c r="R56" s="79">
        <v>84.202396386034181</v>
      </c>
      <c r="S56" s="79">
        <v>23.466325990407988</v>
      </c>
      <c r="T56" s="79">
        <v>2.5375577561856315E-2</v>
      </c>
      <c r="U56" s="79">
        <v>4705.9628601847862</v>
      </c>
      <c r="V56" s="79">
        <v>0.37458899698098963</v>
      </c>
      <c r="W56" s="79">
        <v>178.70252839339551</v>
      </c>
      <c r="X56" s="79">
        <v>34.922842668868178</v>
      </c>
      <c r="Y56" s="79">
        <v>369.71232957292517</v>
      </c>
      <c r="Z56" s="79"/>
      <c r="AA56" s="79">
        <v>4.7175739923091102</v>
      </c>
      <c r="AB56" s="79">
        <v>82.100329982046972</v>
      </c>
      <c r="AC56" s="79">
        <v>110676.82139641129</v>
      </c>
      <c r="AD56" s="79">
        <v>848.70788835752001</v>
      </c>
      <c r="AE56" s="79">
        <v>197.93219030234999</v>
      </c>
      <c r="AF56" s="79">
        <v>1632.2461971154266</v>
      </c>
      <c r="AG56" s="79">
        <v>530.64860763649096</v>
      </c>
      <c r="AH56" s="79">
        <v>422.52813120510439</v>
      </c>
      <c r="AI56" s="79">
        <v>4439.0750278872392</v>
      </c>
      <c r="AJ56" s="80">
        <v>14918.637768920473</v>
      </c>
      <c r="AK56" s="223"/>
      <c r="AL56" s="223"/>
      <c r="AM56" s="223"/>
      <c r="AN56" s="223"/>
      <c r="AO56" s="223"/>
      <c r="AP56" s="223"/>
      <c r="AQ56" s="223"/>
      <c r="AR56" s="223"/>
      <c r="AS56" s="223"/>
      <c r="AT56" s="223"/>
      <c r="AU56" s="223"/>
      <c r="AV56" s="223"/>
      <c r="AW56" s="223"/>
      <c r="AX56" s="223"/>
      <c r="AY56" s="223"/>
      <c r="AZ56" s="223"/>
      <c r="BA56" s="223"/>
      <c r="BB56" s="223"/>
      <c r="BC56" s="223"/>
      <c r="BD56" s="223"/>
      <c r="BE56" s="223"/>
      <c r="BF56" s="223"/>
      <c r="BG56" s="223"/>
      <c r="BH56" s="223"/>
      <c r="BI56" s="223"/>
      <c r="BJ56" s="223"/>
      <c r="BK56" s="223"/>
      <c r="BL56" s="223"/>
      <c r="BM56" s="223"/>
      <c r="BN56" s="223"/>
      <c r="BO56" s="223"/>
      <c r="BP56" s="223"/>
      <c r="BQ56" s="223"/>
      <c r="BR56" s="77"/>
      <c r="BS56" s="223"/>
      <c r="BT56" s="223"/>
      <c r="BU56" s="186">
        <f>[43]HH_CGE_map!U60</f>
        <v>36358.239107915557</v>
      </c>
      <c r="BV56" s="79">
        <f>[43]HH_CGE_map!V60</f>
        <v>33065.944819679215</v>
      </c>
      <c r="BW56" s="79">
        <f>[43]HH_CGE_map!W60</f>
        <v>13134.504154232496</v>
      </c>
      <c r="BX56" s="185">
        <f>[43]HH_CGE_map!X60</f>
        <v>28119.539404640647</v>
      </c>
      <c r="BY56" s="223">
        <v>569.34636345647959</v>
      </c>
      <c r="BZ56" s="223"/>
      <c r="CA56" s="223"/>
      <c r="CB56" s="223"/>
      <c r="CC56" s="223"/>
      <c r="CD56" s="223"/>
      <c r="CE56" s="79"/>
      <c r="CF56" s="85"/>
      <c r="CG56" s="107">
        <f t="shared" si="1"/>
        <v>258476.38146587615</v>
      </c>
      <c r="CH56" s="221" t="b">
        <f t="shared" si="2"/>
        <v>1</v>
      </c>
      <c r="CI56" s="187">
        <v>258476.38146587615</v>
      </c>
      <c r="CJ56" s="221"/>
    </row>
    <row r="57" spans="1:88" x14ac:dyDescent="0.25">
      <c r="A57" s="227"/>
      <c r="B57" s="225">
        <v>55</v>
      </c>
      <c r="C57" s="7">
        <v>3289.8123056153681</v>
      </c>
      <c r="D57" s="79">
        <v>2571.4336436750209</v>
      </c>
      <c r="E57" s="79">
        <v>62379.069300921066</v>
      </c>
      <c r="F57" s="79"/>
      <c r="G57" s="79"/>
      <c r="H57" s="79">
        <v>596.42589826041581</v>
      </c>
      <c r="I57" s="79">
        <v>266.77342772030789</v>
      </c>
      <c r="J57" s="79">
        <v>175.21826862799969</v>
      </c>
      <c r="K57" s="79">
        <v>143.95647930642687</v>
      </c>
      <c r="L57" s="79">
        <v>8.6752619763810959</v>
      </c>
      <c r="M57" s="79">
        <v>0.79844602881708937</v>
      </c>
      <c r="N57" s="79">
        <v>28.916074907132288</v>
      </c>
      <c r="O57" s="79">
        <v>9.1305625666185927E-2</v>
      </c>
      <c r="P57" s="79">
        <v>246.28372459891318</v>
      </c>
      <c r="Q57" s="79">
        <v>95.286750119120327</v>
      </c>
      <c r="R57" s="79">
        <v>65.789886512148286</v>
      </c>
      <c r="S57" s="79">
        <v>67.648466235803099</v>
      </c>
      <c r="T57" s="79">
        <v>3.2997544748026346E-2</v>
      </c>
      <c r="U57" s="79">
        <v>4798.3938256654246</v>
      </c>
      <c r="V57" s="79">
        <v>1.9342586304353839</v>
      </c>
      <c r="W57" s="79">
        <v>199.60223142164253</v>
      </c>
      <c r="X57" s="79">
        <v>267.83896317351656</v>
      </c>
      <c r="Y57" s="79">
        <v>14010.675200794562</v>
      </c>
      <c r="Z57" s="79"/>
      <c r="AA57" s="79">
        <v>32.044028883258399</v>
      </c>
      <c r="AB57" s="79">
        <v>147.84241776091068</v>
      </c>
      <c r="AC57" s="79">
        <v>27220.287708048745</v>
      </c>
      <c r="AD57" s="79">
        <v>3738.3966331698166</v>
      </c>
      <c r="AE57" s="79">
        <v>1.0481686556261285</v>
      </c>
      <c r="AF57" s="79">
        <v>21797.325178464442</v>
      </c>
      <c r="AG57" s="79">
        <v>8716.6503201799696</v>
      </c>
      <c r="AH57" s="79">
        <v>35586.638213089915</v>
      </c>
      <c r="AI57" s="79">
        <v>8807.5255140102545</v>
      </c>
      <c r="AJ57" s="80">
        <v>87916.578125015207</v>
      </c>
      <c r="AK57" s="223"/>
      <c r="AL57" s="223"/>
      <c r="AM57" s="223"/>
      <c r="AN57" s="223"/>
      <c r="AO57" s="223"/>
      <c r="AP57" s="223"/>
      <c r="AQ57" s="223"/>
      <c r="AR57" s="223"/>
      <c r="AS57" s="223"/>
      <c r="AT57" s="223"/>
      <c r="AU57" s="223"/>
      <c r="AV57" s="223"/>
      <c r="AW57" s="223"/>
      <c r="AX57" s="223"/>
      <c r="AY57" s="223"/>
      <c r="AZ57" s="223"/>
      <c r="BA57" s="223"/>
      <c r="BB57" s="223"/>
      <c r="BC57" s="223"/>
      <c r="BD57" s="223"/>
      <c r="BE57" s="223"/>
      <c r="BF57" s="223"/>
      <c r="BG57" s="223"/>
      <c r="BH57" s="223"/>
      <c r="BI57" s="223"/>
      <c r="BJ57" s="223"/>
      <c r="BK57" s="223"/>
      <c r="BL57" s="223"/>
      <c r="BM57" s="223"/>
      <c r="BN57" s="223"/>
      <c r="BO57" s="223"/>
      <c r="BP57" s="223"/>
      <c r="BQ57" s="223"/>
      <c r="BR57" s="77"/>
      <c r="BS57" s="223"/>
      <c r="BT57" s="223"/>
      <c r="BU57" s="186">
        <f>[43]HH_CGE_map!U61</f>
        <v>3954.125577889974</v>
      </c>
      <c r="BV57" s="79">
        <f>[43]HH_CGE_map!V61</f>
        <v>6198.5013579401821</v>
      </c>
      <c r="BW57" s="79">
        <f>[43]HH_CGE_map!W61</f>
        <v>76237.662018858799</v>
      </c>
      <c r="BX57" s="185">
        <f>[43]HH_CGE_map!X61</f>
        <v>232883.51471514945</v>
      </c>
      <c r="BY57" s="223"/>
      <c r="BZ57" s="223"/>
      <c r="CA57" s="223"/>
      <c r="CB57" s="223"/>
      <c r="CC57" s="223"/>
      <c r="CD57" s="223"/>
      <c r="CE57" s="79"/>
      <c r="CF57" s="85"/>
      <c r="CG57" s="107">
        <f t="shared" si="1"/>
        <v>602452.79669447744</v>
      </c>
      <c r="CH57" s="221" t="b">
        <f t="shared" si="2"/>
        <v>0</v>
      </c>
      <c r="CI57" s="79">
        <v>602452.79669447755</v>
      </c>
      <c r="CJ57" s="222">
        <f>CI57-CG57</f>
        <v>0</v>
      </c>
    </row>
    <row r="58" spans="1:88" x14ac:dyDescent="0.25">
      <c r="A58" s="227"/>
      <c r="B58" s="225">
        <v>56</v>
      </c>
      <c r="C58" s="7">
        <v>6287.544203831143</v>
      </c>
      <c r="D58" s="79">
        <v>4524.2514971424571</v>
      </c>
      <c r="E58" s="79">
        <v>25670.965027308255</v>
      </c>
      <c r="F58" s="79">
        <v>1117.9043666574219</v>
      </c>
      <c r="G58" s="79">
        <v>0.38983359773797921</v>
      </c>
      <c r="H58" s="79">
        <v>251.40054797792044</v>
      </c>
      <c r="I58" s="79">
        <v>4450.6157904067431</v>
      </c>
      <c r="J58" s="79">
        <v>42429.980290929147</v>
      </c>
      <c r="K58" s="79">
        <v>29296.81757361949</v>
      </c>
      <c r="L58" s="79">
        <v>10465.819714326173</v>
      </c>
      <c r="M58" s="79">
        <v>2768.2678613611861</v>
      </c>
      <c r="N58" s="79">
        <v>112.82331154764917</v>
      </c>
      <c r="O58" s="79">
        <v>20.22788872417356</v>
      </c>
      <c r="P58" s="79">
        <v>19.372091680316156</v>
      </c>
      <c r="Q58" s="79">
        <v>460.78738048996348</v>
      </c>
      <c r="R58" s="79">
        <v>3327.9960672793472</v>
      </c>
      <c r="S58" s="79">
        <v>298.50403617202267</v>
      </c>
      <c r="T58" s="79">
        <v>1.920188383745957</v>
      </c>
      <c r="U58" s="79">
        <v>6540.3591781020177</v>
      </c>
      <c r="V58" s="79">
        <v>10.833796629609681</v>
      </c>
      <c r="W58" s="79">
        <v>1953.5722718576287</v>
      </c>
      <c r="X58" s="79">
        <v>1582.225563421337</v>
      </c>
      <c r="Y58" s="79">
        <v>7094.1063432152978</v>
      </c>
      <c r="Z58" s="79">
        <v>150.31785432378595</v>
      </c>
      <c r="AA58" s="79">
        <v>16.960361953890882</v>
      </c>
      <c r="AB58" s="79">
        <v>2847.0444705533923</v>
      </c>
      <c r="AC58" s="79">
        <v>8593.5166621523022</v>
      </c>
      <c r="AD58" s="79">
        <v>2167.4483410253579</v>
      </c>
      <c r="AE58" s="79">
        <v>431.16242581061618</v>
      </c>
      <c r="AF58" s="79">
        <v>7494.4330299538269</v>
      </c>
      <c r="AG58" s="79">
        <v>17528.279865484226</v>
      </c>
      <c r="AH58" s="79">
        <v>34453.04583408645</v>
      </c>
      <c r="AI58" s="79">
        <v>2404.6698657612719</v>
      </c>
      <c r="AJ58" s="80">
        <v>29718.71885288749</v>
      </c>
      <c r="AK58" s="223"/>
      <c r="AL58" s="223"/>
      <c r="AM58" s="223"/>
      <c r="AN58" s="223"/>
      <c r="AO58" s="223"/>
      <c r="AP58" s="223"/>
      <c r="AQ58" s="223"/>
      <c r="AR58" s="223"/>
      <c r="AS58" s="223"/>
      <c r="AT58" s="223"/>
      <c r="AU58" s="223"/>
      <c r="AV58" s="223"/>
      <c r="AW58" s="223"/>
      <c r="AX58" s="223"/>
      <c r="AY58" s="223"/>
      <c r="AZ58" s="223"/>
      <c r="BA58" s="223"/>
      <c r="BB58" s="223"/>
      <c r="BC58" s="223"/>
      <c r="BD58" s="223"/>
      <c r="BE58" s="223"/>
      <c r="BF58" s="223"/>
      <c r="BG58" s="223"/>
      <c r="BH58" s="223"/>
      <c r="BI58" s="223"/>
      <c r="BJ58" s="223"/>
      <c r="BK58" s="223"/>
      <c r="BL58" s="223"/>
      <c r="BM58" s="223"/>
      <c r="BN58" s="223"/>
      <c r="BO58" s="223"/>
      <c r="BP58" s="223"/>
      <c r="BQ58" s="223"/>
      <c r="BR58" s="77"/>
      <c r="BS58" s="223"/>
      <c r="BT58" s="223"/>
      <c r="BU58" s="186">
        <f>[43]HH_CGE_map!U62</f>
        <v>12969.746416733347</v>
      </c>
      <c r="BV58" s="79">
        <f>[43]HH_CGE_map!V62</f>
        <v>13930.153500350259</v>
      </c>
      <c r="BW58" s="79">
        <f>[43]HH_CGE_map!W62</f>
        <v>19390.558852832648</v>
      </c>
      <c r="BX58" s="185">
        <f>[43]HH_CGE_map!X62</f>
        <v>53903.658656310203</v>
      </c>
      <c r="BY58" s="223">
        <v>1740.4000204269598</v>
      </c>
      <c r="BZ58" s="223"/>
      <c r="CA58" s="223"/>
      <c r="CB58" s="223"/>
      <c r="CC58" s="223"/>
      <c r="CD58" s="223"/>
      <c r="CE58" s="79">
        <v>-69.022817696287134</v>
      </c>
      <c r="CF58" s="85"/>
      <c r="CG58" s="107">
        <f t="shared" si="1"/>
        <v>356357.77701761056</v>
      </c>
      <c r="CH58" s="221" t="b">
        <f t="shared" si="2"/>
        <v>1</v>
      </c>
      <c r="CI58" s="79">
        <v>356357.77701761056</v>
      </c>
      <c r="CJ58" s="221"/>
    </row>
    <row r="59" spans="1:88" x14ac:dyDescent="0.25">
      <c r="A59" s="227"/>
      <c r="B59" s="225">
        <v>57</v>
      </c>
      <c r="C59" s="7">
        <v>105864.35890312769</v>
      </c>
      <c r="D59" s="79">
        <v>28851.350358100161</v>
      </c>
      <c r="E59" s="79">
        <v>764917.13381404232</v>
      </c>
      <c r="F59" s="79">
        <v>337.60500991637565</v>
      </c>
      <c r="G59" s="79">
        <v>9517.8440545427948</v>
      </c>
      <c r="H59" s="79">
        <v>47892.748622503364</v>
      </c>
      <c r="I59" s="79">
        <v>18912.368130895717</v>
      </c>
      <c r="J59" s="79">
        <v>35559.073807341963</v>
      </c>
      <c r="K59" s="79">
        <v>1206.0362745106506</v>
      </c>
      <c r="L59" s="79">
        <v>7370.112233510984</v>
      </c>
      <c r="M59" s="79">
        <v>60544.524263335166</v>
      </c>
      <c r="N59" s="79">
        <v>81945.794963765642</v>
      </c>
      <c r="O59" s="79">
        <v>5171.6989905980754</v>
      </c>
      <c r="P59" s="79">
        <v>30417.395660264574</v>
      </c>
      <c r="Q59" s="79">
        <v>10545.465994846674</v>
      </c>
      <c r="R59" s="79">
        <v>12215.931714763263</v>
      </c>
      <c r="S59" s="79">
        <v>19168.507807926861</v>
      </c>
      <c r="T59" s="79">
        <v>198.29589659594791</v>
      </c>
      <c r="U59" s="79">
        <v>21680.524960564711</v>
      </c>
      <c r="V59" s="79">
        <v>4421.9739234754315</v>
      </c>
      <c r="W59" s="79">
        <v>3216.1592620265233</v>
      </c>
      <c r="X59" s="79">
        <v>7140.6824397575665</v>
      </c>
      <c r="Y59" s="79">
        <v>81688.793079514493</v>
      </c>
      <c r="Z59" s="79">
        <v>999.19629860562929</v>
      </c>
      <c r="AA59" s="79">
        <v>3078.9737625523817</v>
      </c>
      <c r="AB59" s="79">
        <v>101354.00991240096</v>
      </c>
      <c r="AC59" s="79">
        <v>1198385.2187156931</v>
      </c>
      <c r="AD59" s="79">
        <v>27544.095976912184</v>
      </c>
      <c r="AE59" s="79">
        <v>129856.73373317972</v>
      </c>
      <c r="AF59" s="79">
        <v>277401.97261307307</v>
      </c>
      <c r="AG59" s="79">
        <v>40913.300117223858</v>
      </c>
      <c r="AH59" s="79">
        <v>40913.217338308743</v>
      </c>
      <c r="AI59" s="79">
        <v>27468.543184660666</v>
      </c>
      <c r="AJ59" s="80">
        <v>284302.5239036007</v>
      </c>
      <c r="AK59" s="223"/>
      <c r="AL59" s="223"/>
      <c r="AM59" s="223"/>
      <c r="AN59" s="223"/>
      <c r="AO59" s="223"/>
      <c r="AP59" s="223"/>
      <c r="AQ59" s="223"/>
      <c r="AR59" s="223"/>
      <c r="AS59" s="223"/>
      <c r="AT59" s="223"/>
      <c r="AU59" s="223"/>
      <c r="AV59" s="223"/>
      <c r="AW59" s="223"/>
      <c r="AX59" s="223"/>
      <c r="AY59" s="223"/>
      <c r="AZ59" s="223"/>
      <c r="BA59" s="223"/>
      <c r="BB59" s="223"/>
      <c r="BC59" s="223"/>
      <c r="BD59" s="223"/>
      <c r="BE59" s="223"/>
      <c r="BF59" s="223"/>
      <c r="BG59" s="223"/>
      <c r="BH59" s="223"/>
      <c r="BI59" s="223"/>
      <c r="BJ59" s="223"/>
      <c r="BK59" s="223"/>
      <c r="BL59" s="223"/>
      <c r="BM59" s="223"/>
      <c r="BN59" s="223"/>
      <c r="BO59" s="223"/>
      <c r="BP59" s="223"/>
      <c r="BQ59" s="223"/>
      <c r="BR59" s="77"/>
      <c r="BS59" s="223"/>
      <c r="BT59" s="223"/>
      <c r="BU59" s="186">
        <f>[43]HH_CGE_map!U63</f>
        <v>290060.50513222959</v>
      </c>
      <c r="BV59" s="79">
        <f>[43]HH_CGE_map!V63</f>
        <v>383356.8234789868</v>
      </c>
      <c r="BW59" s="79">
        <f>[43]HH_CGE_map!W63</f>
        <v>240037.11202700506</v>
      </c>
      <c r="BX59" s="185">
        <f>[43]HH_CGE_map!X63</f>
        <v>837208.88823775842</v>
      </c>
      <c r="BY59" s="223">
        <v>467157.58182727813</v>
      </c>
      <c r="BZ59" s="223"/>
      <c r="CA59" s="223"/>
      <c r="CB59" s="223"/>
      <c r="CC59" s="223"/>
      <c r="CD59" s="223"/>
      <c r="CE59" s="79">
        <v>84373.179251282985</v>
      </c>
      <c r="CF59" s="85"/>
      <c r="CG59" s="107">
        <f t="shared" si="1"/>
        <v>5793196.2556766802</v>
      </c>
      <c r="CH59" s="221" t="b">
        <f t="shared" si="2"/>
        <v>1</v>
      </c>
      <c r="CI59" s="79">
        <v>5793196.2556766802</v>
      </c>
      <c r="CJ59" s="221"/>
    </row>
    <row r="60" spans="1:88" x14ac:dyDescent="0.25">
      <c r="A60" s="227"/>
      <c r="B60" s="225">
        <v>58</v>
      </c>
      <c r="C60" s="7">
        <v>459.50310344902448</v>
      </c>
      <c r="D60" s="79">
        <v>66.474134597507899</v>
      </c>
      <c r="E60" s="79">
        <v>968.08924003884545</v>
      </c>
      <c r="F60" s="79">
        <v>2.6901462737816231</v>
      </c>
      <c r="G60" s="79">
        <v>85.806153249932194</v>
      </c>
      <c r="H60" s="79">
        <v>459.35844812840861</v>
      </c>
      <c r="I60" s="79">
        <v>126.92081149031699</v>
      </c>
      <c r="J60" s="79">
        <v>461.65430028539345</v>
      </c>
      <c r="K60" s="79">
        <v>11.183748579084526</v>
      </c>
      <c r="L60" s="79">
        <v>71.978564732345461</v>
      </c>
      <c r="M60" s="79">
        <v>590.45908587472911</v>
      </c>
      <c r="N60" s="79">
        <v>800.04679073125806</v>
      </c>
      <c r="O60" s="79">
        <v>50.457831884889643</v>
      </c>
      <c r="P60" s="79">
        <v>294.0424798257277</v>
      </c>
      <c r="Q60" s="79">
        <v>103.0981158802047</v>
      </c>
      <c r="R60" s="79">
        <v>112.75007345242767</v>
      </c>
      <c r="S60" s="79">
        <v>188.02055595621948</v>
      </c>
      <c r="T60" s="79">
        <v>1.9308154285329204</v>
      </c>
      <c r="U60" s="79">
        <v>210.2942407711615</v>
      </c>
      <c r="V60" s="79">
        <v>40.730438266746333</v>
      </c>
      <c r="W60" s="79">
        <v>27.253789653037497</v>
      </c>
      <c r="X60" s="79">
        <v>68.507524481817356</v>
      </c>
      <c r="Y60" s="79">
        <v>1832.0894179246295</v>
      </c>
      <c r="Z60" s="79">
        <v>46.716075949077407</v>
      </c>
      <c r="AA60" s="79">
        <v>14.415076823475982</v>
      </c>
      <c r="AB60" s="79">
        <v>768.7555664832214</v>
      </c>
      <c r="AC60" s="79">
        <v>47462.815621455535</v>
      </c>
      <c r="AD60" s="79">
        <v>105.45016721655067</v>
      </c>
      <c r="AE60" s="79">
        <v>130.2961297251808</v>
      </c>
      <c r="AF60" s="79">
        <v>351.16966205139687</v>
      </c>
      <c r="AG60" s="79">
        <v>14475.242773251823</v>
      </c>
      <c r="AH60" s="79">
        <v>72.739112671380582</v>
      </c>
      <c r="AI60" s="79">
        <v>103.29185038994774</v>
      </c>
      <c r="AJ60" s="80">
        <v>378.2763906277396</v>
      </c>
      <c r="AK60" s="223"/>
      <c r="AL60" s="223"/>
      <c r="AM60" s="223"/>
      <c r="AN60" s="223"/>
      <c r="AO60" s="223"/>
      <c r="AP60" s="223"/>
      <c r="AQ60" s="223"/>
      <c r="AR60" s="223"/>
      <c r="AS60" s="223"/>
      <c r="AT60" s="223"/>
      <c r="AU60" s="223"/>
      <c r="AV60" s="223"/>
      <c r="AW60" s="223"/>
      <c r="AX60" s="223"/>
      <c r="AY60" s="223"/>
      <c r="AZ60" s="223"/>
      <c r="BA60" s="223"/>
      <c r="BB60" s="223"/>
      <c r="BC60" s="223"/>
      <c r="BD60" s="223"/>
      <c r="BE60" s="223"/>
      <c r="BF60" s="223"/>
      <c r="BG60" s="223"/>
      <c r="BH60" s="223"/>
      <c r="BI60" s="223"/>
      <c r="BJ60" s="223"/>
      <c r="BK60" s="223"/>
      <c r="BL60" s="223"/>
      <c r="BM60" s="223"/>
      <c r="BN60" s="223"/>
      <c r="BO60" s="223"/>
      <c r="BP60" s="223"/>
      <c r="BQ60" s="223"/>
      <c r="BR60" s="77"/>
      <c r="BS60" s="223"/>
      <c r="BT60" s="223"/>
      <c r="BU60" s="186">
        <f>[43]HH_CGE_map!U64</f>
        <v>0</v>
      </c>
      <c r="BV60" s="79">
        <f>[43]HH_CGE_map!V64</f>
        <v>0</v>
      </c>
      <c r="BW60" s="79">
        <f>[43]HH_CGE_map!W64</f>
        <v>0</v>
      </c>
      <c r="BX60" s="185">
        <f>[43]HH_CGE_map!X64</f>
        <v>2583.9060989913269</v>
      </c>
      <c r="BY60" s="223">
        <v>5492.9247244957241</v>
      </c>
      <c r="BZ60" s="223"/>
      <c r="CA60" s="223"/>
      <c r="CB60" s="223"/>
      <c r="CC60" s="223"/>
      <c r="CD60" s="223"/>
      <c r="CE60" s="79">
        <v>815.21091632603475</v>
      </c>
      <c r="CF60" s="85"/>
      <c r="CG60" s="107">
        <f t="shared" si="1"/>
        <v>79834.549977414426</v>
      </c>
      <c r="CH60" s="221" t="b">
        <f t="shared" si="2"/>
        <v>1</v>
      </c>
      <c r="CI60" s="79">
        <v>79834.549977414426</v>
      </c>
      <c r="CJ60" s="221"/>
    </row>
    <row r="61" spans="1:88" x14ac:dyDescent="0.25">
      <c r="A61" s="227"/>
      <c r="B61" s="225">
        <v>59</v>
      </c>
      <c r="C61" s="7">
        <v>121.11895181654587</v>
      </c>
      <c r="D61" s="79">
        <v>0.50972085950660273</v>
      </c>
      <c r="E61" s="79">
        <v>1231.7590812367155</v>
      </c>
      <c r="F61" s="79">
        <v>665.66477356338066</v>
      </c>
      <c r="G61" s="79">
        <v>0.65911316424483235</v>
      </c>
      <c r="H61" s="79">
        <v>3.8320763962077673</v>
      </c>
      <c r="I61" s="79">
        <v>58.384704568345875</v>
      </c>
      <c r="J61" s="79">
        <v>15.70461241869306</v>
      </c>
      <c r="K61" s="79">
        <v>8.5008264500013558E-2</v>
      </c>
      <c r="L61" s="79">
        <v>0.55758249784825298</v>
      </c>
      <c r="M61" s="79">
        <v>4.5212053961232295</v>
      </c>
      <c r="N61" s="79">
        <v>6.1342108828621349</v>
      </c>
      <c r="O61" s="79">
        <v>0.38395770712424077</v>
      </c>
      <c r="P61" s="79">
        <v>2.2718610421808028</v>
      </c>
      <c r="Q61" s="79">
        <v>0.789159281832014</v>
      </c>
      <c r="R61" s="79">
        <v>0.85491583921146919</v>
      </c>
      <c r="S61" s="79">
        <v>1.8594170867677278</v>
      </c>
      <c r="T61" s="79">
        <v>1.4521448253043329E-2</v>
      </c>
      <c r="U61" s="79">
        <v>4.3506122443591693</v>
      </c>
      <c r="V61" s="79">
        <v>0.30705724006719171</v>
      </c>
      <c r="W61" s="79">
        <v>0.22770378680638523</v>
      </c>
      <c r="X61" s="79">
        <v>1.4502584163270338</v>
      </c>
      <c r="Y61" s="79">
        <v>4455.8417879203453</v>
      </c>
      <c r="Z61" s="79">
        <v>1.5113840415051618</v>
      </c>
      <c r="AA61" s="79">
        <v>568.40690249881789</v>
      </c>
      <c r="AB61" s="79">
        <v>19.744640727380478</v>
      </c>
      <c r="AC61" s="79">
        <v>142741.35919661075</v>
      </c>
      <c r="AD61" s="79">
        <v>2098.2958803195893</v>
      </c>
      <c r="AE61" s="79">
        <v>841.47845444415543</v>
      </c>
      <c r="AF61" s="79">
        <v>2357.3499918966777</v>
      </c>
      <c r="AG61" s="79">
        <v>44012.885205816376</v>
      </c>
      <c r="AH61" s="79">
        <v>7871.6608309979183</v>
      </c>
      <c r="AI61" s="79">
        <v>8060.0642474927381</v>
      </c>
      <c r="AJ61" s="80">
        <v>42684.365004389649</v>
      </c>
      <c r="AK61" s="223"/>
      <c r="AL61" s="223"/>
      <c r="AM61" s="223"/>
      <c r="AN61" s="223"/>
      <c r="AO61" s="223"/>
      <c r="AP61" s="223"/>
      <c r="AQ61" s="223"/>
      <c r="AR61" s="223"/>
      <c r="AS61" s="223"/>
      <c r="AT61" s="223"/>
      <c r="AU61" s="223"/>
      <c r="AV61" s="223"/>
      <c r="AW61" s="223"/>
      <c r="AX61" s="223"/>
      <c r="AY61" s="223"/>
      <c r="AZ61" s="223"/>
      <c r="BA61" s="223"/>
      <c r="BB61" s="223"/>
      <c r="BC61" s="223"/>
      <c r="BD61" s="223"/>
      <c r="BE61" s="223"/>
      <c r="BF61" s="223"/>
      <c r="BG61" s="223"/>
      <c r="BH61" s="223"/>
      <c r="BI61" s="223"/>
      <c r="BJ61" s="223"/>
      <c r="BK61" s="223"/>
      <c r="BL61" s="223"/>
      <c r="BM61" s="223"/>
      <c r="BN61" s="223"/>
      <c r="BO61" s="223"/>
      <c r="BP61" s="223"/>
      <c r="BQ61" s="223"/>
      <c r="BR61" s="77"/>
      <c r="BS61" s="223"/>
      <c r="BT61" s="223"/>
      <c r="BU61" s="186">
        <f>[43]HH_CGE_map!U65</f>
        <v>2000.5750243546265</v>
      </c>
      <c r="BV61" s="79">
        <f>[43]HH_CGE_map!V65</f>
        <v>24273.903106790007</v>
      </c>
      <c r="BW61" s="79">
        <f>[43]HH_CGE_map!W65</f>
        <v>2963.4977111743433</v>
      </c>
      <c r="BX61" s="185">
        <f>[43]HH_CGE_map!X65</f>
        <v>147161.77334866975</v>
      </c>
      <c r="BY61" s="223">
        <v>44.976911146708936</v>
      </c>
      <c r="BZ61" s="223"/>
      <c r="CA61" s="223"/>
      <c r="CB61" s="223"/>
      <c r="CC61" s="223"/>
      <c r="CD61" s="223"/>
      <c r="CE61" s="79">
        <v>6.3215955924454494</v>
      </c>
      <c r="CF61" s="85"/>
      <c r="CG61" s="107">
        <f t="shared" si="1"/>
        <v>434285.45173004165</v>
      </c>
      <c r="CH61" s="221" t="b">
        <f t="shared" si="2"/>
        <v>1</v>
      </c>
      <c r="CI61" s="79">
        <v>434285.45173004165</v>
      </c>
      <c r="CJ61" s="221"/>
    </row>
    <row r="62" spans="1:88" x14ac:dyDescent="0.25">
      <c r="A62" s="227"/>
      <c r="B62" s="225">
        <v>60</v>
      </c>
      <c r="C62" s="7">
        <v>16629.662053240536</v>
      </c>
      <c r="D62" s="79">
        <v>103.46387113273697</v>
      </c>
      <c r="E62" s="79">
        <v>21865.560182663747</v>
      </c>
      <c r="F62" s="79">
        <v>5.8575760315753171E-2</v>
      </c>
      <c r="G62" s="79">
        <v>2893.056549017726</v>
      </c>
      <c r="H62" s="79">
        <v>273.55410877995013</v>
      </c>
      <c r="I62" s="79">
        <v>27701.890692422941</v>
      </c>
      <c r="J62" s="79">
        <v>5.9878045191289591</v>
      </c>
      <c r="K62" s="79">
        <v>4.2236630299778255E-2</v>
      </c>
      <c r="L62" s="79">
        <v>171.62587863154837</v>
      </c>
      <c r="M62" s="79">
        <v>0.64402938021529166</v>
      </c>
      <c r="N62" s="79"/>
      <c r="O62" s="79">
        <v>159.94514735457241</v>
      </c>
      <c r="P62" s="79">
        <v>453.2314505026597</v>
      </c>
      <c r="Q62" s="79"/>
      <c r="R62" s="79">
        <v>1431.0686968222601</v>
      </c>
      <c r="S62" s="79">
        <v>1117.2474674177417</v>
      </c>
      <c r="T62" s="79">
        <v>3.6479992177816056E-2</v>
      </c>
      <c r="U62" s="79">
        <v>5415.9546487845773</v>
      </c>
      <c r="V62" s="79">
        <v>67.614080329993655</v>
      </c>
      <c r="W62" s="79">
        <v>10620.294155957972</v>
      </c>
      <c r="X62" s="79">
        <v>2647.8262168950914</v>
      </c>
      <c r="Y62" s="79">
        <v>31262.915330782867</v>
      </c>
      <c r="Z62" s="79">
        <v>94.897885214551849</v>
      </c>
      <c r="AA62" s="79">
        <v>12.059924367448533</v>
      </c>
      <c r="AB62" s="79">
        <v>190865.60928608821</v>
      </c>
      <c r="AC62" s="79">
        <v>269327.53556257696</v>
      </c>
      <c r="AD62" s="79">
        <v>7913.2847059518781</v>
      </c>
      <c r="AE62" s="79">
        <v>13777.378479868295</v>
      </c>
      <c r="AF62" s="79">
        <v>483266.40023740748</v>
      </c>
      <c r="AG62" s="79">
        <v>140511.57570027665</v>
      </c>
      <c r="AH62" s="79">
        <v>312522.25490772276</v>
      </c>
      <c r="AI62" s="79">
        <v>43951.982470313436</v>
      </c>
      <c r="AJ62" s="80">
        <v>109386.71712051038</v>
      </c>
      <c r="AK62" s="223"/>
      <c r="AL62" s="223"/>
      <c r="AM62" s="223"/>
      <c r="AN62" s="223"/>
      <c r="AO62" s="223"/>
      <c r="AP62" s="223"/>
      <c r="AQ62" s="223"/>
      <c r="AR62" s="223"/>
      <c r="AS62" s="223"/>
      <c r="AT62" s="223"/>
      <c r="AU62" s="223"/>
      <c r="AV62" s="223"/>
      <c r="AW62" s="223"/>
      <c r="AX62" s="223"/>
      <c r="AY62" s="223"/>
      <c r="AZ62" s="223"/>
      <c r="BA62" s="223"/>
      <c r="BB62" s="223"/>
      <c r="BC62" s="223"/>
      <c r="BD62" s="223"/>
      <c r="BE62" s="223"/>
      <c r="BF62" s="223"/>
      <c r="BG62" s="223"/>
      <c r="BH62" s="223"/>
      <c r="BI62" s="223"/>
      <c r="BJ62" s="223"/>
      <c r="BK62" s="223"/>
      <c r="BL62" s="223"/>
      <c r="BM62" s="223"/>
      <c r="BN62" s="223"/>
      <c r="BO62" s="223"/>
      <c r="BP62" s="223"/>
      <c r="BQ62" s="223"/>
      <c r="BR62" s="77"/>
      <c r="BS62" s="223"/>
      <c r="BT62" s="223"/>
      <c r="BU62" s="186">
        <f>[43]HH_CGE_map!U66</f>
        <v>16925.711759599722</v>
      </c>
      <c r="BV62" s="79">
        <f>[43]HH_CGE_map!V66</f>
        <v>64439.974892842663</v>
      </c>
      <c r="BW62" s="79">
        <f>[43]HH_CGE_map!W66</f>
        <v>6643.6782880223782</v>
      </c>
      <c r="BX62" s="185">
        <f>[43]HH_CGE_map!X66</f>
        <v>60116.381722165679</v>
      </c>
      <c r="BY62" s="223">
        <v>126054.77283649307</v>
      </c>
      <c r="BZ62" s="223"/>
      <c r="CA62" s="223"/>
      <c r="CB62" s="223"/>
      <c r="CC62" s="223"/>
      <c r="CD62" s="223"/>
      <c r="CE62" s="79">
        <v>4873515.2526590172</v>
      </c>
      <c r="CF62" s="85"/>
      <c r="CG62" s="107">
        <f t="shared" si="1"/>
        <v>6842147.1480954569</v>
      </c>
      <c r="CH62" s="221" t="b">
        <f t="shared" si="2"/>
        <v>1</v>
      </c>
      <c r="CI62" s="79">
        <v>6842147.1480954578</v>
      </c>
      <c r="CJ62" s="221"/>
    </row>
    <row r="63" spans="1:88" x14ac:dyDescent="0.25">
      <c r="A63" s="227"/>
      <c r="B63" s="225">
        <v>61</v>
      </c>
      <c r="C63" s="7">
        <v>636610.68937398668</v>
      </c>
      <c r="D63" s="79">
        <v>88290.44402669424</v>
      </c>
      <c r="E63" s="79">
        <v>972407.40548707172</v>
      </c>
      <c r="F63" s="79">
        <v>15894.527172740545</v>
      </c>
      <c r="G63" s="79">
        <v>116285.75170678154</v>
      </c>
      <c r="H63" s="79">
        <v>438314.39017621632</v>
      </c>
      <c r="I63" s="79">
        <v>171886.29450422648</v>
      </c>
      <c r="J63" s="79">
        <v>321136.87050507095</v>
      </c>
      <c r="K63" s="79">
        <v>14649.091575078093</v>
      </c>
      <c r="L63" s="79">
        <v>91612.865541741092</v>
      </c>
      <c r="M63" s="79">
        <v>369456.28726142121</v>
      </c>
      <c r="N63" s="79">
        <v>424652.52099536086</v>
      </c>
      <c r="O63" s="79">
        <v>70814.757341998135</v>
      </c>
      <c r="P63" s="79">
        <v>246995.37024275531</v>
      </c>
      <c r="Q63" s="79">
        <v>110895.48338141011</v>
      </c>
      <c r="R63" s="79">
        <v>130981.57305605331</v>
      </c>
      <c r="S63" s="79">
        <v>244960.39577793324</v>
      </c>
      <c r="T63" s="79">
        <v>3075.1783245639349</v>
      </c>
      <c r="U63" s="79">
        <v>256736.58419022209</v>
      </c>
      <c r="V63" s="79">
        <v>58340.766674392667</v>
      </c>
      <c r="W63" s="79">
        <v>41687.372215563104</v>
      </c>
      <c r="X63" s="79">
        <v>105790.66024045942</v>
      </c>
      <c r="Y63" s="79">
        <v>1110466.8274250582</v>
      </c>
      <c r="Z63" s="79">
        <v>14444.983659468431</v>
      </c>
      <c r="AA63" s="79">
        <v>31892.159120876298</v>
      </c>
      <c r="AB63" s="79">
        <v>1163217.859629038</v>
      </c>
      <c r="AC63" s="79">
        <v>539728.87216126884</v>
      </c>
      <c r="AD63" s="79">
        <v>135203.92982971182</v>
      </c>
      <c r="AE63" s="79">
        <v>103515.012020614</v>
      </c>
      <c r="AF63" s="79">
        <v>329720.42413451831</v>
      </c>
      <c r="AG63" s="79">
        <v>282528.79933900113</v>
      </c>
      <c r="AH63" s="79">
        <v>95362.233010311189</v>
      </c>
      <c r="AI63" s="79">
        <v>211768.61610991549</v>
      </c>
      <c r="AJ63" s="80">
        <v>462945.0031983683</v>
      </c>
      <c r="AK63" s="223"/>
      <c r="AL63" s="223"/>
      <c r="AM63" s="223"/>
      <c r="AN63" s="223"/>
      <c r="AO63" s="223"/>
      <c r="AP63" s="223"/>
      <c r="AQ63" s="223"/>
      <c r="AR63" s="223"/>
      <c r="AS63" s="223"/>
      <c r="AT63" s="223"/>
      <c r="AU63" s="223"/>
      <c r="AV63" s="223"/>
      <c r="AW63" s="223"/>
      <c r="AX63" s="223"/>
      <c r="AY63" s="223"/>
      <c r="AZ63" s="223"/>
      <c r="BA63" s="223"/>
      <c r="BB63" s="223"/>
      <c r="BC63" s="223"/>
      <c r="BD63" s="223"/>
      <c r="BE63" s="223"/>
      <c r="BF63" s="223"/>
      <c r="BG63" s="223"/>
      <c r="BH63" s="223"/>
      <c r="BI63" s="223"/>
      <c r="BJ63" s="223"/>
      <c r="BK63" s="223"/>
      <c r="BL63" s="223"/>
      <c r="BM63" s="223"/>
      <c r="BN63" s="223"/>
      <c r="BO63" s="223"/>
      <c r="BP63" s="223"/>
      <c r="BQ63" s="223"/>
      <c r="BR63" s="77"/>
      <c r="BS63" s="223"/>
      <c r="BT63" s="223"/>
      <c r="BU63" s="186">
        <f>[43]HH_CGE_map!U67</f>
        <v>368294.49493729131</v>
      </c>
      <c r="BV63" s="79">
        <f>[43]HH_CGE_map!V67</f>
        <v>1178040.5216314432</v>
      </c>
      <c r="BW63" s="79">
        <f>[43]HH_CGE_map!W67</f>
        <v>162756.23597888314</v>
      </c>
      <c r="BX63" s="185">
        <f>[43]HH_CGE_map!X67</f>
        <v>2008718.9426312</v>
      </c>
      <c r="BY63" s="223"/>
      <c r="BZ63" s="223"/>
      <c r="CA63" s="223"/>
      <c r="CB63" s="223"/>
      <c r="CC63" s="223"/>
      <c r="CD63" s="223"/>
      <c r="CE63" s="79">
        <v>2472830.2779351282</v>
      </c>
      <c r="CF63" s="85"/>
      <c r="CG63" s="107">
        <f t="shared" si="1"/>
        <v>15602910.472523838</v>
      </c>
      <c r="CH63" s="221" t="b">
        <f t="shared" si="2"/>
        <v>1</v>
      </c>
      <c r="CI63" s="79">
        <v>15602910.472523838</v>
      </c>
      <c r="CJ63" s="221"/>
    </row>
    <row r="64" spans="1:88" x14ac:dyDescent="0.25">
      <c r="A64" s="227"/>
      <c r="B64" s="225">
        <v>62</v>
      </c>
      <c r="C64" s="7">
        <v>1240.1264562668048</v>
      </c>
      <c r="D64" s="79">
        <v>79.10317598617489</v>
      </c>
      <c r="E64" s="79">
        <v>20405.028782389731</v>
      </c>
      <c r="F64" s="79">
        <v>39.792179544835292</v>
      </c>
      <c r="G64" s="79">
        <v>684.71604822113386</v>
      </c>
      <c r="H64" s="79">
        <v>3071.5829906232939</v>
      </c>
      <c r="I64" s="79">
        <v>102.81429672657588</v>
      </c>
      <c r="J64" s="79">
        <v>119.9055486651345</v>
      </c>
      <c r="K64" s="79">
        <v>85.407131395940254</v>
      </c>
      <c r="L64" s="79">
        <v>11.779577281413181</v>
      </c>
      <c r="M64" s="79">
        <v>0.12562201450158789</v>
      </c>
      <c r="N64" s="79">
        <v>0.12498523389835182</v>
      </c>
      <c r="O64" s="79">
        <v>0.27448242672400747</v>
      </c>
      <c r="P64" s="79">
        <v>105.38295500508525</v>
      </c>
      <c r="Q64" s="79">
        <v>7.6032870010442748</v>
      </c>
      <c r="R64" s="79">
        <v>37.805320877333656</v>
      </c>
      <c r="S64" s="79">
        <v>61.331442967400299</v>
      </c>
      <c r="T64" s="79"/>
      <c r="U64" s="79">
        <v>11926.781134109002</v>
      </c>
      <c r="V64" s="79">
        <v>20.253703110869072</v>
      </c>
      <c r="W64" s="79">
        <v>3.0904003506831081</v>
      </c>
      <c r="X64" s="79">
        <v>455.43499224479041</v>
      </c>
      <c r="Y64" s="79">
        <v>72130.367677303133</v>
      </c>
      <c r="Z64" s="79">
        <v>0.95950041776919326</v>
      </c>
      <c r="AA64" s="79">
        <v>2023.9053677858099</v>
      </c>
      <c r="AB64" s="79">
        <v>204.96030533808332</v>
      </c>
      <c r="AC64" s="79">
        <v>299421.0592526063</v>
      </c>
      <c r="AD64" s="79">
        <v>110768.5690648297</v>
      </c>
      <c r="AE64" s="79">
        <v>27679.295310377576</v>
      </c>
      <c r="AF64" s="79">
        <v>3952.2815761061297</v>
      </c>
      <c r="AG64" s="79">
        <v>19834.813240966516</v>
      </c>
      <c r="AH64" s="79">
        <v>45702.136444132469</v>
      </c>
      <c r="AI64" s="79">
        <v>4317.4628962968045</v>
      </c>
      <c r="AJ64" s="80">
        <v>110340.66190611424</v>
      </c>
      <c r="AK64" s="223"/>
      <c r="AL64" s="223"/>
      <c r="AM64" s="223"/>
      <c r="AN64" s="223"/>
      <c r="AO64" s="223"/>
      <c r="AP64" s="223"/>
      <c r="AQ64" s="223"/>
      <c r="AR64" s="223"/>
      <c r="AS64" s="223"/>
      <c r="AT64" s="223"/>
      <c r="AU64" s="223"/>
      <c r="AV64" s="223"/>
      <c r="AW64" s="223"/>
      <c r="AX64" s="223"/>
      <c r="AY64" s="223"/>
      <c r="AZ64" s="223"/>
      <c r="BA64" s="223"/>
      <c r="BB64" s="223"/>
      <c r="BC64" s="223"/>
      <c r="BD64" s="223"/>
      <c r="BE64" s="223"/>
      <c r="BF64" s="223"/>
      <c r="BG64" s="223"/>
      <c r="BH64" s="223"/>
      <c r="BI64" s="223"/>
      <c r="BJ64" s="223"/>
      <c r="BK64" s="223"/>
      <c r="BL64" s="223"/>
      <c r="BM64" s="223"/>
      <c r="BN64" s="223"/>
      <c r="BO64" s="223"/>
      <c r="BP64" s="223"/>
      <c r="BQ64" s="223"/>
      <c r="BR64" s="77"/>
      <c r="BS64" s="223"/>
      <c r="BT64" s="223"/>
      <c r="BU64" s="186">
        <f>[43]HH_CGE_map!U68</f>
        <v>122947.42150522509</v>
      </c>
      <c r="BV64" s="79">
        <f>[43]HH_CGE_map!V68</f>
        <v>188293.15119638172</v>
      </c>
      <c r="BW64" s="79">
        <f>[43]HH_CGE_map!W68</f>
        <v>115259.84446444843</v>
      </c>
      <c r="BX64" s="185">
        <f>[43]HH_CGE_map!X68</f>
        <v>377660.39035629173</v>
      </c>
      <c r="BY64" s="223"/>
      <c r="BZ64" s="223"/>
      <c r="CA64" s="223"/>
      <c r="CB64" s="223"/>
      <c r="CC64" s="223"/>
      <c r="CD64" s="223"/>
      <c r="CE64" s="79">
        <v>322089.92222807824</v>
      </c>
      <c r="CF64" s="85"/>
      <c r="CG64" s="107">
        <f t="shared" si="1"/>
        <v>1861085.6668051421</v>
      </c>
      <c r="CH64" s="221" t="b">
        <f t="shared" si="2"/>
        <v>1</v>
      </c>
      <c r="CI64" s="79">
        <v>1861085.6668051421</v>
      </c>
      <c r="CJ64" s="221"/>
    </row>
    <row r="65" spans="1:88" x14ac:dyDescent="0.25">
      <c r="A65" s="227"/>
      <c r="B65" s="225">
        <v>63</v>
      </c>
      <c r="C65" s="7">
        <v>230911.60487094877</v>
      </c>
      <c r="D65" s="79">
        <v>1667.2390465183423</v>
      </c>
      <c r="E65" s="79">
        <v>54938.813685822184</v>
      </c>
      <c r="F65" s="79">
        <v>585.9809029096192</v>
      </c>
      <c r="G65" s="79">
        <v>1773.1474322431511</v>
      </c>
      <c r="H65" s="79">
        <v>5884.1982058212498</v>
      </c>
      <c r="I65" s="79">
        <v>1560.4408441381345</v>
      </c>
      <c r="J65" s="79">
        <v>26550.772718490472</v>
      </c>
      <c r="K65" s="79">
        <v>1894.7127564258194</v>
      </c>
      <c r="L65" s="79">
        <v>3825.6399629477946</v>
      </c>
      <c r="M65" s="79">
        <v>6134.4683798398682</v>
      </c>
      <c r="N65" s="79">
        <v>6128.2989680115834</v>
      </c>
      <c r="O65" s="79">
        <v>240.36825449793017</v>
      </c>
      <c r="P65" s="79">
        <v>1561.0324255880819</v>
      </c>
      <c r="Q65" s="79">
        <v>3004.7400602775219</v>
      </c>
      <c r="R65" s="79">
        <v>9930.0999671312256</v>
      </c>
      <c r="S65" s="79">
        <v>12389.401621789422</v>
      </c>
      <c r="T65" s="79">
        <v>197.27139494810891</v>
      </c>
      <c r="U65" s="79">
        <v>11272.37139335567</v>
      </c>
      <c r="V65" s="79">
        <v>1550.4960912529205</v>
      </c>
      <c r="W65" s="79">
        <v>1761.1629357284046</v>
      </c>
      <c r="X65" s="79">
        <v>4120.3838842591686</v>
      </c>
      <c r="Y65" s="79">
        <v>161543.62827931403</v>
      </c>
      <c r="Z65" s="79">
        <v>3209.1089707667697</v>
      </c>
      <c r="AA65" s="79">
        <v>3792.650142503443</v>
      </c>
      <c r="AB65" s="79">
        <v>55701.849745593005</v>
      </c>
      <c r="AC65" s="79">
        <v>838246.83095679071</v>
      </c>
      <c r="AD65" s="79">
        <v>11223.001520606591</v>
      </c>
      <c r="AE65" s="79">
        <v>383780.52996816626</v>
      </c>
      <c r="AF65" s="79">
        <v>172058.36528836022</v>
      </c>
      <c r="AG65" s="79">
        <v>27014.925635395615</v>
      </c>
      <c r="AH65" s="79">
        <v>137903.75549299279</v>
      </c>
      <c r="AI65" s="79">
        <v>154197.56362650206</v>
      </c>
      <c r="AJ65" s="80">
        <v>275656.7884680258</v>
      </c>
      <c r="AK65" s="223"/>
      <c r="AL65" s="223"/>
      <c r="AM65" s="223"/>
      <c r="AN65" s="223"/>
      <c r="AO65" s="223"/>
      <c r="AP65" s="223"/>
      <c r="AQ65" s="223"/>
      <c r="AR65" s="223"/>
      <c r="AS65" s="223"/>
      <c r="AT65" s="223"/>
      <c r="AU65" s="223"/>
      <c r="AV65" s="223"/>
      <c r="AW65" s="223"/>
      <c r="AX65" s="223"/>
      <c r="AY65" s="223"/>
      <c r="AZ65" s="223"/>
      <c r="BA65" s="223"/>
      <c r="BB65" s="223"/>
      <c r="BC65" s="223"/>
      <c r="BD65" s="223"/>
      <c r="BE65" s="223"/>
      <c r="BF65" s="223"/>
      <c r="BG65" s="223"/>
      <c r="BH65" s="223"/>
      <c r="BI65" s="223"/>
      <c r="BJ65" s="223"/>
      <c r="BK65" s="223"/>
      <c r="BL65" s="223"/>
      <c r="BM65" s="223"/>
      <c r="BN65" s="223"/>
      <c r="BO65" s="223"/>
      <c r="BP65" s="223"/>
      <c r="BQ65" s="223"/>
      <c r="BR65" s="77"/>
      <c r="BS65" s="223"/>
      <c r="BT65" s="223"/>
      <c r="BU65" s="186">
        <f>[43]HH_CGE_map!U69</f>
        <v>44298.105816004791</v>
      </c>
      <c r="BV65" s="79">
        <f>[43]HH_CGE_map!V69</f>
        <v>172380.52416704534</v>
      </c>
      <c r="BW65" s="79">
        <f>[43]HH_CGE_map!W69</f>
        <v>47820.345864627016</v>
      </c>
      <c r="BX65" s="185">
        <f>[43]HH_CGE_map!X69</f>
        <v>395751.76902975276</v>
      </c>
      <c r="BY65" s="223">
        <v>17767.509461842328</v>
      </c>
      <c r="BZ65" s="223"/>
      <c r="CA65" s="223"/>
      <c r="CB65" s="223"/>
      <c r="CC65" s="223"/>
      <c r="CD65" s="223"/>
      <c r="CE65" s="79"/>
      <c r="CF65" s="85"/>
      <c r="CG65" s="107">
        <f t="shared" si="1"/>
        <v>3290229.8982372354</v>
      </c>
      <c r="CH65" s="221" t="b">
        <f t="shared" si="2"/>
        <v>0</v>
      </c>
      <c r="CI65" s="79">
        <v>3290229.8982372349</v>
      </c>
      <c r="CJ65" s="179">
        <f>CG65-CI65</f>
        <v>0</v>
      </c>
    </row>
    <row r="66" spans="1:88" x14ac:dyDescent="0.25">
      <c r="A66" s="227"/>
      <c r="B66" s="225">
        <v>64</v>
      </c>
      <c r="C66" s="7">
        <v>1187.6700208828966</v>
      </c>
      <c r="D66" s="79">
        <v>4.7780897104236664E-2</v>
      </c>
      <c r="E66" s="79">
        <v>10121.010466609097</v>
      </c>
      <c r="F66" s="79">
        <v>5.8440729790495292</v>
      </c>
      <c r="G66" s="79">
        <v>13.062620229197522</v>
      </c>
      <c r="H66" s="79">
        <v>83.060274918080523</v>
      </c>
      <c r="I66" s="79">
        <v>94.804669054486197</v>
      </c>
      <c r="J66" s="79">
        <v>721.74553180147029</v>
      </c>
      <c r="K66" s="79">
        <v>1.0909960156314329</v>
      </c>
      <c r="L66" s="79">
        <v>7.5264451339750931</v>
      </c>
      <c r="M66" s="79">
        <v>27.204095306542818</v>
      </c>
      <c r="N66" s="79">
        <v>0.2085916196858823</v>
      </c>
      <c r="O66" s="79">
        <v>6.6789988191569083E-3</v>
      </c>
      <c r="P66" s="79">
        <v>3.1016072507597517E-3</v>
      </c>
      <c r="Q66" s="79">
        <v>11.005842737501522</v>
      </c>
      <c r="R66" s="79">
        <v>13.752016296893361</v>
      </c>
      <c r="S66" s="79">
        <v>10.524403035006999</v>
      </c>
      <c r="T66" s="79"/>
      <c r="U66" s="79">
        <v>85.447514037485732</v>
      </c>
      <c r="V66" s="79">
        <v>7.5991339351603431</v>
      </c>
      <c r="W66" s="79">
        <v>5.2038808258029192</v>
      </c>
      <c r="X66" s="79">
        <v>2.0898447713185742</v>
      </c>
      <c r="Y66" s="79">
        <v>15658.669931691415</v>
      </c>
      <c r="Z66" s="79">
        <v>60.09256852076485</v>
      </c>
      <c r="AA66" s="79">
        <v>19810.793971876112</v>
      </c>
      <c r="AB66" s="79">
        <v>876.23655639998549</v>
      </c>
      <c r="AC66" s="79">
        <v>260048.12063179267</v>
      </c>
      <c r="AD66" s="79">
        <v>26967.31312779471</v>
      </c>
      <c r="AE66" s="79">
        <v>152272.58592467511</v>
      </c>
      <c r="AF66" s="79">
        <v>16218.180660308919</v>
      </c>
      <c r="AG66" s="79">
        <v>46250.354281455599</v>
      </c>
      <c r="AH66" s="79">
        <v>14047.103642120863</v>
      </c>
      <c r="AI66" s="79">
        <v>4259.4887466304972</v>
      </c>
      <c r="AJ66" s="80">
        <v>191621.20412799186</v>
      </c>
      <c r="AK66" s="223"/>
      <c r="AL66" s="223"/>
      <c r="AM66" s="223"/>
      <c r="AN66" s="223"/>
      <c r="AO66" s="223"/>
      <c r="AP66" s="223"/>
      <c r="AQ66" s="223"/>
      <c r="AR66" s="223"/>
      <c r="AS66" s="223"/>
      <c r="AT66" s="223"/>
      <c r="AU66" s="223"/>
      <c r="AV66" s="223"/>
      <c r="AW66" s="223"/>
      <c r="AX66" s="223"/>
      <c r="AY66" s="223"/>
      <c r="AZ66" s="223"/>
      <c r="BA66" s="223"/>
      <c r="BB66" s="223"/>
      <c r="BC66" s="223"/>
      <c r="BD66" s="223"/>
      <c r="BE66" s="223"/>
      <c r="BF66" s="223"/>
      <c r="BG66" s="223"/>
      <c r="BH66" s="223"/>
      <c r="BI66" s="223"/>
      <c r="BJ66" s="223"/>
      <c r="BK66" s="223"/>
      <c r="BL66" s="223"/>
      <c r="BM66" s="223"/>
      <c r="BN66" s="223"/>
      <c r="BO66" s="223"/>
      <c r="BP66" s="223"/>
      <c r="BQ66" s="223"/>
      <c r="BR66" s="77"/>
      <c r="BS66" s="223"/>
      <c r="BT66" s="223"/>
      <c r="BU66" s="186">
        <f>[43]HH_CGE_map!U70</f>
        <v>431827.79780383001</v>
      </c>
      <c r="BV66" s="79">
        <f>[43]HH_CGE_map!V70</f>
        <v>966258.41173787392</v>
      </c>
      <c r="BW66" s="79">
        <f>[43]HH_CGE_map!W70</f>
        <v>483725.10074179166</v>
      </c>
      <c r="BX66" s="185">
        <f>[43]HH_CGE_map!X70</f>
        <v>3909535.8970279465</v>
      </c>
      <c r="BY66" s="223"/>
      <c r="BZ66" s="223"/>
      <c r="CA66" s="223"/>
      <c r="CB66" s="223"/>
      <c r="CC66" s="223"/>
      <c r="CD66" s="223"/>
      <c r="CE66" s="79"/>
      <c r="CF66" s="85"/>
      <c r="CG66" s="107">
        <f t="shared" si="1"/>
        <v>6551836.2594643924</v>
      </c>
      <c r="CH66" s="221" t="b">
        <f t="shared" si="2"/>
        <v>1</v>
      </c>
      <c r="CI66" s="79">
        <v>6551836.2594643934</v>
      </c>
      <c r="CJ66" s="221"/>
    </row>
    <row r="67" spans="1:88" x14ac:dyDescent="0.25">
      <c r="A67" s="227"/>
      <c r="B67" s="225">
        <v>65</v>
      </c>
      <c r="C67" s="7">
        <v>81588.287227829191</v>
      </c>
      <c r="D67" s="79">
        <v>741.90380795794624</v>
      </c>
      <c r="E67" s="79">
        <v>447302.26101502363</v>
      </c>
      <c r="F67" s="79">
        <v>97629.151115108965</v>
      </c>
      <c r="G67" s="79">
        <v>383.17939028592531</v>
      </c>
      <c r="H67" s="79">
        <v>5232.1767503191886</v>
      </c>
      <c r="I67" s="79">
        <v>24641.881132758997</v>
      </c>
      <c r="J67" s="79">
        <v>4184.3800264977535</v>
      </c>
      <c r="K67" s="79">
        <v>308.94783971714776</v>
      </c>
      <c r="L67" s="79">
        <v>80.225064703655477</v>
      </c>
      <c r="M67" s="79">
        <v>1.5465461972230194</v>
      </c>
      <c r="N67" s="79">
        <v>36.037264990383008</v>
      </c>
      <c r="O67" s="79">
        <v>3.5123786443497056</v>
      </c>
      <c r="P67" s="79">
        <v>5472.4862927988261</v>
      </c>
      <c r="Q67" s="79">
        <v>242.88160331018054</v>
      </c>
      <c r="R67" s="79">
        <v>327.42433046529931</v>
      </c>
      <c r="S67" s="79">
        <v>268.94348496522099</v>
      </c>
      <c r="T67" s="79">
        <v>3.213851094454389E-3</v>
      </c>
      <c r="U67" s="79">
        <v>4255.7224896330135</v>
      </c>
      <c r="V67" s="79">
        <v>357.49484623639529</v>
      </c>
      <c r="W67" s="79">
        <v>11728.611845731653</v>
      </c>
      <c r="X67" s="79">
        <v>285.79030902494725</v>
      </c>
      <c r="Y67" s="79">
        <v>26401.281458549398</v>
      </c>
      <c r="Z67" s="79">
        <v>20.622056918079288</v>
      </c>
      <c r="AA67" s="79">
        <v>7020.5901067219065</v>
      </c>
      <c r="AB67" s="79">
        <v>197770.98429732208</v>
      </c>
      <c r="AC67" s="79">
        <v>1483668.1047391507</v>
      </c>
      <c r="AD67" s="79">
        <v>26626.364470755136</v>
      </c>
      <c r="AE67" s="79">
        <v>23105.780269257717</v>
      </c>
      <c r="AF67" s="79">
        <v>125452.96687274608</v>
      </c>
      <c r="AG67" s="79">
        <v>334492.75343962654</v>
      </c>
      <c r="AH67" s="79">
        <v>24177.123790401823</v>
      </c>
      <c r="AI67" s="79">
        <v>14081.480841465991</v>
      </c>
      <c r="AJ67" s="80">
        <v>627242.02422221994</v>
      </c>
      <c r="AK67" s="223"/>
      <c r="AL67" s="223"/>
      <c r="AM67" s="223"/>
      <c r="AN67" s="223"/>
      <c r="AO67" s="223"/>
      <c r="AP67" s="223"/>
      <c r="AQ67" s="223"/>
      <c r="AR67" s="223"/>
      <c r="AS67" s="223"/>
      <c r="AT67" s="223"/>
      <c r="AU67" s="223"/>
      <c r="AV67" s="223"/>
      <c r="AW67" s="223"/>
      <c r="AX67" s="223"/>
      <c r="AY67" s="223"/>
      <c r="AZ67" s="223"/>
      <c r="BA67" s="223"/>
      <c r="BB67" s="223"/>
      <c r="BC67" s="223"/>
      <c r="BD67" s="223"/>
      <c r="BE67" s="223"/>
      <c r="BF67" s="223"/>
      <c r="BG67" s="223"/>
      <c r="BH67" s="223"/>
      <c r="BI67" s="223"/>
      <c r="BJ67" s="223"/>
      <c r="BK67" s="223"/>
      <c r="BL67" s="223"/>
      <c r="BM67" s="223"/>
      <c r="BN67" s="223"/>
      <c r="BO67" s="223"/>
      <c r="BP67" s="223"/>
      <c r="BQ67" s="223"/>
      <c r="BR67" s="77"/>
      <c r="BS67" s="223"/>
      <c r="BT67" s="223"/>
      <c r="BU67" s="186">
        <f>[43]HH_CGE_map!U71</f>
        <v>74808.615509495416</v>
      </c>
      <c r="BV67" s="79">
        <f>[43]HH_CGE_map!V71</f>
        <v>98536.725663614794</v>
      </c>
      <c r="BW67" s="79">
        <f>[43]HH_CGE_map!W71</f>
        <v>50.78518947855823</v>
      </c>
      <c r="BX67" s="185">
        <f>[43]HH_CGE_map!X71</f>
        <v>10563.319411540113</v>
      </c>
      <c r="BY67" s="223">
        <v>35603.030919081153</v>
      </c>
      <c r="BZ67" s="223"/>
      <c r="CA67" s="223"/>
      <c r="CB67" s="223"/>
      <c r="CC67" s="223"/>
      <c r="CD67" s="223"/>
      <c r="CE67" s="79">
        <v>1426492.2899236782</v>
      </c>
      <c r="CF67" s="85"/>
      <c r="CG67" s="107">
        <f t="shared" ref="CG67:CG84" si="3">SUM(C67:CF67)</f>
        <v>5221187.6911580749</v>
      </c>
      <c r="CH67" s="221" t="b">
        <f t="shared" si="2"/>
        <v>1</v>
      </c>
      <c r="CI67" s="79">
        <v>5221187.6911580749</v>
      </c>
      <c r="CJ67" s="221"/>
    </row>
    <row r="68" spans="1:88" x14ac:dyDescent="0.25">
      <c r="A68" s="227"/>
      <c r="B68" s="225">
        <v>66</v>
      </c>
      <c r="C68" s="7">
        <v>1.2460283041034266</v>
      </c>
      <c r="D68" s="79">
        <v>5.7906238878103249</v>
      </c>
      <c r="E68" s="79">
        <v>1887.7182301375708</v>
      </c>
      <c r="F68" s="79">
        <v>4.4581022759248849</v>
      </c>
      <c r="G68" s="79">
        <v>83.990743503673329</v>
      </c>
      <c r="H68" s="79">
        <v>4.3884213184102858</v>
      </c>
      <c r="I68" s="79">
        <v>7.7763722487557656</v>
      </c>
      <c r="J68" s="79">
        <v>0.6474256390137233</v>
      </c>
      <c r="K68" s="79">
        <v>5.59471874573702E-2</v>
      </c>
      <c r="L68" s="79">
        <v>4.751374670838469E-3</v>
      </c>
      <c r="M68" s="79"/>
      <c r="N68" s="79"/>
      <c r="O68" s="79">
        <v>0.12311777286075477</v>
      </c>
      <c r="P68" s="79">
        <v>2.2320415936824458E-3</v>
      </c>
      <c r="Q68" s="79">
        <v>8.1362455399911979E-3</v>
      </c>
      <c r="R68" s="79">
        <v>2.0647590081124607E-2</v>
      </c>
      <c r="S68" s="79">
        <v>0.41273528063072007</v>
      </c>
      <c r="T68" s="79"/>
      <c r="U68" s="79">
        <v>16.387406982556527</v>
      </c>
      <c r="V68" s="79">
        <v>1.6772593315924369</v>
      </c>
      <c r="W68" s="79">
        <v>7.5649993300826598E-2</v>
      </c>
      <c r="X68" s="79">
        <v>0.25182407308315485</v>
      </c>
      <c r="Y68" s="79">
        <v>315.50707378242214</v>
      </c>
      <c r="Z68" s="79">
        <v>0.32065534548106017</v>
      </c>
      <c r="AA68" s="79">
        <v>0.11978056620496046</v>
      </c>
      <c r="AB68" s="79">
        <v>2.5638886662623257</v>
      </c>
      <c r="AC68" s="79">
        <v>22.483331959143545</v>
      </c>
      <c r="AD68" s="79">
        <v>179.78624420733468</v>
      </c>
      <c r="AE68" s="79">
        <v>1668.0783862886537</v>
      </c>
      <c r="AF68" s="79">
        <v>20.676565061720918</v>
      </c>
      <c r="AG68" s="79">
        <v>125.53727306769908</v>
      </c>
      <c r="AH68" s="79">
        <v>0.29337947895244237</v>
      </c>
      <c r="AI68" s="79">
        <v>5.6299233931563784</v>
      </c>
      <c r="AJ68" s="80">
        <v>2406.3108030399576</v>
      </c>
      <c r="AK68" s="223"/>
      <c r="AL68" s="223"/>
      <c r="AM68" s="223"/>
      <c r="AN68" s="223"/>
      <c r="AO68" s="223"/>
      <c r="AP68" s="223"/>
      <c r="AQ68" s="223"/>
      <c r="AR68" s="223"/>
      <c r="AS68" s="223"/>
      <c r="AT68" s="223"/>
      <c r="AU68" s="223"/>
      <c r="AV68" s="223"/>
      <c r="AW68" s="223"/>
      <c r="AX68" s="223"/>
      <c r="AY68" s="223"/>
      <c r="AZ68" s="223"/>
      <c r="BA68" s="223"/>
      <c r="BB68" s="223"/>
      <c r="BC68" s="223"/>
      <c r="BD68" s="223"/>
      <c r="BE68" s="223"/>
      <c r="BF68" s="223"/>
      <c r="BG68" s="223"/>
      <c r="BH68" s="223"/>
      <c r="BI68" s="223"/>
      <c r="BJ68" s="223"/>
      <c r="BK68" s="223"/>
      <c r="BL68" s="223"/>
      <c r="BM68" s="223"/>
      <c r="BN68" s="223"/>
      <c r="BO68" s="223"/>
      <c r="BP68" s="223"/>
      <c r="BQ68" s="223"/>
      <c r="BR68" s="77"/>
      <c r="BS68" s="223"/>
      <c r="BT68" s="223"/>
      <c r="BU68" s="186">
        <f>[43]HH_CGE_map!U72</f>
        <v>109368.46733820175</v>
      </c>
      <c r="BV68" s="79">
        <f>[43]HH_CGE_map!V72</f>
        <v>247146.77044185894</v>
      </c>
      <c r="BW68" s="79">
        <f>[43]HH_CGE_map!W72</f>
        <v>90762.434735454415</v>
      </c>
      <c r="BX68" s="185">
        <f>[43]HH_CGE_map!X72</f>
        <v>545890.4587385921</v>
      </c>
      <c r="BY68" s="223">
        <v>1534170.5412941247</v>
      </c>
      <c r="BZ68" s="223"/>
      <c r="CA68" s="223"/>
      <c r="CB68" s="223"/>
      <c r="CC68" s="223"/>
      <c r="CD68" s="223"/>
      <c r="CE68" s="79"/>
      <c r="CF68" s="85"/>
      <c r="CG68" s="107">
        <f t="shared" si="3"/>
        <v>2534101.0155082773</v>
      </c>
      <c r="CH68" s="221" t="b">
        <f t="shared" si="2"/>
        <v>1</v>
      </c>
      <c r="CI68" s="79">
        <v>2534101.0155082773</v>
      </c>
      <c r="CJ68" s="221"/>
    </row>
    <row r="69" spans="1:88" x14ac:dyDescent="0.25">
      <c r="A69" s="227"/>
      <c r="B69" s="225">
        <v>67</v>
      </c>
      <c r="C69" s="7">
        <v>5.7250406143817756</v>
      </c>
      <c r="D69" s="79">
        <v>9.1040420005265279</v>
      </c>
      <c r="E69" s="79">
        <v>3773.0081322051565</v>
      </c>
      <c r="F69" s="79">
        <v>19.12814723100124</v>
      </c>
      <c r="G69" s="79"/>
      <c r="H69" s="79">
        <v>1.9105290911289063</v>
      </c>
      <c r="I69" s="79">
        <v>20.277019018914537</v>
      </c>
      <c r="J69" s="79">
        <v>16.445221060646176</v>
      </c>
      <c r="K69" s="79">
        <v>0.96299985312871816</v>
      </c>
      <c r="L69" s="79">
        <v>7.8586376547526468E-2</v>
      </c>
      <c r="M69" s="79">
        <v>5.8408271480445375</v>
      </c>
      <c r="N69" s="79">
        <v>1.2542498098636171E-2</v>
      </c>
      <c r="O69" s="79">
        <v>1.6112781184152503E-3</v>
      </c>
      <c r="P69" s="79">
        <v>0.73228678996404317</v>
      </c>
      <c r="Q69" s="79">
        <v>156.1629865061596</v>
      </c>
      <c r="R69" s="79">
        <v>5.7068342020207739E-2</v>
      </c>
      <c r="S69" s="79">
        <v>0.12442588035119116</v>
      </c>
      <c r="T69" s="79"/>
      <c r="U69" s="79">
        <v>46.612162214744487</v>
      </c>
      <c r="V69" s="79">
        <v>3.0365890921586702</v>
      </c>
      <c r="W69" s="79">
        <v>3.2779314384172658</v>
      </c>
      <c r="X69" s="79">
        <v>3.2476729018413288</v>
      </c>
      <c r="Y69" s="79">
        <v>8326.6939551606083</v>
      </c>
      <c r="Z69" s="79">
        <v>0.26149206611384179</v>
      </c>
      <c r="AA69" s="79">
        <v>27.879352648151478</v>
      </c>
      <c r="AB69" s="79">
        <v>7.8620122168108653</v>
      </c>
      <c r="AC69" s="79">
        <v>179.68177510769027</v>
      </c>
      <c r="AD69" s="79">
        <v>20.345924430534541</v>
      </c>
      <c r="AE69" s="79">
        <v>2.5607975068509016E-2</v>
      </c>
      <c r="AF69" s="79"/>
      <c r="AG69" s="79">
        <v>344.11932002560843</v>
      </c>
      <c r="AH69" s="79">
        <v>467.62744565563207</v>
      </c>
      <c r="AI69" s="79">
        <v>8724.7929888355902</v>
      </c>
      <c r="AJ69" s="80">
        <v>6971.0342229265852</v>
      </c>
      <c r="AK69" s="223"/>
      <c r="AL69" s="223"/>
      <c r="AM69" s="223"/>
      <c r="AN69" s="223"/>
      <c r="AO69" s="223"/>
      <c r="AP69" s="223"/>
      <c r="AQ69" s="223"/>
      <c r="AR69" s="223"/>
      <c r="AS69" s="223"/>
      <c r="AT69" s="223"/>
      <c r="AU69" s="223"/>
      <c r="AV69" s="223"/>
      <c r="AW69" s="223"/>
      <c r="AX69" s="223"/>
      <c r="AY69" s="223"/>
      <c r="AZ69" s="223"/>
      <c r="BA69" s="223"/>
      <c r="BB69" s="223"/>
      <c r="BC69" s="223"/>
      <c r="BD69" s="223"/>
      <c r="BE69" s="223"/>
      <c r="BF69" s="223"/>
      <c r="BG69" s="223"/>
      <c r="BH69" s="223"/>
      <c r="BI69" s="223"/>
      <c r="BJ69" s="223"/>
      <c r="BK69" s="223"/>
      <c r="BL69" s="223"/>
      <c r="BM69" s="223"/>
      <c r="BN69" s="223"/>
      <c r="BO69" s="223"/>
      <c r="BP69" s="223"/>
      <c r="BQ69" s="223"/>
      <c r="BR69" s="77"/>
      <c r="BS69" s="223"/>
      <c r="BT69" s="223"/>
      <c r="BU69" s="186">
        <f>[43]HH_CGE_map!U73</f>
        <v>37430.515559240623</v>
      </c>
      <c r="BV69" s="79">
        <f>[43]HH_CGE_map!V73</f>
        <v>77950.31718729873</v>
      </c>
      <c r="BW69" s="79">
        <f>[43]HH_CGE_map!W73</f>
        <v>29988.014002416141</v>
      </c>
      <c r="BX69" s="185">
        <f>[43]HH_CGE_map!X73</f>
        <v>220156.94180711411</v>
      </c>
      <c r="BY69" s="223">
        <v>1575029.5712109932</v>
      </c>
      <c r="BZ69" s="223"/>
      <c r="CA69" s="223"/>
      <c r="CB69" s="223"/>
      <c r="CC69" s="223"/>
      <c r="CD69" s="223"/>
      <c r="CE69" s="79"/>
      <c r="CF69" s="85"/>
      <c r="CG69" s="107">
        <f t="shared" si="3"/>
        <v>1969691.4296856527</v>
      </c>
      <c r="CH69" s="221" t="b">
        <f t="shared" si="2"/>
        <v>1</v>
      </c>
      <c r="CI69" s="79">
        <v>1969691.4296856525</v>
      </c>
      <c r="CJ69" s="221"/>
    </row>
    <row r="70" spans="1:88" ht="15.75" thickBot="1" x14ac:dyDescent="0.3">
      <c r="A70" s="86"/>
      <c r="B70" s="103">
        <v>68</v>
      </c>
      <c r="C70" s="8">
        <v>99493.504253433217</v>
      </c>
      <c r="D70" s="9">
        <v>20282.454425218399</v>
      </c>
      <c r="E70" s="9">
        <v>228928.48566125528</v>
      </c>
      <c r="F70" s="9">
        <v>8507.1647699079876</v>
      </c>
      <c r="G70" s="9">
        <v>638.0325637358003</v>
      </c>
      <c r="H70" s="9">
        <v>9713.6606597584305</v>
      </c>
      <c r="I70" s="9">
        <v>46387.665868553289</v>
      </c>
      <c r="J70" s="9">
        <v>5654.9729904518408</v>
      </c>
      <c r="K70" s="9">
        <v>350.41112199689439</v>
      </c>
      <c r="L70" s="9">
        <v>359.52493468912553</v>
      </c>
      <c r="M70" s="9">
        <v>4622.0161377864033</v>
      </c>
      <c r="N70" s="9">
        <v>39.315182621568638</v>
      </c>
      <c r="O70" s="9">
        <v>232.41089037367101</v>
      </c>
      <c r="P70" s="9">
        <v>327.14044752078166</v>
      </c>
      <c r="Q70" s="9">
        <v>1064.2426668463347</v>
      </c>
      <c r="R70" s="9">
        <v>1373.6556991461439</v>
      </c>
      <c r="S70" s="9">
        <v>918.74094114520187</v>
      </c>
      <c r="T70" s="9">
        <v>1.1567740681318422E-2</v>
      </c>
      <c r="U70" s="9">
        <v>9531.8489353798577</v>
      </c>
      <c r="V70" s="9">
        <v>337.51849064190111</v>
      </c>
      <c r="W70" s="9">
        <v>274.28884330287019</v>
      </c>
      <c r="X70" s="9">
        <v>3449.0164224842765</v>
      </c>
      <c r="Y70" s="9">
        <v>172702.39850181839</v>
      </c>
      <c r="Z70" s="9">
        <v>8899.485165635786</v>
      </c>
      <c r="AA70" s="9">
        <v>129116.64071612424</v>
      </c>
      <c r="AB70" s="9">
        <v>48779.489103007087</v>
      </c>
      <c r="AC70" s="9">
        <v>1633618.7422641879</v>
      </c>
      <c r="AD70" s="9">
        <v>42544.208719517694</v>
      </c>
      <c r="AE70" s="9">
        <v>94750.660522575126</v>
      </c>
      <c r="AF70" s="9">
        <v>206123.48291879296</v>
      </c>
      <c r="AG70" s="9">
        <v>294352.70552307804</v>
      </c>
      <c r="AH70" s="9">
        <v>104900.72340714662</v>
      </c>
      <c r="AI70" s="9">
        <v>113927.10046864758</v>
      </c>
      <c r="AJ70" s="10">
        <v>559271.37596205482</v>
      </c>
      <c r="AK70" s="224"/>
      <c r="AL70" s="224"/>
      <c r="AM70" s="224"/>
      <c r="AN70" s="224"/>
      <c r="AO70" s="224"/>
      <c r="AP70" s="224"/>
      <c r="AQ70" s="224"/>
      <c r="AR70" s="224"/>
      <c r="AS70" s="224"/>
      <c r="AT70" s="224"/>
      <c r="AU70" s="224"/>
      <c r="AV70" s="224"/>
      <c r="AW70" s="224"/>
      <c r="AX70" s="224"/>
      <c r="AY70" s="224"/>
      <c r="AZ70" s="224"/>
      <c r="BA70" s="224"/>
      <c r="BB70" s="224"/>
      <c r="BC70" s="224"/>
      <c r="BD70" s="224"/>
      <c r="BE70" s="224"/>
      <c r="BF70" s="224"/>
      <c r="BG70" s="224"/>
      <c r="BH70" s="224"/>
      <c r="BI70" s="224"/>
      <c r="BJ70" s="224"/>
      <c r="BK70" s="224"/>
      <c r="BL70" s="224"/>
      <c r="BM70" s="224"/>
      <c r="BN70" s="224"/>
      <c r="BO70" s="224"/>
      <c r="BP70" s="224"/>
      <c r="BQ70" s="224"/>
      <c r="BR70" s="78"/>
      <c r="BS70" s="224"/>
      <c r="BT70" s="224"/>
      <c r="BU70" s="184">
        <f>[43]HH_CGE_map!U74</f>
        <v>440683.46148668422</v>
      </c>
      <c r="BV70" s="183">
        <f>[43]HH_CGE_map!V74</f>
        <v>657030.61196389212</v>
      </c>
      <c r="BW70" s="183">
        <f>[43]HH_CGE_map!W74</f>
        <v>368804.73294205294</v>
      </c>
      <c r="BX70" s="182">
        <f>[43]HH_CGE_map!X74</f>
        <v>1665932.1986015623</v>
      </c>
      <c r="BY70" s="224">
        <v>2572441.6394333281</v>
      </c>
      <c r="BZ70" s="224"/>
      <c r="CA70" s="224"/>
      <c r="CB70" s="224"/>
      <c r="CC70" s="224"/>
      <c r="CD70" s="224"/>
      <c r="CE70" s="9">
        <v>38457.6323054815</v>
      </c>
      <c r="CF70" s="224"/>
      <c r="CG70" s="107">
        <f t="shared" si="3"/>
        <v>9594823.3734795786</v>
      </c>
      <c r="CH70" s="221" t="b">
        <f t="shared" si="2"/>
        <v>1</v>
      </c>
      <c r="CI70" s="224">
        <v>9594823.3734795768</v>
      </c>
      <c r="CJ70" s="221"/>
    </row>
    <row r="71" spans="1:88" x14ac:dyDescent="0.25">
      <c r="A71" s="227" t="str">
        <f>BS1</f>
        <v>K</v>
      </c>
      <c r="B71" s="225">
        <v>69</v>
      </c>
      <c r="C71" s="79">
        <v>1849202.5999999999</v>
      </c>
      <c r="D71" s="79">
        <v>123462.76215141091</v>
      </c>
      <c r="E71" s="79">
        <v>4320025.9580597421</v>
      </c>
      <c r="F71" s="79">
        <v>126544.48321226559</v>
      </c>
      <c r="G71" s="79">
        <v>111719.90046035385</v>
      </c>
      <c r="H71" s="79">
        <v>568898.66070519283</v>
      </c>
      <c r="I71" s="79">
        <v>221630.83541103435</v>
      </c>
      <c r="J71" s="79">
        <v>1170975.6142917487</v>
      </c>
      <c r="K71" s="79">
        <v>38923.095048074741</v>
      </c>
      <c r="L71" s="79">
        <v>110076.31922744958</v>
      </c>
      <c r="M71" s="79">
        <v>839846.43594899192</v>
      </c>
      <c r="N71" s="79">
        <v>1024460.0258934889</v>
      </c>
      <c r="O71" s="79">
        <v>91740.965765774323</v>
      </c>
      <c r="P71" s="79">
        <v>393025.55105114414</v>
      </c>
      <c r="Q71" s="79">
        <v>268865.87145775952</v>
      </c>
      <c r="R71" s="79">
        <v>194484.03636553505</v>
      </c>
      <c r="S71" s="79">
        <v>204313.46740592801</v>
      </c>
      <c r="T71" s="79">
        <v>3981.3175441047297</v>
      </c>
      <c r="U71" s="79">
        <v>297699.87083777023</v>
      </c>
      <c r="V71" s="79">
        <v>55952.270884580976</v>
      </c>
      <c r="W71" s="79">
        <v>89834.958277648693</v>
      </c>
      <c r="X71" s="79">
        <v>60723.3</v>
      </c>
      <c r="Y71" s="79">
        <v>2835818.768586067</v>
      </c>
      <c r="Z71" s="79">
        <v>12122.898894784914</v>
      </c>
      <c r="AA71" s="79">
        <v>130138.0096433376</v>
      </c>
      <c r="AB71" s="79">
        <v>1644492.8</v>
      </c>
      <c r="AC71" s="79">
        <v>5863164.2999999998</v>
      </c>
      <c r="AD71" s="79">
        <v>601958.40000000002</v>
      </c>
      <c r="AE71" s="79">
        <v>1308089.1000000001</v>
      </c>
      <c r="AF71" s="79">
        <v>4191245.8</v>
      </c>
      <c r="AG71" s="79">
        <v>1446851.2</v>
      </c>
      <c r="AH71" s="79">
        <v>391338.10000000003</v>
      </c>
      <c r="AI71" s="79">
        <v>488001.5</v>
      </c>
      <c r="AJ71" s="80">
        <v>2904348.3228758103</v>
      </c>
      <c r="AK71" s="223"/>
      <c r="AL71" s="223"/>
      <c r="AM71" s="223"/>
      <c r="AN71" s="223"/>
      <c r="AO71" s="223"/>
      <c r="AP71" s="223"/>
      <c r="AQ71" s="223"/>
      <c r="AR71" s="223"/>
      <c r="AS71" s="223"/>
      <c r="AT71" s="223"/>
      <c r="AU71" s="223"/>
      <c r="AV71" s="223"/>
      <c r="AW71" s="223"/>
      <c r="AX71" s="223"/>
      <c r="AY71" s="223"/>
      <c r="AZ71" s="223"/>
      <c r="BA71" s="223"/>
      <c r="BB71" s="223"/>
      <c r="BC71" s="223"/>
      <c r="BD71" s="223"/>
      <c r="BE71" s="223"/>
      <c r="BF71" s="223"/>
      <c r="BG71" s="223"/>
      <c r="BH71" s="223"/>
      <c r="BI71" s="223"/>
      <c r="BJ71" s="223"/>
      <c r="BK71" s="223"/>
      <c r="BL71" s="223"/>
      <c r="BM71" s="223"/>
      <c r="BN71" s="223"/>
      <c r="BO71" s="223"/>
      <c r="BP71" s="223"/>
      <c r="BQ71" s="223"/>
      <c r="BR71" s="92"/>
      <c r="BS71" s="223"/>
      <c r="BT71" s="223"/>
      <c r="BU71" s="79"/>
      <c r="BV71" s="79"/>
      <c r="BW71" s="79"/>
      <c r="BX71" s="79"/>
      <c r="BY71" s="223"/>
      <c r="BZ71" s="223"/>
      <c r="CA71" s="223"/>
      <c r="CB71" s="223"/>
      <c r="CC71" s="223"/>
      <c r="CD71" s="223"/>
      <c r="CE71" s="223"/>
      <c r="CF71" s="104"/>
      <c r="CG71" s="107">
        <f t="shared" si="3"/>
        <v>33983957.5</v>
      </c>
      <c r="CH71" s="221" t="b">
        <f t="shared" si="2"/>
        <v>1</v>
      </c>
      <c r="CI71" s="79">
        <v>33983957.5</v>
      </c>
      <c r="CJ71" s="221"/>
    </row>
    <row r="72" spans="1:88" x14ac:dyDescent="0.25">
      <c r="A72" s="227" t="str">
        <f>BT1</f>
        <v>L</v>
      </c>
      <c r="B72" s="225">
        <v>70</v>
      </c>
      <c r="C72" s="79">
        <v>604736.30000000005</v>
      </c>
      <c r="D72" s="79">
        <v>105860.56745946007</v>
      </c>
      <c r="E72" s="79">
        <v>633019.71334440075</v>
      </c>
      <c r="F72" s="79">
        <v>17752.191519996053</v>
      </c>
      <c r="G72" s="79">
        <v>86122.951192854816</v>
      </c>
      <c r="H72" s="79">
        <v>550308.99124965188</v>
      </c>
      <c r="I72" s="79">
        <v>220547.08523363638</v>
      </c>
      <c r="J72" s="79">
        <v>279467.79329062358</v>
      </c>
      <c r="K72" s="79">
        <v>26179.577379694845</v>
      </c>
      <c r="L72" s="79">
        <v>93362.839057653677</v>
      </c>
      <c r="M72" s="79">
        <v>307007.89370935922</v>
      </c>
      <c r="N72" s="79">
        <v>446672.77083422855</v>
      </c>
      <c r="O72" s="79">
        <v>46986.131221762087</v>
      </c>
      <c r="P72" s="79">
        <v>52208.380962589814</v>
      </c>
      <c r="Q72" s="79">
        <v>68082.519538603694</v>
      </c>
      <c r="R72" s="79">
        <v>103347.35189509609</v>
      </c>
      <c r="S72" s="79">
        <v>291633.449736398</v>
      </c>
      <c r="T72" s="79">
        <v>3900.4923739905507</v>
      </c>
      <c r="U72" s="79">
        <v>297063.01074169017</v>
      </c>
      <c r="V72" s="79">
        <v>57729.726933280675</v>
      </c>
      <c r="W72" s="79">
        <v>89737.262325029151</v>
      </c>
      <c r="X72" s="79">
        <v>77925.7</v>
      </c>
      <c r="Y72" s="79">
        <v>668400.71970362193</v>
      </c>
      <c r="Z72" s="79">
        <v>16250.96134842237</v>
      </c>
      <c r="AA72" s="79">
        <v>62221.363376500893</v>
      </c>
      <c r="AB72" s="79">
        <v>1321412.2</v>
      </c>
      <c r="AC72" s="79">
        <v>3257217.2</v>
      </c>
      <c r="AD72" s="79">
        <v>472862.4</v>
      </c>
      <c r="AE72" s="79">
        <v>695206.7</v>
      </c>
      <c r="AF72" s="79">
        <v>301672.7</v>
      </c>
      <c r="AG72" s="79">
        <v>995204.5</v>
      </c>
      <c r="AH72" s="79">
        <v>1135434.3999999999</v>
      </c>
      <c r="AI72" s="79">
        <v>585942.5</v>
      </c>
      <c r="AJ72" s="80">
        <v>2638964.9555714549</v>
      </c>
      <c r="AK72" s="223"/>
      <c r="AL72" s="223"/>
      <c r="AM72" s="223"/>
      <c r="AN72" s="223"/>
      <c r="AO72" s="223"/>
      <c r="AP72" s="223"/>
      <c r="AQ72" s="223"/>
      <c r="AR72" s="223"/>
      <c r="AS72" s="223"/>
      <c r="AT72" s="223"/>
      <c r="AU72" s="223"/>
      <c r="AV72" s="223"/>
      <c r="AW72" s="223"/>
      <c r="AX72" s="223"/>
      <c r="AY72" s="223"/>
      <c r="AZ72" s="223"/>
      <c r="BA72" s="223"/>
      <c r="BB72" s="223"/>
      <c r="BC72" s="223"/>
      <c r="BD72" s="223"/>
      <c r="BE72" s="223"/>
      <c r="BF72" s="223"/>
      <c r="BG72" s="223"/>
      <c r="BH72" s="223"/>
      <c r="BI72" s="223"/>
      <c r="BJ72" s="223"/>
      <c r="BK72" s="223"/>
      <c r="BL72" s="223"/>
      <c r="BM72" s="223"/>
      <c r="BN72" s="223"/>
      <c r="BO72" s="223"/>
      <c r="BP72" s="223"/>
      <c r="BQ72" s="223"/>
      <c r="BR72" s="77"/>
      <c r="BS72" s="223"/>
      <c r="BT72" s="79"/>
      <c r="BU72" s="79"/>
      <c r="BV72" s="79"/>
      <c r="BW72" s="79"/>
      <c r="BX72" s="79"/>
      <c r="BY72" s="79"/>
      <c r="BZ72" s="79"/>
      <c r="CA72" s="79"/>
      <c r="CB72" s="79"/>
      <c r="CC72" s="79"/>
      <c r="CD72" s="79"/>
      <c r="CE72" s="79"/>
      <c r="CF72" s="83"/>
      <c r="CG72" s="107">
        <f t="shared" si="3"/>
        <v>16610443.300000001</v>
      </c>
      <c r="CH72" s="221" t="b">
        <f t="shared" si="2"/>
        <v>1</v>
      </c>
      <c r="CI72" s="79">
        <v>16610443.300000001</v>
      </c>
      <c r="CJ72" s="221"/>
    </row>
    <row r="73" spans="1:88" x14ac:dyDescent="0.25">
      <c r="A73" s="181" t="s">
        <v>5</v>
      </c>
      <c r="B73" s="99">
        <v>71</v>
      </c>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80"/>
      <c r="AK73" s="223"/>
      <c r="AL73" s="223"/>
      <c r="AM73" s="223"/>
      <c r="AN73" s="223"/>
      <c r="AO73" s="223"/>
      <c r="AP73" s="223"/>
      <c r="AQ73" s="223"/>
      <c r="AR73" s="223"/>
      <c r="AS73" s="223"/>
      <c r="AT73" s="223"/>
      <c r="AU73" s="223"/>
      <c r="AV73" s="223"/>
      <c r="AW73" s="223"/>
      <c r="AX73" s="223"/>
      <c r="AY73" s="223"/>
      <c r="AZ73" s="223"/>
      <c r="BA73" s="223"/>
      <c r="BB73" s="223"/>
      <c r="BC73" s="223"/>
      <c r="BD73" s="223"/>
      <c r="BE73" s="223"/>
      <c r="BF73" s="223"/>
      <c r="BG73" s="223"/>
      <c r="BH73" s="223"/>
      <c r="BI73" s="223"/>
      <c r="BJ73" s="223"/>
      <c r="BK73" s="223"/>
      <c r="BL73" s="223"/>
      <c r="BM73" s="223"/>
      <c r="BN73" s="223"/>
      <c r="BO73" s="223"/>
      <c r="BP73" s="223"/>
      <c r="BQ73" s="223"/>
      <c r="BR73" s="77"/>
      <c r="BS73" s="105">
        <f>'[43]SAM_2017_IO bal'!BS73*[43]HH_CGE_map!U96</f>
        <v>998568.31700525503</v>
      </c>
      <c r="BT73" s="223">
        <f>'[43]SAM_2017_IO bal'!BT73*[43]HH_CGE_map!U99</f>
        <v>1861823.6367873212</v>
      </c>
      <c r="BU73" s="223"/>
      <c r="BV73" s="223"/>
      <c r="BW73" s="223"/>
      <c r="BX73" s="223"/>
      <c r="BY73" s="94">
        <f>'[43]SAM_2017_IO bal'!BV73*[43]HH_CGE_map!U102</f>
        <v>1335692.9273184566</v>
      </c>
      <c r="BZ73" s="223"/>
      <c r="CA73" s="223"/>
      <c r="CB73" s="223"/>
      <c r="CC73" s="223"/>
      <c r="CD73" s="223"/>
      <c r="CE73" s="223"/>
      <c r="CF73" s="83">
        <f>'[43]SAM_2017_IO bal'!CC73*[43]HH_CGE_map!U105</f>
        <v>26070.157830538265</v>
      </c>
      <c r="CG73" s="107">
        <f t="shared" si="3"/>
        <v>4222155.0389415715</v>
      </c>
      <c r="CH73" s="221"/>
      <c r="CI73" s="221"/>
      <c r="CJ73" s="221"/>
    </row>
    <row r="74" spans="1:88" x14ac:dyDescent="0.25">
      <c r="A74" s="181" t="s">
        <v>6</v>
      </c>
      <c r="B74" s="99">
        <v>72</v>
      </c>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80"/>
      <c r="AK74" s="223"/>
      <c r="AL74" s="223"/>
      <c r="AM74" s="223"/>
      <c r="AN74" s="223"/>
      <c r="AO74" s="223"/>
      <c r="AP74" s="223"/>
      <c r="AQ74" s="223"/>
      <c r="AR74" s="223"/>
      <c r="AS74" s="223"/>
      <c r="AT74" s="223"/>
      <c r="AU74" s="223"/>
      <c r="AV74" s="223"/>
      <c r="AW74" s="223"/>
      <c r="AX74" s="223"/>
      <c r="AY74" s="223"/>
      <c r="AZ74" s="223"/>
      <c r="BA74" s="223"/>
      <c r="BB74" s="223"/>
      <c r="BC74" s="223"/>
      <c r="BD74" s="223"/>
      <c r="BE74" s="223"/>
      <c r="BF74" s="223"/>
      <c r="BG74" s="223"/>
      <c r="BH74" s="223"/>
      <c r="BI74" s="223"/>
      <c r="BJ74" s="223"/>
      <c r="BK74" s="223"/>
      <c r="BL74" s="223"/>
      <c r="BM74" s="223"/>
      <c r="BN74" s="223"/>
      <c r="BO74" s="223"/>
      <c r="BP74" s="223"/>
      <c r="BQ74" s="223"/>
      <c r="BR74" s="77"/>
      <c r="BS74" s="105">
        <f>'[43]SAM_2017_IO bal'!BS73*[43]HH_CGE_map!V96</f>
        <v>11734575.753930824</v>
      </c>
      <c r="BT74" s="223">
        <f>'[43]SAM_2017_IO bal'!BT73*[43]HH_CGE_map!V99</f>
        <v>4970962.5773226591</v>
      </c>
      <c r="BU74" s="223"/>
      <c r="BV74" s="223"/>
      <c r="BW74" s="223"/>
      <c r="BX74" s="223"/>
      <c r="BY74" s="94">
        <f>'[43]SAM_2017_IO bal'!BV73*[43]HH_CGE_map!V102</f>
        <v>1885006.549662692</v>
      </c>
      <c r="BZ74" s="223"/>
      <c r="CA74" s="223"/>
      <c r="CB74" s="223"/>
      <c r="CC74" s="223"/>
      <c r="CD74" s="223"/>
      <c r="CE74" s="223"/>
      <c r="CF74" s="83">
        <f>'[43]SAM_2017_IO bal'!CC73*[43]HH_CGE_map!V105</f>
        <v>351267.06129071204</v>
      </c>
      <c r="CG74" s="107">
        <f t="shared" si="3"/>
        <v>18941811.942206886</v>
      </c>
      <c r="CH74" s="221"/>
      <c r="CI74" s="221"/>
      <c r="CJ74" s="221"/>
    </row>
    <row r="75" spans="1:88" x14ac:dyDescent="0.25">
      <c r="A75" s="181" t="s">
        <v>7</v>
      </c>
      <c r="B75" s="99">
        <v>73</v>
      </c>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80"/>
      <c r="AK75" s="223"/>
      <c r="AL75" s="223"/>
      <c r="AM75" s="223"/>
      <c r="AN75" s="223"/>
      <c r="AO75" s="223"/>
      <c r="AP75" s="223"/>
      <c r="AQ75" s="223"/>
      <c r="AR75" s="223"/>
      <c r="AS75" s="223"/>
      <c r="AT75" s="223"/>
      <c r="AU75" s="223"/>
      <c r="AV75" s="223"/>
      <c r="AW75" s="223"/>
      <c r="AX75" s="223"/>
      <c r="AY75" s="223"/>
      <c r="AZ75" s="223"/>
      <c r="BA75" s="223"/>
      <c r="BB75" s="223"/>
      <c r="BC75" s="223"/>
      <c r="BD75" s="223"/>
      <c r="BE75" s="223"/>
      <c r="BF75" s="223"/>
      <c r="BG75" s="223"/>
      <c r="BH75" s="223"/>
      <c r="BI75" s="223"/>
      <c r="BJ75" s="223"/>
      <c r="BK75" s="223"/>
      <c r="BL75" s="223"/>
      <c r="BM75" s="223"/>
      <c r="BN75" s="223"/>
      <c r="BO75" s="223"/>
      <c r="BP75" s="223"/>
      <c r="BQ75" s="223"/>
      <c r="BR75" s="77"/>
      <c r="BS75" s="105">
        <f>'[43]SAM_2017_IO bal'!BS73*[43]HH_CGE_map!W96</f>
        <v>666350.12324793497</v>
      </c>
      <c r="BT75" s="223">
        <f>'[43]SAM_2017_IO bal'!BT73*[43]HH_CGE_map!W99</f>
        <v>1242405.1401508879</v>
      </c>
      <c r="BU75" s="223"/>
      <c r="BV75" s="223"/>
      <c r="BW75" s="223"/>
      <c r="BX75" s="223"/>
      <c r="BY75" s="94">
        <f>'[43]SAM_2017_IO bal'!BV73*[43]HH_CGE_map!W102</f>
        <v>891315.22759435279</v>
      </c>
      <c r="BZ75" s="223"/>
      <c r="CA75" s="223"/>
      <c r="CB75" s="223"/>
      <c r="CC75" s="223"/>
      <c r="CD75" s="223"/>
      <c r="CE75" s="223"/>
      <c r="CF75" s="83">
        <f>'[43]SAM_2017_IO bal'!CC73*[43]HH_CGE_map!W105</f>
        <v>17396.759528252558</v>
      </c>
      <c r="CG75" s="107">
        <f t="shared" si="3"/>
        <v>2817467.2505214284</v>
      </c>
      <c r="CH75" s="221"/>
      <c r="CI75" s="221"/>
      <c r="CJ75" s="221"/>
    </row>
    <row r="76" spans="1:88" x14ac:dyDescent="0.25">
      <c r="A76" s="181" t="s">
        <v>8</v>
      </c>
      <c r="B76" s="99">
        <v>74</v>
      </c>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80"/>
      <c r="AK76" s="223"/>
      <c r="AL76" s="223"/>
      <c r="AM76" s="223"/>
      <c r="AN76" s="223"/>
      <c r="AO76" s="223"/>
      <c r="AP76" s="223"/>
      <c r="AQ76" s="223"/>
      <c r="AR76" s="223"/>
      <c r="AS76" s="223"/>
      <c r="AT76" s="223"/>
      <c r="AU76" s="223"/>
      <c r="AV76" s="223"/>
      <c r="AW76" s="223"/>
      <c r="AX76" s="223"/>
      <c r="AY76" s="223"/>
      <c r="AZ76" s="223"/>
      <c r="BA76" s="223"/>
      <c r="BB76" s="223"/>
      <c r="BC76" s="223"/>
      <c r="BD76" s="223"/>
      <c r="BE76" s="223"/>
      <c r="BF76" s="223"/>
      <c r="BG76" s="223"/>
      <c r="BH76" s="223"/>
      <c r="BI76" s="223"/>
      <c r="BJ76" s="223"/>
      <c r="BK76" s="223"/>
      <c r="BL76" s="223"/>
      <c r="BM76" s="223"/>
      <c r="BN76" s="223"/>
      <c r="BO76" s="223"/>
      <c r="BP76" s="223"/>
      <c r="BQ76" s="223"/>
      <c r="BR76" s="77"/>
      <c r="BS76" s="105">
        <f>'[43]SAM_2017_IO bal'!BS73*[43]HH_CGE_map!X96</f>
        <v>20148524.3508121</v>
      </c>
      <c r="BT76" s="223">
        <f>'[43]SAM_2017_IO bal'!BT73*[43]HH_CGE_map!X99</f>
        <v>8535251.9457391296</v>
      </c>
      <c r="BU76" s="223"/>
      <c r="BV76" s="223"/>
      <c r="BW76" s="223"/>
      <c r="BX76" s="223"/>
      <c r="BY76" s="94">
        <f>'[43]SAM_2017_IO bal'!BV73*[43]HH_CGE_map!X102</f>
        <v>3236597.6549767083</v>
      </c>
      <c r="BZ76" s="223"/>
      <c r="CA76" s="223"/>
      <c r="CB76" s="223"/>
      <c r="CC76" s="223"/>
      <c r="CD76" s="223"/>
      <c r="CE76" s="223"/>
      <c r="CF76" s="83">
        <f>'[43]SAM_2017_IO bal'!CC73*[43]HH_CGE_map!X105</f>
        <v>603133.26075578888</v>
      </c>
      <c r="CG76" s="107">
        <f t="shared" si="3"/>
        <v>32523507.212283723</v>
      </c>
      <c r="CH76" s="221"/>
      <c r="CI76" s="221"/>
      <c r="CJ76" s="221"/>
    </row>
    <row r="77" spans="1:88" x14ac:dyDescent="0.25">
      <c r="A77" s="227" t="str">
        <f>BY1</f>
        <v>Govt</v>
      </c>
      <c r="B77" s="225">
        <v>75</v>
      </c>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80"/>
      <c r="AK77" s="223"/>
      <c r="AL77" s="223"/>
      <c r="AM77" s="223"/>
      <c r="AN77" s="223"/>
      <c r="AO77" s="223"/>
      <c r="AP77" s="223"/>
      <c r="AQ77" s="223"/>
      <c r="AR77" s="223"/>
      <c r="AS77" s="223"/>
      <c r="AT77" s="223"/>
      <c r="AU77" s="223"/>
      <c r="AV77" s="223"/>
      <c r="AW77" s="223"/>
      <c r="AX77" s="223"/>
      <c r="AY77" s="223"/>
      <c r="AZ77" s="223"/>
      <c r="BA77" s="223"/>
      <c r="BB77" s="223"/>
      <c r="BC77" s="223"/>
      <c r="BD77" s="223"/>
      <c r="BE77" s="223"/>
      <c r="BF77" s="223"/>
      <c r="BG77" s="223"/>
      <c r="BH77" s="223"/>
      <c r="BI77" s="223"/>
      <c r="BJ77" s="223"/>
      <c r="BK77" s="223"/>
      <c r="BL77" s="223"/>
      <c r="BM77" s="223"/>
      <c r="BN77" s="223"/>
      <c r="BO77" s="223"/>
      <c r="BP77" s="223"/>
      <c r="BQ77" s="223"/>
      <c r="BR77" s="77"/>
      <c r="BS77" s="105">
        <v>435938.95500388398</v>
      </c>
      <c r="BT77" s="223"/>
      <c r="BU77" s="94">
        <f>'[43]SAM_2017_IO bal'!$BU74*[43]HH_CGE_map!U90+BU92</f>
        <v>172389.9662274986</v>
      </c>
      <c r="BV77" s="94">
        <f>'[43]SAM_2017_IO bal'!$BU74*[43]HH_CGE_map!V90-BU92</f>
        <v>2801021.3844257891</v>
      </c>
      <c r="BW77" s="94">
        <f>'[43]SAM_2017_IO bal'!$BU74*[43]HH_CGE_map!W90+BW92</f>
        <v>115036.77143183071</v>
      </c>
      <c r="BX77" s="94">
        <f>'[43]SAM_2017_IO bal'!$BU74*[43]HH_CGE_map!X90-BW92</f>
        <v>4145224.7797341188</v>
      </c>
      <c r="BY77" s="223"/>
      <c r="BZ77" s="223">
        <v>2116982.0149958641</v>
      </c>
      <c r="CA77" s="223">
        <v>1201952.4153063877</v>
      </c>
      <c r="CB77" s="223">
        <v>601458.49999999988</v>
      </c>
      <c r="CC77" s="223"/>
      <c r="CD77" s="223">
        <v>3190491.612332928</v>
      </c>
      <c r="CE77" s="223"/>
      <c r="CF77" s="83">
        <v>375520.16821394372</v>
      </c>
      <c r="CG77" s="107">
        <f t="shared" si="3"/>
        <v>15156016.567672243</v>
      </c>
      <c r="CH77" s="221" t="b">
        <f>CG77=CI77</f>
        <v>1</v>
      </c>
      <c r="CI77" s="221">
        <v>15156016.567672243</v>
      </c>
      <c r="CJ77" s="179"/>
    </row>
    <row r="78" spans="1:88" x14ac:dyDescent="0.25">
      <c r="A78" s="227" t="str">
        <f>BZ1</f>
        <v>TC</v>
      </c>
      <c r="B78" s="225">
        <v>76</v>
      </c>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80"/>
      <c r="AK78" s="79">
        <v>61694.209859215058</v>
      </c>
      <c r="AL78" s="79">
        <v>24668.667948639159</v>
      </c>
      <c r="AM78" s="79">
        <v>56060.408508274108</v>
      </c>
      <c r="AN78" s="79">
        <v>3377.8510110728821</v>
      </c>
      <c r="AO78" s="79">
        <v>1557.401241019335</v>
      </c>
      <c r="AP78" s="79">
        <v>13794.047760418576</v>
      </c>
      <c r="AQ78" s="79">
        <v>4508.8241182564134</v>
      </c>
      <c r="AR78" s="79">
        <v>417790.95987979323</v>
      </c>
      <c r="AS78" s="79">
        <v>10769.699272240916</v>
      </c>
      <c r="AT78" s="79">
        <v>92230.361828091758</v>
      </c>
      <c r="AU78" s="79">
        <v>7331.1709322309443</v>
      </c>
      <c r="AV78" s="79">
        <v>7449.0246086430689</v>
      </c>
      <c r="AW78" s="79">
        <v>38060.622438790291</v>
      </c>
      <c r="AX78" s="79">
        <v>80457.502038485138</v>
      </c>
      <c r="AY78" s="79">
        <v>64565.630834258962</v>
      </c>
      <c r="AZ78" s="79">
        <v>14010.099314161973</v>
      </c>
      <c r="BA78" s="79">
        <v>367258.82629018155</v>
      </c>
      <c r="BB78" s="79">
        <v>19100.087480511993</v>
      </c>
      <c r="BC78" s="79">
        <v>51189.869041708494</v>
      </c>
      <c r="BD78" s="79">
        <v>10841.405050506477</v>
      </c>
      <c r="BE78" s="79">
        <v>7262.11180515661</v>
      </c>
      <c r="BF78" s="79">
        <v>7407.2141733306871</v>
      </c>
      <c r="BG78" s="79">
        <v>148797.010440952</v>
      </c>
      <c r="BH78" s="79">
        <v>531.97696392039984</v>
      </c>
      <c r="BI78" s="79">
        <v>11869.028955227741</v>
      </c>
      <c r="BJ78" s="79">
        <v>204095.38218011637</v>
      </c>
      <c r="BK78" s="79">
        <v>22676.271727331492</v>
      </c>
      <c r="BL78" s="79">
        <v>56744.371531369536</v>
      </c>
      <c r="BM78" s="79">
        <v>70343.895067671678</v>
      </c>
      <c r="BN78" s="79">
        <v>17975.143042737302</v>
      </c>
      <c r="BO78" s="79">
        <v>64322.937104168159</v>
      </c>
      <c r="BP78" s="79">
        <v>8548.519467109707</v>
      </c>
      <c r="BQ78" s="79">
        <v>6751.9916158110482</v>
      </c>
      <c r="BR78" s="79">
        <v>142939.49146445945</v>
      </c>
      <c r="BS78" s="105"/>
      <c r="BT78" s="223"/>
      <c r="BU78" s="223"/>
      <c r="BV78" s="223"/>
      <c r="BW78" s="223"/>
      <c r="BX78" s="223"/>
      <c r="BY78" s="223"/>
      <c r="BZ78" s="223"/>
      <c r="CA78" s="223"/>
      <c r="CB78" s="223"/>
      <c r="CC78" s="223"/>
      <c r="CD78" s="223"/>
      <c r="CE78" s="223"/>
      <c r="CF78" s="83"/>
      <c r="CG78" s="107">
        <f t="shared" si="3"/>
        <v>2116982.0149958627</v>
      </c>
      <c r="CH78" s="221" t="b">
        <f>CG78=CI78</f>
        <v>1</v>
      </c>
      <c r="CI78" s="221">
        <v>2116982.0149958627</v>
      </c>
      <c r="CJ78" s="179"/>
    </row>
    <row r="79" spans="1:88" x14ac:dyDescent="0.25">
      <c r="A79" s="227" t="str">
        <f>CA1</f>
        <v>TE</v>
      </c>
      <c r="B79" s="225">
        <v>77</v>
      </c>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80"/>
      <c r="AK79" s="223"/>
      <c r="AL79" s="223"/>
      <c r="AM79" s="223"/>
      <c r="AN79" s="223"/>
      <c r="AO79" s="223"/>
      <c r="AP79" s="223"/>
      <c r="AQ79" s="223"/>
      <c r="AR79" s="223"/>
      <c r="AS79" s="223"/>
      <c r="AT79" s="223"/>
      <c r="AU79" s="223"/>
      <c r="AV79" s="223"/>
      <c r="AW79" s="223"/>
      <c r="AX79" s="223"/>
      <c r="AY79" s="223"/>
      <c r="AZ79" s="223"/>
      <c r="BA79" s="223"/>
      <c r="BB79" s="223"/>
      <c r="BC79" s="223"/>
      <c r="BD79" s="223"/>
      <c r="BE79" s="223"/>
      <c r="BF79" s="223"/>
      <c r="BG79" s="223"/>
      <c r="BH79" s="223"/>
      <c r="BI79" s="223"/>
      <c r="BJ79" s="223"/>
      <c r="BK79" s="223"/>
      <c r="BL79" s="223"/>
      <c r="BM79" s="223"/>
      <c r="BN79" s="223"/>
      <c r="BO79" s="223"/>
      <c r="BP79" s="223"/>
      <c r="BQ79" s="223"/>
      <c r="BR79" s="77"/>
      <c r="BS79" s="105"/>
      <c r="BT79" s="223"/>
      <c r="BU79" s="223"/>
      <c r="BV79" s="223"/>
      <c r="BW79" s="223"/>
      <c r="BX79" s="223"/>
      <c r="BY79" s="223"/>
      <c r="BZ79" s="223"/>
      <c r="CA79" s="223"/>
      <c r="CB79" s="223"/>
      <c r="CC79" s="223"/>
      <c r="CD79" s="223"/>
      <c r="CE79" s="223"/>
      <c r="CF79" s="83">
        <v>1201952.41530639</v>
      </c>
      <c r="CG79" s="107">
        <f t="shared" si="3"/>
        <v>1201952.41530639</v>
      </c>
      <c r="CH79" s="221" t="b">
        <f>CG79=CI79</f>
        <v>1</v>
      </c>
      <c r="CI79" s="221">
        <v>1201952.41530639</v>
      </c>
      <c r="CJ79" s="179"/>
    </row>
    <row r="80" spans="1:88" x14ac:dyDescent="0.25">
      <c r="A80" s="227" t="str">
        <f>CB1</f>
        <v>TK</v>
      </c>
      <c r="B80" s="225">
        <v>78</v>
      </c>
      <c r="C80" s="79">
        <v>2345.6999999999998</v>
      </c>
      <c r="D80" s="79">
        <v>6743.7734244622634</v>
      </c>
      <c r="E80" s="79">
        <v>296055.09572091891</v>
      </c>
      <c r="F80" s="79">
        <v>9039.5437684368753</v>
      </c>
      <c r="G80" s="79">
        <v>2040.9516378959104</v>
      </c>
      <c r="H80" s="79">
        <v>12599.450422358603</v>
      </c>
      <c r="I80" s="79">
        <v>9321.4850259273699</v>
      </c>
      <c r="J80" s="79">
        <v>8287.1005745175335</v>
      </c>
      <c r="K80" s="79">
        <v>318.74159399102547</v>
      </c>
      <c r="L80" s="79">
        <v>554.04772738808697</v>
      </c>
      <c r="M80" s="79">
        <v>21740.913309524396</v>
      </c>
      <c r="N80" s="79">
        <v>32461.152698204958</v>
      </c>
      <c r="O80" s="79">
        <v>581.21857235232687</v>
      </c>
      <c r="P80" s="79">
        <v>2146.8358820170624</v>
      </c>
      <c r="Q80" s="79">
        <v>637.79613938021123</v>
      </c>
      <c r="R80" s="79">
        <v>3070.7398051428631</v>
      </c>
      <c r="S80" s="79">
        <v>4652.8828525173012</v>
      </c>
      <c r="T80" s="79">
        <v>27.170844964239862</v>
      </c>
      <c r="U80" s="79">
        <v>11010.702396546756</v>
      </c>
      <c r="V80" s="79">
        <v>1149.4935869514538</v>
      </c>
      <c r="W80" s="79">
        <v>3345.4040165017936</v>
      </c>
      <c r="X80" s="79">
        <v>3085.5</v>
      </c>
      <c r="Y80" s="79">
        <v>38832.370945556882</v>
      </c>
      <c r="Z80" s="79">
        <v>27.660238328374504</v>
      </c>
      <c r="AA80" s="79">
        <v>629.49520668347975</v>
      </c>
      <c r="AB80" s="79">
        <v>11211.2</v>
      </c>
      <c r="AC80" s="79">
        <v>20780.400000000001</v>
      </c>
      <c r="AD80" s="79">
        <v>14441</v>
      </c>
      <c r="AE80" s="79">
        <v>17225.8</v>
      </c>
      <c r="AF80" s="79">
        <v>22445</v>
      </c>
      <c r="AG80" s="79">
        <v>15343.2</v>
      </c>
      <c r="AH80" s="79">
        <v>2192</v>
      </c>
      <c r="AI80" s="79">
        <v>1899.5</v>
      </c>
      <c r="AJ80" s="80">
        <v>25215.173609431255</v>
      </c>
      <c r="AK80" s="223"/>
      <c r="AL80" s="223"/>
      <c r="AM80" s="223"/>
      <c r="AN80" s="223"/>
      <c r="AO80" s="223"/>
      <c r="AP80" s="223"/>
      <c r="AQ80" s="223"/>
      <c r="AR80" s="223"/>
      <c r="AS80" s="223"/>
      <c r="AT80" s="223"/>
      <c r="AU80" s="223"/>
      <c r="AV80" s="223"/>
      <c r="AW80" s="223"/>
      <c r="AX80" s="223"/>
      <c r="AY80" s="223"/>
      <c r="AZ80" s="223"/>
      <c r="BA80" s="223"/>
      <c r="BB80" s="223"/>
      <c r="BC80" s="223"/>
      <c r="BD80" s="223"/>
      <c r="BE80" s="223"/>
      <c r="BF80" s="223"/>
      <c r="BG80" s="223"/>
      <c r="BH80" s="223"/>
      <c r="BI80" s="223"/>
      <c r="BJ80" s="223"/>
      <c r="BK80" s="223"/>
      <c r="BL80" s="223"/>
      <c r="BM80" s="223"/>
      <c r="BN80" s="223"/>
      <c r="BO80" s="223"/>
      <c r="BP80" s="223"/>
      <c r="BQ80" s="223"/>
      <c r="BR80" s="77"/>
      <c r="BS80" s="105"/>
      <c r="BT80" s="223"/>
      <c r="BU80" s="223"/>
      <c r="BV80" s="223"/>
      <c r="BW80" s="223"/>
      <c r="BX80" s="223"/>
      <c r="BY80" s="223"/>
      <c r="BZ80" s="223"/>
      <c r="CA80" s="223"/>
      <c r="CB80" s="223"/>
      <c r="CC80" s="223"/>
      <c r="CD80" s="223"/>
      <c r="CE80" s="223"/>
      <c r="CF80" s="83"/>
      <c r="CG80" s="107">
        <f t="shared" si="3"/>
        <v>601458.49999999988</v>
      </c>
      <c r="CH80" s="221" t="b">
        <f>CG80=CI80</f>
        <v>1</v>
      </c>
      <c r="CI80" s="221">
        <v>601458.49999999988</v>
      </c>
      <c r="CJ80" s="179"/>
    </row>
    <row r="81" spans="1:88" x14ac:dyDescent="0.25">
      <c r="A81" s="227" t="s">
        <v>49</v>
      </c>
      <c r="B81" s="225">
        <v>79</v>
      </c>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80"/>
      <c r="AK81" s="223"/>
      <c r="AL81" s="223"/>
      <c r="AM81" s="223"/>
      <c r="AN81" s="223"/>
      <c r="AO81" s="223"/>
      <c r="AP81" s="223"/>
      <c r="AQ81" s="223"/>
      <c r="AR81" s="223"/>
      <c r="AS81" s="223"/>
      <c r="AT81" s="223"/>
      <c r="AU81" s="223"/>
      <c r="AV81" s="223"/>
      <c r="AW81" s="223"/>
      <c r="AX81" s="223"/>
      <c r="AY81" s="223"/>
      <c r="AZ81" s="223"/>
      <c r="BA81" s="223"/>
      <c r="BB81" s="223"/>
      <c r="BC81" s="223"/>
      <c r="BD81" s="223"/>
      <c r="BE81" s="223"/>
      <c r="BF81" s="223"/>
      <c r="BG81" s="223"/>
      <c r="BH81" s="223"/>
      <c r="BI81" s="223"/>
      <c r="BJ81" s="223"/>
      <c r="BK81" s="223"/>
      <c r="BL81" s="223"/>
      <c r="BM81" s="223"/>
      <c r="BN81" s="223"/>
      <c r="BO81" s="223"/>
      <c r="BP81" s="223"/>
      <c r="BQ81" s="223"/>
      <c r="BR81" s="77"/>
      <c r="BS81" s="105"/>
      <c r="BT81" s="223"/>
      <c r="BU81" s="223"/>
      <c r="BV81" s="223"/>
      <c r="BW81" s="223"/>
      <c r="BX81" s="223"/>
      <c r="BY81" s="223"/>
      <c r="BZ81" s="223"/>
      <c r="CA81" s="223"/>
      <c r="CB81" s="223"/>
      <c r="CC81" s="223"/>
      <c r="CD81" s="223"/>
      <c r="CE81" s="223"/>
      <c r="CF81" s="83"/>
      <c r="CG81" s="107">
        <f t="shared" si="3"/>
        <v>0</v>
      </c>
      <c r="CH81" s="221"/>
      <c r="CI81" s="223"/>
      <c r="CJ81" s="179"/>
    </row>
    <row r="82" spans="1:88" x14ac:dyDescent="0.25">
      <c r="A82" s="227" t="str">
        <f>CD1</f>
        <v>TY</v>
      </c>
      <c r="B82" s="225">
        <v>80</v>
      </c>
      <c r="C82" s="223"/>
      <c r="D82" s="223"/>
      <c r="E82" s="223"/>
      <c r="F82" s="223"/>
      <c r="G82" s="223"/>
      <c r="H82" s="223"/>
      <c r="I82" s="223"/>
      <c r="J82" s="223"/>
      <c r="K82" s="223"/>
      <c r="L82" s="223"/>
      <c r="M82" s="223"/>
      <c r="N82" s="223"/>
      <c r="O82" s="223"/>
      <c r="P82" s="223"/>
      <c r="Q82" s="223"/>
      <c r="R82" s="223"/>
      <c r="S82" s="223"/>
      <c r="T82" s="223"/>
      <c r="U82" s="223"/>
      <c r="V82" s="223"/>
      <c r="W82" s="223"/>
      <c r="X82" s="223"/>
      <c r="Y82" s="223"/>
      <c r="Z82" s="223"/>
      <c r="AA82" s="223"/>
      <c r="AB82" s="223"/>
      <c r="AC82" s="223"/>
      <c r="AD82" s="223"/>
      <c r="AE82" s="223"/>
      <c r="AF82" s="223"/>
      <c r="AG82" s="223"/>
      <c r="AH82" s="223"/>
      <c r="AI82" s="223"/>
      <c r="AJ82" s="77"/>
      <c r="AK82" s="223"/>
      <c r="AL82" s="223"/>
      <c r="AM82" s="223"/>
      <c r="AN82" s="223"/>
      <c r="AO82" s="223"/>
      <c r="AP82" s="223"/>
      <c r="AQ82" s="223"/>
      <c r="AR82" s="223"/>
      <c r="AS82" s="223"/>
      <c r="AT82" s="223"/>
      <c r="AU82" s="223"/>
      <c r="AV82" s="223"/>
      <c r="AW82" s="223"/>
      <c r="AX82" s="223"/>
      <c r="AY82" s="223"/>
      <c r="AZ82" s="223"/>
      <c r="BA82" s="223"/>
      <c r="BB82" s="223"/>
      <c r="BC82" s="223"/>
      <c r="BD82" s="223"/>
      <c r="BE82" s="223"/>
      <c r="BF82" s="223"/>
      <c r="BG82" s="223"/>
      <c r="BH82" s="223"/>
      <c r="BI82" s="223"/>
      <c r="BJ82" s="223"/>
      <c r="BK82" s="223"/>
      <c r="BL82" s="223"/>
      <c r="BM82" s="223"/>
      <c r="BN82" s="223"/>
      <c r="BO82" s="223"/>
      <c r="BP82" s="223"/>
      <c r="BQ82" s="223"/>
      <c r="BR82" s="77"/>
      <c r="BS82" s="105"/>
      <c r="BT82" s="223"/>
      <c r="BU82" s="94">
        <f>'[43]SAM_2017_IO bal'!$BU79*[43]HH_CGE_map!U87</f>
        <v>65816.753606899627</v>
      </c>
      <c r="BV82" s="94">
        <f>'[43]SAM_2017_IO bal'!$BU79*[43]HH_CGE_map!V87</f>
        <v>1133871.9429422587</v>
      </c>
      <c r="BW82" s="94">
        <f>'[43]SAM_2017_IO bal'!$BU79*[43]HH_CGE_map!W87</f>
        <v>43919.881224817327</v>
      </c>
      <c r="BX82" s="94">
        <f>'[43]SAM_2017_IO bal'!$BU79*[43]HH_CGE_map!X87</f>
        <v>1946883.0345589502</v>
      </c>
      <c r="BY82" s="223"/>
      <c r="BZ82" s="223"/>
      <c r="CA82" s="223"/>
      <c r="CB82" s="223"/>
      <c r="CC82" s="223"/>
      <c r="CD82" s="223"/>
      <c r="CE82" s="223"/>
      <c r="CF82" s="83"/>
      <c r="CG82" s="107">
        <f t="shared" si="3"/>
        <v>3190491.6123329261</v>
      </c>
      <c r="CH82" s="221" t="b">
        <f>CG82=CI82</f>
        <v>1</v>
      </c>
      <c r="CI82" s="223">
        <v>3190491.6123329266</v>
      </c>
      <c r="CJ82" s="179"/>
    </row>
    <row r="83" spans="1:88" x14ac:dyDescent="0.25">
      <c r="A83" s="227" t="s">
        <v>17</v>
      </c>
      <c r="B83" s="225">
        <v>81</v>
      </c>
      <c r="C83" s="223"/>
      <c r="D83" s="223"/>
      <c r="E83" s="223"/>
      <c r="F83" s="223"/>
      <c r="G83" s="223"/>
      <c r="H83" s="223"/>
      <c r="I83" s="223"/>
      <c r="J83" s="223"/>
      <c r="K83" s="223"/>
      <c r="L83" s="223"/>
      <c r="M83" s="223"/>
      <c r="N83" s="223"/>
      <c r="O83" s="223"/>
      <c r="P83" s="223"/>
      <c r="Q83" s="223"/>
      <c r="R83" s="223"/>
      <c r="S83" s="223"/>
      <c r="T83" s="223"/>
      <c r="U83" s="223"/>
      <c r="V83" s="223"/>
      <c r="W83" s="223"/>
      <c r="X83" s="223"/>
      <c r="Y83" s="223"/>
      <c r="Z83" s="223"/>
      <c r="AA83" s="223"/>
      <c r="AB83" s="223"/>
      <c r="AC83" s="223"/>
      <c r="AD83" s="223"/>
      <c r="AE83" s="223"/>
      <c r="AF83" s="223"/>
      <c r="AG83" s="223"/>
      <c r="AH83" s="223"/>
      <c r="AI83" s="223"/>
      <c r="AJ83" s="77"/>
      <c r="AK83" s="223"/>
      <c r="AL83" s="223"/>
      <c r="AM83" s="223"/>
      <c r="AN83" s="223"/>
      <c r="AO83" s="223"/>
      <c r="AP83" s="223"/>
      <c r="AQ83" s="223"/>
      <c r="AR83" s="223"/>
      <c r="AS83" s="223"/>
      <c r="AT83" s="223"/>
      <c r="AU83" s="223"/>
      <c r="AV83" s="223"/>
      <c r="AW83" s="223"/>
      <c r="AX83" s="223"/>
      <c r="AY83" s="223"/>
      <c r="AZ83" s="223"/>
      <c r="BA83" s="223"/>
      <c r="BB83" s="223"/>
      <c r="BC83" s="223"/>
      <c r="BD83" s="223"/>
      <c r="BE83" s="223"/>
      <c r="BF83" s="223"/>
      <c r="BG83" s="223"/>
      <c r="BH83" s="223"/>
      <c r="BI83" s="223"/>
      <c r="BJ83" s="223"/>
      <c r="BK83" s="223"/>
      <c r="BL83" s="223"/>
      <c r="BM83" s="223"/>
      <c r="BN83" s="223"/>
      <c r="BO83" s="223"/>
      <c r="BP83" s="223"/>
      <c r="BQ83" s="223"/>
      <c r="BR83" s="77"/>
      <c r="BS83" s="105"/>
      <c r="BT83" s="223"/>
      <c r="BU83" s="223"/>
      <c r="BV83" s="222">
        <f>BV92+BU92</f>
        <v>4408510.9586178502</v>
      </c>
      <c r="BW83" s="223"/>
      <c r="BX83" s="222">
        <f>BX92+BW92</f>
        <v>8233700.6299146106</v>
      </c>
      <c r="BY83" s="223">
        <v>1145959.1116207819</v>
      </c>
      <c r="BZ83" s="223"/>
      <c r="CA83" s="223"/>
      <c r="CB83" s="223"/>
      <c r="CC83" s="223"/>
      <c r="CD83" s="223"/>
      <c r="CE83" s="223"/>
      <c r="CF83" s="83">
        <v>1731154.8481223364</v>
      </c>
      <c r="CG83" s="107">
        <f t="shared" si="3"/>
        <v>15519325.548275579</v>
      </c>
      <c r="CH83" s="221" t="b">
        <f>CG83=CI83</f>
        <v>0</v>
      </c>
      <c r="CI83" s="223">
        <v>15519325.548275528</v>
      </c>
      <c r="CJ83" s="180">
        <f>CG83-CI83</f>
        <v>5.029141902923584E-8</v>
      </c>
    </row>
    <row r="84" spans="1:88" x14ac:dyDescent="0.25">
      <c r="A84" s="91" t="str">
        <f>CF1</f>
        <v>ROW</v>
      </c>
      <c r="B84" s="225">
        <v>82</v>
      </c>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93"/>
      <c r="AK84" s="82">
        <v>377889.37696545385</v>
      </c>
      <c r="AL84" s="82">
        <v>8979.0561205599588</v>
      </c>
      <c r="AM84" s="82">
        <v>5048.83171799928</v>
      </c>
      <c r="AN84" s="82">
        <v>118511.00389544932</v>
      </c>
      <c r="AO84" s="82">
        <v>12398.370762056524</v>
      </c>
      <c r="AP84" s="82">
        <v>264468.33967294788</v>
      </c>
      <c r="AQ84" s="82">
        <v>20987.823054706889</v>
      </c>
      <c r="AR84" s="82">
        <v>917335.64919590589</v>
      </c>
      <c r="AS84" s="82">
        <v>237028.06083201614</v>
      </c>
      <c r="AT84" s="82">
        <v>1185696.7847974994</v>
      </c>
      <c r="AU84" s="82">
        <v>819193.1745916385</v>
      </c>
      <c r="AV84" s="82">
        <v>101738.51845910895</v>
      </c>
      <c r="AW84" s="82">
        <v>563269.00005754898</v>
      </c>
      <c r="AX84" s="82">
        <v>403774.99268690002</v>
      </c>
      <c r="AY84" s="82">
        <v>1410828.0377600263</v>
      </c>
      <c r="AZ84" s="82">
        <v>373068.84106831416</v>
      </c>
      <c r="BA84" s="82">
        <v>4351662.6412385888</v>
      </c>
      <c r="BB84" s="82">
        <v>218230.32243742488</v>
      </c>
      <c r="BC84" s="82">
        <v>63474.92873283536</v>
      </c>
      <c r="BD84" s="82">
        <v>7330.6891706297174</v>
      </c>
      <c r="BE84" s="82">
        <v>4981.0706214921347</v>
      </c>
      <c r="BF84" s="82">
        <v>17187.596413866675</v>
      </c>
      <c r="BG84" s="82">
        <v>29733.335089402593</v>
      </c>
      <c r="BH84" s="82">
        <v>4068.8547626593227</v>
      </c>
      <c r="BI84" s="82">
        <v>28639.243136498961</v>
      </c>
      <c r="BJ84" s="82">
        <v>561028.09152437956</v>
      </c>
      <c r="BK84" s="82">
        <v>4682.3016530854175</v>
      </c>
      <c r="BL84" s="82">
        <v>154593.86056226087</v>
      </c>
      <c r="BM84" s="82">
        <v>73941.567063324372</v>
      </c>
      <c r="BN84" s="82">
        <v>10903.572926126517</v>
      </c>
      <c r="BO84" s="82">
        <v>1079425.0707247735</v>
      </c>
      <c r="BP84" s="82"/>
      <c r="BQ84" s="82"/>
      <c r="BR84" s="93">
        <v>195092.42365978396</v>
      </c>
      <c r="BS84" s="106"/>
      <c r="BT84" s="82"/>
      <c r="BU84" s="82">
        <f>'[43]SAM_2017_IO bal'!$BU81*[43]HH_CGE_map!U93</f>
        <v>55104.30226485154</v>
      </c>
      <c r="BV84" s="82">
        <f>'[43]SAM_2017_IO bal'!$BU81*[43]HH_CGE_map!V93</f>
        <v>2521710.0760359205</v>
      </c>
      <c r="BW84" s="82">
        <f>'[43]SAM_2017_IO bal'!$BU81*[43]HH_CGE_map!W93</f>
        <v>36771.403598900739</v>
      </c>
      <c r="BX84" s="82">
        <f>'[43]SAM_2017_IO bal'!$BU81*[43]HH_CGE_map!X93</f>
        <v>4329831.5966538601</v>
      </c>
      <c r="BY84" s="82">
        <v>197537.45013916778</v>
      </c>
      <c r="BZ84" s="82"/>
      <c r="CA84" s="82"/>
      <c r="CB84" s="82"/>
      <c r="CC84" s="82"/>
      <c r="CD84" s="82"/>
      <c r="CE84" s="82"/>
      <c r="CF84" s="84"/>
      <c r="CG84" s="107">
        <f t="shared" si="3"/>
        <v>20766146.260047968</v>
      </c>
      <c r="CH84" s="221" t="b">
        <f>SUM(CG84:CG88)=CI84</f>
        <v>1</v>
      </c>
      <c r="CI84" s="223">
        <v>20766146.260047965</v>
      </c>
      <c r="CJ84" s="179"/>
    </row>
    <row r="85" spans="1:88" x14ac:dyDescent="0.25">
      <c r="A85" s="75" t="str">
        <f>CG1</f>
        <v>Total</v>
      </c>
      <c r="B85" s="75"/>
      <c r="C85" s="107">
        <f t="shared" ref="C85:AJ85" si="4">SUM(C37:C84)</f>
        <v>4824172.3673870564</v>
      </c>
      <c r="D85" s="107">
        <f t="shared" si="4"/>
        <v>510187.50457440905</v>
      </c>
      <c r="E85" s="107">
        <f t="shared" si="4"/>
        <v>9835329.8675439358</v>
      </c>
      <c r="F85" s="107">
        <f t="shared" si="4"/>
        <v>301853.07414564543</v>
      </c>
      <c r="G85" s="107">
        <f t="shared" si="4"/>
        <v>464864.79147042439</v>
      </c>
      <c r="H85" s="107">
        <f t="shared" si="4"/>
        <v>2592449.1985191451</v>
      </c>
      <c r="I85" s="107">
        <f t="shared" si="4"/>
        <v>970594.93699423457</v>
      </c>
      <c r="J85" s="107">
        <f t="shared" si="4"/>
        <v>2805583.5627252702</v>
      </c>
      <c r="K85" s="107">
        <f t="shared" si="4"/>
        <v>135918.01935970414</v>
      </c>
      <c r="L85" s="107">
        <f t="shared" si="4"/>
        <v>454067.2114391817</v>
      </c>
      <c r="M85" s="107">
        <f t="shared" si="4"/>
        <v>2529113.5923319263</v>
      </c>
      <c r="N85" s="107">
        <f t="shared" si="4"/>
        <v>3230934.648852414</v>
      </c>
      <c r="O85" s="107">
        <f t="shared" si="4"/>
        <v>287662.41155316518</v>
      </c>
      <c r="P85" s="107">
        <f t="shared" si="4"/>
        <v>1604994.9222963413</v>
      </c>
      <c r="Q85" s="107">
        <f t="shared" si="4"/>
        <v>630421.7908047745</v>
      </c>
      <c r="R85" s="107">
        <f t="shared" si="4"/>
        <v>641971.92555395712</v>
      </c>
      <c r="S85" s="107">
        <f t="shared" si="4"/>
        <v>1067874.1720771422</v>
      </c>
      <c r="T85" s="107">
        <f t="shared" si="4"/>
        <v>17553.933400863101</v>
      </c>
      <c r="U85" s="107">
        <f t="shared" si="4"/>
        <v>1323795.6148854657</v>
      </c>
      <c r="V85" s="107">
        <f t="shared" si="4"/>
        <v>243912.84116712437</v>
      </c>
      <c r="W85" s="107">
        <f t="shared" si="4"/>
        <v>310019.20424028777</v>
      </c>
      <c r="X85" s="107">
        <f t="shared" si="4"/>
        <v>382304.67682509287</v>
      </c>
      <c r="Y85" s="107">
        <f t="shared" si="4"/>
        <v>6575974.8569460604</v>
      </c>
      <c r="Z85" s="107">
        <f t="shared" si="4"/>
        <v>79134.782257829094</v>
      </c>
      <c r="AA85" s="107">
        <f t="shared" si="4"/>
        <v>464874.361825981</v>
      </c>
      <c r="AB85" s="107">
        <f t="shared" si="4"/>
        <v>6162159.56153196</v>
      </c>
      <c r="AC85" s="107">
        <f t="shared" si="4"/>
        <v>17426816.593215737</v>
      </c>
      <c r="AD85" s="107">
        <f t="shared" si="4"/>
        <v>1699950.6764707984</v>
      </c>
      <c r="AE85" s="107">
        <f t="shared" si="4"/>
        <v>3175143.6459973194</v>
      </c>
      <c r="AF85" s="107">
        <f t="shared" si="4"/>
        <v>6544221.7911327044</v>
      </c>
      <c r="AG85" s="107">
        <f t="shared" si="4"/>
        <v>4155213.7069809185</v>
      </c>
      <c r="AH85" s="107">
        <f t="shared" si="4"/>
        <v>2525552.4960411605</v>
      </c>
      <c r="AI85" s="107">
        <f t="shared" si="4"/>
        <v>1962939.4380698442</v>
      </c>
      <c r="AJ85" s="107">
        <f t="shared" si="4"/>
        <v>9474998.7321463283</v>
      </c>
      <c r="AK85" s="107">
        <f t="shared" ref="AK85:BR85" si="5">SUM(AK3:AK84)</f>
        <v>4904262.5931855533</v>
      </c>
      <c r="AL85" s="107">
        <f t="shared" si="5"/>
        <v>420744.1461369454</v>
      </c>
      <c r="AM85" s="107">
        <f t="shared" si="5"/>
        <v>2192799.5765365316</v>
      </c>
      <c r="AN85" s="107">
        <f t="shared" si="5"/>
        <v>42398.87780370492</v>
      </c>
      <c r="AO85" s="107">
        <f t="shared" si="5"/>
        <v>327407.76004727767</v>
      </c>
      <c r="AP85" s="107">
        <f t="shared" si="5"/>
        <v>2376449.7613565461</v>
      </c>
      <c r="AQ85" s="107">
        <f t="shared" si="5"/>
        <v>933902.12279257271</v>
      </c>
      <c r="AR85" s="107">
        <f t="shared" si="5"/>
        <v>3821390.3046524082</v>
      </c>
      <c r="AS85" s="107">
        <f t="shared" si="5"/>
        <v>375546.39238492394</v>
      </c>
      <c r="AT85" s="107">
        <f t="shared" si="5"/>
        <v>1669941.9987062132</v>
      </c>
      <c r="AU85" s="107">
        <f t="shared" si="5"/>
        <v>2248375.7417106754</v>
      </c>
      <c r="AV85" s="107">
        <f t="shared" si="5"/>
        <v>1971440.950068234</v>
      </c>
      <c r="AW85" s="107">
        <f t="shared" si="5"/>
        <v>869516.48541806894</v>
      </c>
      <c r="AX85" s="107">
        <f t="shared" si="5"/>
        <v>1697042.0697474449</v>
      </c>
      <c r="AY85" s="107">
        <f t="shared" si="5"/>
        <v>1906995.1506440714</v>
      </c>
      <c r="AZ85" s="107">
        <f t="shared" si="5"/>
        <v>1007776.821654662</v>
      </c>
      <c r="BA85" s="107">
        <f t="shared" si="5"/>
        <v>5603834.5141047155</v>
      </c>
      <c r="BB85" s="107">
        <f t="shared" si="5"/>
        <v>241183.14911595441</v>
      </c>
      <c r="BC85" s="107">
        <f t="shared" si="5"/>
        <v>1091458.1845290572</v>
      </c>
      <c r="BD85" s="107">
        <f t="shared" si="5"/>
        <v>258476.38146587767</v>
      </c>
      <c r="BE85" s="107">
        <f t="shared" si="5"/>
        <v>602452.79669447895</v>
      </c>
      <c r="BF85" s="107">
        <f t="shared" si="5"/>
        <v>356357.77701761207</v>
      </c>
      <c r="BG85" s="107">
        <f t="shared" si="5"/>
        <v>5793196.2556766802</v>
      </c>
      <c r="BH85" s="107">
        <f t="shared" si="5"/>
        <v>79834.549977415998</v>
      </c>
      <c r="BI85" s="107">
        <f t="shared" si="5"/>
        <v>434285.45173004369</v>
      </c>
      <c r="BJ85" s="107">
        <f t="shared" si="5"/>
        <v>6842147.1480954587</v>
      </c>
      <c r="BK85" s="107">
        <f t="shared" si="5"/>
        <v>15602910.472523838</v>
      </c>
      <c r="BL85" s="107">
        <f t="shared" si="5"/>
        <v>1861085.6668051437</v>
      </c>
      <c r="BM85" s="107">
        <f t="shared" si="5"/>
        <v>3290229.8982372363</v>
      </c>
      <c r="BN85" s="107">
        <f t="shared" si="5"/>
        <v>6551836.2594643952</v>
      </c>
      <c r="BO85" s="107">
        <f t="shared" si="5"/>
        <v>5221187.6911580767</v>
      </c>
      <c r="BP85" s="107">
        <f t="shared" si="5"/>
        <v>2534101.0155082792</v>
      </c>
      <c r="BQ85" s="107">
        <f t="shared" si="5"/>
        <v>1969691.4296856539</v>
      </c>
      <c r="BR85" s="107">
        <f t="shared" si="5"/>
        <v>9594823.3734795805</v>
      </c>
      <c r="BS85" s="107">
        <f t="shared" ref="BS85:CE85" si="6">SUM(BS37:BS84)</f>
        <v>33983957.5</v>
      </c>
      <c r="BT85" s="107">
        <f t="shared" si="6"/>
        <v>16610443.299999997</v>
      </c>
      <c r="BU85" s="107">
        <f t="shared" si="6"/>
        <v>4222155.0389415715</v>
      </c>
      <c r="BV85" s="107">
        <f t="shared" si="6"/>
        <v>18941811.942206886</v>
      </c>
      <c r="BW85" s="107">
        <f t="shared" si="6"/>
        <v>2817467.2505214284</v>
      </c>
      <c r="BX85" s="107">
        <f t="shared" si="6"/>
        <v>32523507.212283723</v>
      </c>
      <c r="BY85" s="107">
        <f t="shared" si="6"/>
        <v>15156016.567672249</v>
      </c>
      <c r="BZ85" s="107">
        <f t="shared" si="6"/>
        <v>2116982.0149958641</v>
      </c>
      <c r="CA85" s="107">
        <f t="shared" si="6"/>
        <v>1201952.4153063877</v>
      </c>
      <c r="CB85" s="107">
        <f t="shared" si="6"/>
        <v>601458.49999999988</v>
      </c>
      <c r="CC85" s="107">
        <f t="shared" si="6"/>
        <v>0</v>
      </c>
      <c r="CD85" s="107">
        <f t="shared" si="6"/>
        <v>3190491.612332928</v>
      </c>
      <c r="CE85" s="107">
        <f t="shared" si="6"/>
        <v>15519325.548275532</v>
      </c>
      <c r="CF85" s="107">
        <f>SUM(CF3:CF84)</f>
        <v>20766146.260047927</v>
      </c>
      <c r="CG85" s="222"/>
      <c r="CH85" s="221"/>
      <c r="CI85" s="221"/>
      <c r="CJ85" s="221"/>
    </row>
    <row r="86" spans="1:88" x14ac:dyDescent="0.25">
      <c r="A86" s="76" t="s">
        <v>18</v>
      </c>
      <c r="B86" s="76"/>
      <c r="C86" s="176">
        <f>$CG3-C85</f>
        <v>0</v>
      </c>
      <c r="D86" s="176">
        <f>$CG4-D85</f>
        <v>-1.57160684466362E-9</v>
      </c>
      <c r="E86" s="176">
        <f>$CG5-E85</f>
        <v>0</v>
      </c>
      <c r="F86" s="176">
        <f>$CG6-F85</f>
        <v>-1.5133991837501526E-9</v>
      </c>
      <c r="G86" s="176">
        <f>$CG7-G85</f>
        <v>-1.3969838619232178E-9</v>
      </c>
      <c r="H86" s="176">
        <f>$CG8-H85</f>
        <v>0</v>
      </c>
      <c r="I86" s="176">
        <f>$CG9-I85</f>
        <v>-1.5133991837501526E-9</v>
      </c>
      <c r="J86" s="176">
        <f>$CG10-J85</f>
        <v>0</v>
      </c>
      <c r="K86" s="176">
        <f>$CG11-K85</f>
        <v>-1.5425030142068863E-9</v>
      </c>
      <c r="L86" s="176">
        <f>$CG12-L85</f>
        <v>-1.57160684466362E-9</v>
      </c>
      <c r="M86" s="176">
        <f>$CG13-M85</f>
        <v>0</v>
      </c>
      <c r="N86" s="176">
        <f>$CG14-N85</f>
        <v>0</v>
      </c>
      <c r="O86" s="176">
        <f>$CG15-O85</f>
        <v>-1.6298145055770874E-9</v>
      </c>
      <c r="P86" s="176">
        <f>$CG16-P85</f>
        <v>0</v>
      </c>
      <c r="Q86" s="176">
        <f>$CG17-Q85</f>
        <v>-1.5133991837501526E-9</v>
      </c>
      <c r="R86" s="176">
        <f>$CG18-R85</f>
        <v>-1.6298145055770874E-9</v>
      </c>
      <c r="S86" s="176">
        <f>$CG19-S85</f>
        <v>0</v>
      </c>
      <c r="T86" s="176">
        <f>$CG20-T85</f>
        <v>-1.5643308870494366E-9</v>
      </c>
      <c r="U86" s="176">
        <f>$CG21-U85</f>
        <v>0</v>
      </c>
      <c r="V86" s="176">
        <f>$CG22-V85</f>
        <v>-1.57160684466362E-9</v>
      </c>
      <c r="W86" s="176">
        <f>$CG23-W85</f>
        <v>-1.7462298274040222E-9</v>
      </c>
      <c r="X86" s="176">
        <f>$CG24-X85</f>
        <v>-1.5133991837501526E-9</v>
      </c>
      <c r="Y86" s="178">
        <f>$CG25-Y85</f>
        <v>0</v>
      </c>
      <c r="Z86" s="178">
        <f>$CG26-Z85</f>
        <v>-1.5570549294352531E-9</v>
      </c>
      <c r="AA86" s="178">
        <f>$CG27-AA85</f>
        <v>-1.57160684466362E-9</v>
      </c>
      <c r="AB86" s="178">
        <f>$CG28-AB85</f>
        <v>0</v>
      </c>
      <c r="AC86" s="178">
        <f>$CG29-AC85</f>
        <v>0</v>
      </c>
      <c r="AD86" s="178">
        <f>$CG30-AD85</f>
        <v>0</v>
      </c>
      <c r="AE86" s="178">
        <f>$CG31-AE85</f>
        <v>0</v>
      </c>
      <c r="AF86" s="178">
        <f>$CG32-AF85</f>
        <v>0</v>
      </c>
      <c r="AG86" s="178">
        <f>$CG33-AG85</f>
        <v>0</v>
      </c>
      <c r="AH86" s="178">
        <f>$CG34-AH85</f>
        <v>8.8475644588470459E-9</v>
      </c>
      <c r="AI86" s="178">
        <f>$CG35-AI85</f>
        <v>0</v>
      </c>
      <c r="AJ86" s="178">
        <f>$CG36-AJ85</f>
        <v>0</v>
      </c>
      <c r="AK86" s="176">
        <f>AK85-$CG37</f>
        <v>0</v>
      </c>
      <c r="AL86" s="176">
        <f>AL85-$CG38</f>
        <v>0</v>
      </c>
      <c r="AM86" s="176">
        <f>AM85-$CG39</f>
        <v>0</v>
      </c>
      <c r="AN86" s="177">
        <f>AN85-$CG40</f>
        <v>1.5497789718210697E-9</v>
      </c>
      <c r="AO86" s="176">
        <f>AO85-$CG41</f>
        <v>1.3969838619232178E-9</v>
      </c>
      <c r="AP86" s="176">
        <f>AP85-$CG42</f>
        <v>0</v>
      </c>
      <c r="AQ86" s="176">
        <f>AQ85-$CG43</f>
        <v>1.3969838619232178E-9</v>
      </c>
      <c r="AR86" s="176">
        <f>AR85-$CG44</f>
        <v>0</v>
      </c>
      <c r="AS86" s="176">
        <f>AS85-$CG45</f>
        <v>1.5133991837501526E-9</v>
      </c>
      <c r="AT86" s="176">
        <f>AT85-$CG46</f>
        <v>0</v>
      </c>
      <c r="AU86" s="176">
        <f>AU85-$CG47</f>
        <v>0</v>
      </c>
      <c r="AV86" s="176">
        <f>AV85-$CG48</f>
        <v>1.862645149230957E-9</v>
      </c>
      <c r="AW86" s="176">
        <f>AW85-$CG49</f>
        <v>1.5133991837501526E-9</v>
      </c>
      <c r="AX86" s="176">
        <f>AX85-$CG50</f>
        <v>0</v>
      </c>
      <c r="AY86" s="176">
        <f>AY85-$CG51</f>
        <v>1.862645149230957E-9</v>
      </c>
      <c r="AZ86" s="176">
        <f>AZ85-$CG52</f>
        <v>1.7462298274040222E-9</v>
      </c>
      <c r="BA86" s="176">
        <f>BA85-$CG53</f>
        <v>0</v>
      </c>
      <c r="BB86" s="176">
        <f>BB85-$CG54</f>
        <v>1.57160684466362E-9</v>
      </c>
      <c r="BC86" s="176">
        <f>BC85-$CG55</f>
        <v>1.862645149230957E-9</v>
      </c>
      <c r="BD86" s="176">
        <f>BD85-$CG56</f>
        <v>1.5133991837501526E-9</v>
      </c>
      <c r="BE86" s="176">
        <f>BE85-$CG57</f>
        <v>1.5133991837501526E-9</v>
      </c>
      <c r="BF86" s="176">
        <f>BF85-$CG58</f>
        <v>1.5133991837501526E-9</v>
      </c>
      <c r="BG86" s="176">
        <f>BG85-$CG59</f>
        <v>0</v>
      </c>
      <c r="BH86" s="176">
        <f>BH85-$CG60</f>
        <v>1.57160684466362E-9</v>
      </c>
      <c r="BI86" s="176">
        <f>BI85-$CG61</f>
        <v>2.0372681319713593E-9</v>
      </c>
      <c r="BJ86" s="176">
        <f>BJ85-$CG62</f>
        <v>0</v>
      </c>
      <c r="BK86" s="176">
        <f>BK85-$CG63</f>
        <v>0</v>
      </c>
      <c r="BL86" s="176">
        <f>BL85-$CG64</f>
        <v>0</v>
      </c>
      <c r="BM86" s="176">
        <f>BM85-$CG65</f>
        <v>0</v>
      </c>
      <c r="BN86" s="176">
        <f>BN85-$CG66</f>
        <v>0</v>
      </c>
      <c r="BO86" s="176">
        <f>BO85-$CG67</f>
        <v>0</v>
      </c>
      <c r="BP86" s="176">
        <f>BP85-$CG68</f>
        <v>0</v>
      </c>
      <c r="BQ86" s="176">
        <f>BQ85-$CG69</f>
        <v>0</v>
      </c>
      <c r="BR86" s="176">
        <f>BR85-$CG70</f>
        <v>0</v>
      </c>
      <c r="BS86" s="176">
        <f>BS85-CG71</f>
        <v>0</v>
      </c>
      <c r="BT86" s="176">
        <f>BT85-CG72</f>
        <v>0</v>
      </c>
      <c r="BU86" s="176">
        <f>BU85-CG73</f>
        <v>0</v>
      </c>
      <c r="BV86" s="176">
        <f>BV85-CG74</f>
        <v>0</v>
      </c>
      <c r="BW86" s="176">
        <f>BW85-CG75</f>
        <v>0</v>
      </c>
      <c r="BX86" s="176">
        <f>BX85-CG76</f>
        <v>0</v>
      </c>
      <c r="BY86" s="176">
        <f>BY85-CG77</f>
        <v>0</v>
      </c>
      <c r="BZ86" s="176">
        <f>BZ85-CG78</f>
        <v>0</v>
      </c>
      <c r="CA86" s="176">
        <f>CA85-CG79</f>
        <v>-2.3283064365386963E-9</v>
      </c>
      <c r="CB86" s="176">
        <f>CB85-CG80</f>
        <v>0</v>
      </c>
      <c r="CC86" s="176">
        <f>CC85-CG81</f>
        <v>0</v>
      </c>
      <c r="CD86" s="176">
        <f>CD85-CG82</f>
        <v>0</v>
      </c>
      <c r="CE86" s="176">
        <f>CE85-CG83</f>
        <v>-4.6566128730773926E-8</v>
      </c>
      <c r="CF86" s="176">
        <f>CF85-CG84</f>
        <v>-4.0978193283081055E-8</v>
      </c>
      <c r="CG86" s="222"/>
      <c r="CH86" s="221"/>
      <c r="CI86" s="221"/>
      <c r="CJ86" s="221"/>
    </row>
    <row r="87" spans="1:88" x14ac:dyDescent="0.25">
      <c r="A87" s="76" t="s">
        <v>18</v>
      </c>
      <c r="B87" s="221"/>
      <c r="C87" s="81">
        <f>SUM(C85:AJ85)-SUM(CG3:CG36)</f>
        <v>0</v>
      </c>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c r="AH87" s="221"/>
      <c r="AI87" s="221"/>
      <c r="AJ87" s="96"/>
      <c r="AK87" s="81">
        <f>SUM(AK85:BR85)-SUM(CG37:CG70)</f>
        <v>0</v>
      </c>
      <c r="AL87" s="221"/>
      <c r="AM87" s="221"/>
      <c r="AN87" s="221"/>
      <c r="AO87" s="221"/>
      <c r="AP87" s="221"/>
      <c r="AQ87" s="221"/>
      <c r="AR87" s="221"/>
      <c r="AS87" s="221"/>
      <c r="AT87" s="221"/>
      <c r="AU87" s="221"/>
      <c r="AV87" s="221"/>
      <c r="AW87" s="221"/>
      <c r="AX87" s="221"/>
      <c r="AY87" s="221"/>
      <c r="AZ87" s="221"/>
      <c r="BA87" s="221"/>
      <c r="BB87" s="221"/>
      <c r="BC87" s="221"/>
      <c r="BD87" s="221"/>
      <c r="BE87" s="221"/>
      <c r="BF87" s="221"/>
      <c r="BG87" s="221"/>
      <c r="BH87" s="221"/>
      <c r="BI87" s="221"/>
      <c r="BJ87" s="221"/>
      <c r="BK87" s="221"/>
      <c r="BL87" s="221"/>
      <c r="BM87" s="221"/>
      <c r="BN87" s="221"/>
      <c r="BO87" s="221"/>
      <c r="BP87" s="221"/>
      <c r="BQ87" s="221"/>
      <c r="BR87" s="96"/>
      <c r="BS87" s="221"/>
      <c r="BT87" s="100"/>
      <c r="BU87" s="100"/>
      <c r="BV87" s="100"/>
      <c r="BW87" s="100"/>
      <c r="BX87" s="100"/>
      <c r="BY87" s="100"/>
      <c r="BZ87" s="100"/>
      <c r="CA87" s="100"/>
      <c r="CB87" s="100"/>
      <c r="CC87" s="100"/>
      <c r="CD87" s="100"/>
      <c r="CE87" s="100"/>
      <c r="CF87" s="100"/>
      <c r="CG87" s="221"/>
      <c r="CH87" s="221"/>
      <c r="CI87" s="221"/>
      <c r="CJ87" s="221"/>
    </row>
    <row r="88" spans="1:88" x14ac:dyDescent="0.25">
      <c r="A88" s="221"/>
      <c r="B88" s="221"/>
      <c r="C88" s="8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c r="AH88" s="221"/>
      <c r="AI88" s="221"/>
      <c r="AJ88" s="221"/>
      <c r="AK88" s="221"/>
      <c r="AL88" s="221"/>
      <c r="AM88" s="221"/>
      <c r="AN88" s="221"/>
      <c r="AO88" s="221"/>
      <c r="AP88" s="221"/>
      <c r="AQ88" s="221"/>
      <c r="AR88" s="221"/>
      <c r="AS88" s="221"/>
      <c r="AT88" s="221"/>
      <c r="AU88" s="221"/>
      <c r="AV88" s="221"/>
      <c r="AW88" s="221"/>
      <c r="AX88" s="221"/>
      <c r="AY88" s="221"/>
      <c r="AZ88" s="221"/>
      <c r="BA88" s="221"/>
      <c r="BB88" s="221"/>
      <c r="BC88" s="221"/>
      <c r="BD88" s="221"/>
      <c r="BE88" s="221"/>
      <c r="BF88" s="221"/>
      <c r="BG88" s="221"/>
      <c r="BH88" s="221"/>
      <c r="BI88" s="221"/>
      <c r="BJ88" s="221"/>
      <c r="BK88" s="221"/>
      <c r="BL88" s="221"/>
      <c r="BM88" s="221"/>
      <c r="BN88" s="221"/>
      <c r="BO88" s="221"/>
      <c r="BP88" s="221"/>
      <c r="BQ88" s="221"/>
      <c r="BR88" s="221"/>
      <c r="BS88" s="175" t="b">
        <f>SUM(BS73:BS76)='[43]SAM_2017_IO bal'!BS73</f>
        <v>1</v>
      </c>
      <c r="BT88" s="175" t="b">
        <f>SUM(BT73:BT76)='[43]SAM_2017_IO bal'!BT73</f>
        <v>1</v>
      </c>
      <c r="BU88" s="89" t="s">
        <v>51</v>
      </c>
      <c r="BV88" s="89" t="s">
        <v>52</v>
      </c>
      <c r="BW88" s="89" t="s">
        <v>53</v>
      </c>
      <c r="BX88" s="89" t="s">
        <v>54</v>
      </c>
      <c r="BY88" s="175" t="b">
        <f>SUM(BY73:BY76)='[43]SAM_2017_IO bal'!BV73</f>
        <v>1</v>
      </c>
      <c r="BZ88" s="221"/>
      <c r="CA88" s="221"/>
      <c r="CB88" s="221"/>
      <c r="CC88" s="221"/>
      <c r="CD88" s="221"/>
      <c r="CE88" s="221"/>
      <c r="CF88" s="221"/>
      <c r="CG88" s="221"/>
      <c r="CH88" s="221"/>
      <c r="CI88" s="221"/>
      <c r="CJ88" s="221"/>
    </row>
    <row r="89" spans="1:88" x14ac:dyDescent="0.25">
      <c r="A89" s="174" t="s">
        <v>164</v>
      </c>
      <c r="B89" s="173">
        <f>SUM(C71:AJ80,AK78:BR78,CF79)</f>
        <v>54514793.730302252</v>
      </c>
      <c r="C89" s="221" t="b">
        <f>B89=B90</f>
        <v>0</v>
      </c>
      <c r="D89" s="81">
        <f>B89-B90</f>
        <v>9.6857547760009766E-8</v>
      </c>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c r="AH89" s="221"/>
      <c r="AI89" s="221"/>
      <c r="AJ89" s="221"/>
      <c r="AK89" s="221"/>
      <c r="AL89" s="221"/>
      <c r="AM89" s="221"/>
      <c r="AN89" s="221"/>
      <c r="AO89" s="221"/>
      <c r="AP89" s="221"/>
      <c r="AQ89" s="221"/>
      <c r="AR89" s="221"/>
      <c r="AS89" s="221"/>
      <c r="AT89" s="221"/>
      <c r="AU89" s="221"/>
      <c r="AV89" s="221"/>
      <c r="AW89" s="221"/>
      <c r="AX89" s="221"/>
      <c r="AY89" s="221"/>
      <c r="AZ89" s="221"/>
      <c r="BA89" s="221"/>
      <c r="BB89" s="221"/>
      <c r="BC89" s="221"/>
      <c r="BD89" s="221"/>
      <c r="BE89" s="221"/>
      <c r="BF89" s="221"/>
      <c r="BG89" s="221"/>
      <c r="BH89" s="221"/>
      <c r="BI89" s="221"/>
      <c r="BJ89" s="221"/>
      <c r="BK89" s="221"/>
      <c r="BL89" s="221"/>
      <c r="BM89" s="221"/>
      <c r="BN89" s="221"/>
      <c r="BO89" s="221"/>
      <c r="BP89" s="221"/>
      <c r="BQ89" s="221"/>
      <c r="BR89" s="221"/>
      <c r="BS89" s="221"/>
      <c r="BT89" s="221"/>
      <c r="BU89" s="221"/>
      <c r="BV89" s="221"/>
      <c r="BW89" s="221"/>
      <c r="BX89" s="221"/>
      <c r="BY89" s="221"/>
      <c r="BZ89" s="221"/>
      <c r="CA89" s="221"/>
      <c r="CB89" s="221"/>
      <c r="CC89" s="221"/>
      <c r="CD89" s="221"/>
      <c r="CE89" s="221"/>
      <c r="CF89" s="221"/>
      <c r="CG89" s="221"/>
      <c r="CH89" s="221"/>
      <c r="CI89" s="221"/>
      <c r="CJ89" s="221"/>
    </row>
    <row r="90" spans="1:88" x14ac:dyDescent="0.25">
      <c r="A90" s="174" t="s">
        <v>165</v>
      </c>
      <c r="B90" s="173">
        <f>SUM(BU37:CE70)+SUM(CF3:CF36)+CF79-SUM(AK84:BR84)</f>
        <v>54514793.730302155</v>
      </c>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c r="AH90" s="221"/>
      <c r="AI90" s="221"/>
      <c r="AJ90" s="221"/>
      <c r="AK90" s="222" t="e">
        <f>#REF!+#REF!+#REF!</f>
        <v>#REF!</v>
      </c>
      <c r="AL90" s="222" t="e">
        <f>#REF!+#REF!+#REF!</f>
        <v>#REF!</v>
      </c>
      <c r="AM90" s="221"/>
      <c r="AN90" s="221"/>
      <c r="AO90" s="221"/>
      <c r="AP90" s="221"/>
      <c r="AQ90" s="221"/>
      <c r="AR90" s="221"/>
      <c r="AS90" s="221"/>
      <c r="AT90" s="221"/>
      <c r="AU90" s="221"/>
      <c r="AV90" s="221"/>
      <c r="AW90" s="221"/>
      <c r="AX90" s="221"/>
      <c r="AY90" s="221"/>
      <c r="AZ90" s="221"/>
      <c r="BA90" s="221"/>
      <c r="BB90" s="221"/>
      <c r="BC90" s="221"/>
      <c r="BD90" s="221"/>
      <c r="BE90" s="221"/>
      <c r="BF90" s="221"/>
      <c r="BG90" s="221"/>
      <c r="BH90" s="221"/>
      <c r="BI90" s="221"/>
      <c r="BJ90" s="221"/>
      <c r="BK90" s="221"/>
      <c r="BL90" s="221"/>
      <c r="BM90" s="221"/>
      <c r="BN90" s="221"/>
      <c r="BO90" s="221"/>
      <c r="BP90" s="221"/>
      <c r="BQ90" s="221"/>
      <c r="BR90" s="221"/>
      <c r="BS90" s="221"/>
      <c r="BT90" s="221"/>
      <c r="BU90" s="81" t="b">
        <f>BU86=0</f>
        <v>1</v>
      </c>
      <c r="BV90" s="81" t="b">
        <f>BV86=0</f>
        <v>1</v>
      </c>
      <c r="BW90" s="81" t="b">
        <f>BW86=0</f>
        <v>1</v>
      </c>
      <c r="BX90" s="81" t="b">
        <f>BX86=0</f>
        <v>1</v>
      </c>
      <c r="BY90" s="221"/>
      <c r="BZ90" s="221"/>
      <c r="CA90" s="221"/>
      <c r="CB90" s="221"/>
      <c r="CC90" s="221"/>
      <c r="CD90" s="221"/>
      <c r="CE90" s="221"/>
      <c r="CF90" s="221"/>
      <c r="CG90" s="221"/>
      <c r="CH90" s="221"/>
      <c r="CI90" s="221"/>
      <c r="CJ90" s="221"/>
    </row>
    <row r="91" spans="1:88" x14ac:dyDescent="0.25">
      <c r="A91" s="174"/>
      <c r="B91" s="173">
        <f>SUM(C71:AJ80)+BZ77+CA77</f>
        <v>54514793.730302259</v>
      </c>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c r="AH91" s="221"/>
      <c r="AI91" s="221"/>
      <c r="AJ91" s="221"/>
      <c r="AK91" s="221"/>
      <c r="AL91" s="221"/>
      <c r="AM91" s="221"/>
      <c r="AN91" s="221"/>
      <c r="AO91" s="221"/>
      <c r="AP91" s="221"/>
      <c r="AQ91" s="221"/>
      <c r="AR91" s="221"/>
      <c r="AS91" s="221"/>
      <c r="AT91" s="221"/>
      <c r="AU91" s="221"/>
      <c r="AV91" s="221"/>
      <c r="AW91" s="221"/>
      <c r="AX91" s="221"/>
      <c r="AY91" s="221"/>
      <c r="AZ91" s="221"/>
      <c r="BA91" s="221"/>
      <c r="BB91" s="221"/>
      <c r="BC91" s="221"/>
      <c r="BD91" s="221"/>
      <c r="BE91" s="221"/>
      <c r="BF91" s="221"/>
      <c r="BG91" s="221"/>
      <c r="BH91" s="221"/>
      <c r="BI91" s="221"/>
      <c r="BJ91" s="221"/>
      <c r="BK91" s="221"/>
      <c r="BL91" s="221"/>
      <c r="BM91" s="221"/>
      <c r="BN91" s="221"/>
      <c r="BO91" s="221"/>
      <c r="BP91" s="221"/>
      <c r="BQ91" s="221"/>
      <c r="BR91" s="221"/>
      <c r="BS91" s="221"/>
      <c r="BT91" s="221"/>
      <c r="BU91" s="221"/>
      <c r="BV91" s="221"/>
      <c r="BW91" s="221"/>
      <c r="BX91" s="221"/>
      <c r="BY91" s="221"/>
      <c r="BZ91" s="221"/>
      <c r="CA91" s="221"/>
      <c r="CB91" s="221"/>
      <c r="CC91" s="221"/>
      <c r="CD91" s="221"/>
      <c r="CE91" s="221"/>
      <c r="CF91" s="221"/>
      <c r="CG91" s="221"/>
      <c r="CH91" s="221"/>
      <c r="CI91" s="221"/>
      <c r="CJ91" s="221"/>
    </row>
    <row r="92" spans="1:88" ht="45" x14ac:dyDescent="0.25">
      <c r="A92" s="221"/>
      <c r="B92" s="221"/>
      <c r="C92" s="221"/>
      <c r="D92" s="221"/>
      <c r="E92" s="221"/>
      <c r="F92" s="221"/>
      <c r="G92" s="221"/>
      <c r="H92" s="221"/>
      <c r="I92" s="221"/>
      <c r="J92" s="221"/>
      <c r="K92" s="221"/>
      <c r="L92" s="221"/>
      <c r="M92" s="221"/>
      <c r="N92" s="221"/>
      <c r="O92" s="76"/>
      <c r="P92" s="172"/>
      <c r="Q92" s="172"/>
      <c r="R92" s="172"/>
      <c r="S92" s="172"/>
      <c r="T92" s="172"/>
      <c r="U92" s="172"/>
      <c r="V92" s="76"/>
      <c r="W92" s="221"/>
      <c r="X92" s="221"/>
      <c r="Y92" s="221"/>
      <c r="Z92" s="221"/>
      <c r="AA92" s="221"/>
      <c r="AB92" s="221"/>
      <c r="AC92" s="221"/>
      <c r="AD92" s="221"/>
      <c r="AE92" s="221"/>
      <c r="AF92" s="221"/>
      <c r="AG92" s="221"/>
      <c r="AH92" s="221"/>
      <c r="AI92" s="221"/>
      <c r="AJ92" s="221"/>
      <c r="AK92" s="221"/>
      <c r="AL92" s="221"/>
      <c r="AM92" s="221"/>
      <c r="AN92" s="171"/>
      <c r="AO92" s="221"/>
      <c r="AP92" s="221"/>
      <c r="AQ92" s="221"/>
      <c r="AR92" s="221"/>
      <c r="AS92" s="221"/>
      <c r="AT92" s="221"/>
      <c r="AU92" s="221"/>
      <c r="AV92" s="221"/>
      <c r="AW92" s="221"/>
      <c r="AX92" s="221"/>
      <c r="AY92" s="221"/>
      <c r="AZ92" s="221"/>
      <c r="BA92" s="221"/>
      <c r="BB92" s="221"/>
      <c r="BC92" s="221"/>
      <c r="BD92" s="221"/>
      <c r="BE92" s="221"/>
      <c r="BF92" s="221"/>
      <c r="BG92" s="221"/>
      <c r="BH92" s="221"/>
      <c r="BI92" s="221"/>
      <c r="BJ92" s="221"/>
      <c r="BK92" s="221"/>
      <c r="BL92" s="221"/>
      <c r="BM92" s="221"/>
      <c r="BN92" s="221"/>
      <c r="BO92" s="221"/>
      <c r="BP92" s="221"/>
      <c r="BQ92" s="221"/>
      <c r="BR92" s="221"/>
      <c r="BS92" s="221"/>
      <c r="BT92" s="170" t="s">
        <v>57</v>
      </c>
      <c r="BU92" s="169">
        <v>-632733.20499466266</v>
      </c>
      <c r="BV92" s="169">
        <v>5041244.1636125129</v>
      </c>
      <c r="BW92" s="169">
        <v>-422226.34340704326</v>
      </c>
      <c r="BX92" s="169">
        <v>8655926.9733216539</v>
      </c>
      <c r="BY92" s="222"/>
      <c r="BZ92" s="222"/>
      <c r="CA92" s="221"/>
      <c r="CB92" s="221"/>
      <c r="CC92" s="221"/>
      <c r="CD92" s="221"/>
      <c r="CE92" s="221"/>
      <c r="CF92" s="221"/>
      <c r="CG92" s="221"/>
      <c r="CH92" s="221"/>
      <c r="CI92" s="221"/>
      <c r="CJ92" s="221"/>
    </row>
    <row r="93" spans="1:88" x14ac:dyDescent="0.25">
      <c r="A93" s="221"/>
      <c r="B93" s="221"/>
      <c r="C93" s="221"/>
      <c r="D93" s="221"/>
      <c r="E93" s="221"/>
      <c r="F93" s="221"/>
      <c r="G93" s="221"/>
      <c r="H93" s="221"/>
      <c r="I93" s="221"/>
      <c r="J93" s="221"/>
      <c r="K93" s="221"/>
      <c r="L93" s="221"/>
      <c r="M93" s="221"/>
      <c r="N93" s="221"/>
      <c r="O93" s="76"/>
      <c r="P93" s="76"/>
      <c r="Q93" s="76"/>
      <c r="R93" s="76"/>
      <c r="S93" s="76"/>
      <c r="T93" s="76"/>
      <c r="U93" s="76"/>
      <c r="V93" s="76"/>
      <c r="W93" s="221"/>
      <c r="X93" s="221"/>
      <c r="Y93" s="221"/>
      <c r="Z93" s="221"/>
      <c r="AA93" s="221"/>
      <c r="AB93" s="221"/>
      <c r="AC93" s="221"/>
      <c r="AD93" s="221"/>
      <c r="AE93" s="221"/>
      <c r="AF93" s="221"/>
      <c r="AG93" s="221"/>
      <c r="AH93" s="221"/>
      <c r="AI93" s="221"/>
      <c r="AJ93" s="221"/>
      <c r="AK93" s="221"/>
      <c r="AL93" s="221"/>
      <c r="AM93" s="221"/>
      <c r="AN93" s="221"/>
      <c r="AO93" s="221"/>
      <c r="AP93" s="221"/>
      <c r="AQ93" s="221"/>
      <c r="AR93" s="221"/>
      <c r="AS93" s="221"/>
      <c r="AT93" s="221"/>
      <c r="AU93" s="221"/>
      <c r="AV93" s="221"/>
      <c r="AW93" s="221"/>
      <c r="AX93" s="221"/>
      <c r="AY93" s="221"/>
      <c r="AZ93" s="221"/>
      <c r="BA93" s="221"/>
      <c r="BB93" s="221"/>
      <c r="BC93" s="221"/>
      <c r="BD93" s="221"/>
      <c r="BE93" s="221"/>
      <c r="BF93" s="221"/>
      <c r="BG93" s="221"/>
      <c r="BH93" s="221"/>
      <c r="BI93" s="221"/>
      <c r="BJ93" s="221"/>
      <c r="BK93" s="221"/>
      <c r="BL93" s="221"/>
      <c r="BM93" s="221"/>
      <c r="BN93" s="221"/>
      <c r="BO93" s="221"/>
      <c r="BP93" s="221"/>
      <c r="BQ93" s="221"/>
      <c r="BR93" s="221"/>
      <c r="BS93" s="221"/>
      <c r="BT93" s="221" t="s">
        <v>58</v>
      </c>
      <c r="BU93" s="221"/>
      <c r="BV93" s="221"/>
      <c r="BW93" s="221"/>
      <c r="BX93" s="221"/>
      <c r="BY93" s="221"/>
      <c r="BZ93" s="221"/>
      <c r="CA93" s="221"/>
      <c r="CB93" s="221"/>
      <c r="CC93" s="221"/>
      <c r="CD93" s="221"/>
      <c r="CE93" s="221"/>
      <c r="CF93" s="221"/>
      <c r="CG93" s="221"/>
      <c r="CH93" s="221"/>
      <c r="CI93" s="221"/>
      <c r="CJ93" s="221"/>
    </row>
    <row r="94" spans="1:88" x14ac:dyDescent="0.25">
      <c r="A94" s="221"/>
      <c r="B94" s="221"/>
      <c r="C94" s="221"/>
      <c r="D94" s="221"/>
      <c r="E94" s="221"/>
      <c r="F94" s="221"/>
      <c r="G94" s="221"/>
      <c r="H94" s="221"/>
      <c r="I94" s="221"/>
      <c r="J94" s="221"/>
      <c r="K94" s="221"/>
      <c r="L94" s="221"/>
      <c r="M94" s="221"/>
      <c r="N94" s="221"/>
      <c r="O94" s="76"/>
      <c r="P94" s="76"/>
      <c r="Q94" s="76"/>
      <c r="R94" s="76"/>
      <c r="S94" s="76"/>
      <c r="T94" s="76"/>
      <c r="U94" s="76"/>
      <c r="V94" s="76"/>
      <c r="W94" s="221"/>
      <c r="X94" s="221"/>
      <c r="Y94" s="221"/>
      <c r="Z94" s="221"/>
      <c r="AA94" s="221"/>
      <c r="AB94" s="221"/>
      <c r="AC94" s="221"/>
      <c r="AD94" s="221"/>
      <c r="AE94" s="221"/>
      <c r="AF94" s="221"/>
      <c r="AG94" s="221"/>
      <c r="AH94" s="221"/>
      <c r="AI94" s="221"/>
      <c r="AJ94" s="221"/>
      <c r="AK94" s="221"/>
      <c r="AL94" s="221"/>
      <c r="AM94" s="221"/>
      <c r="AN94" s="221"/>
      <c r="AO94" s="221"/>
      <c r="AP94" s="221"/>
      <c r="AQ94" s="221"/>
      <c r="AR94" s="221"/>
      <c r="AS94" s="221"/>
      <c r="AT94" s="221"/>
      <c r="AU94" s="221"/>
      <c r="AV94" s="221"/>
      <c r="AW94" s="221"/>
      <c r="AX94" s="221"/>
      <c r="AY94" s="221"/>
      <c r="AZ94" s="221"/>
      <c r="BA94" s="221"/>
      <c r="BB94" s="221"/>
      <c r="BC94" s="221"/>
      <c r="BD94" s="221"/>
      <c r="BE94" s="221"/>
      <c r="BF94" s="221"/>
      <c r="BG94" s="221"/>
      <c r="BH94" s="221"/>
      <c r="BI94" s="221"/>
      <c r="BJ94" s="221"/>
      <c r="BK94" s="221"/>
      <c r="BL94" s="221"/>
      <c r="BM94" s="221"/>
      <c r="BN94" s="221"/>
      <c r="BO94" s="221"/>
      <c r="BP94" s="221"/>
      <c r="BQ94" s="221"/>
      <c r="BR94" s="221"/>
      <c r="BS94" s="221"/>
      <c r="BT94" s="221" t="s">
        <v>59</v>
      </c>
      <c r="BU94" s="221"/>
      <c r="BV94" s="221"/>
      <c r="BW94" s="221"/>
      <c r="BX94" s="221"/>
      <c r="BY94" s="221"/>
      <c r="BZ94" s="221"/>
      <c r="CA94" s="221"/>
      <c r="CB94" s="221"/>
      <c r="CC94" s="221"/>
      <c r="CD94" s="221"/>
      <c r="CE94" s="221"/>
      <c r="CF94" s="221"/>
      <c r="CG94" s="221"/>
      <c r="CH94" s="221"/>
      <c r="CI94" s="221"/>
      <c r="CJ94" s="221"/>
    </row>
    <row r="95" spans="1:88" x14ac:dyDescent="0.25">
      <c r="A95" s="221"/>
      <c r="B95" s="221"/>
      <c r="C95" s="221"/>
      <c r="D95" s="221"/>
      <c r="E95" s="221"/>
      <c r="F95" s="221"/>
      <c r="G95" s="221"/>
      <c r="H95" s="221"/>
      <c r="I95" s="221"/>
      <c r="J95" s="221"/>
      <c r="K95" s="221"/>
      <c r="L95" s="221"/>
      <c r="M95" s="221"/>
      <c r="N95" s="221"/>
      <c r="O95" s="76"/>
      <c r="P95" s="76"/>
      <c r="Q95" s="76"/>
      <c r="R95" s="76"/>
      <c r="S95" s="76"/>
      <c r="T95" s="76"/>
      <c r="U95" s="76"/>
      <c r="V95" s="76"/>
      <c r="W95" s="221"/>
      <c r="X95" s="221"/>
      <c r="Y95" s="221"/>
      <c r="Z95" s="221"/>
      <c r="AA95" s="221"/>
      <c r="AB95" s="221"/>
      <c r="AC95" s="221"/>
      <c r="AD95" s="221"/>
      <c r="AE95" s="221"/>
      <c r="AF95" s="221"/>
      <c r="AG95" s="221"/>
      <c r="AH95" s="221"/>
      <c r="AI95" s="221"/>
      <c r="AJ95" s="221"/>
      <c r="AK95" s="221"/>
      <c r="AL95" s="221"/>
      <c r="AM95" s="221"/>
      <c r="AN95" s="221"/>
      <c r="AO95" s="221"/>
      <c r="AP95" s="221"/>
      <c r="AQ95" s="221"/>
      <c r="AR95" s="221"/>
      <c r="AS95" s="221"/>
      <c r="AT95" s="221"/>
      <c r="AU95" s="221"/>
      <c r="AV95" s="221"/>
      <c r="AW95" s="221"/>
      <c r="AX95" s="221"/>
      <c r="AY95" s="221"/>
      <c r="AZ95" s="221"/>
      <c r="BA95" s="221"/>
      <c r="BB95" s="221"/>
      <c r="BC95" s="221"/>
      <c r="BD95" s="221"/>
      <c r="BE95" s="221"/>
      <c r="BF95" s="221"/>
      <c r="BG95" s="221"/>
      <c r="BH95" s="221"/>
      <c r="BI95" s="221"/>
      <c r="BJ95" s="221"/>
      <c r="BK95" s="221"/>
      <c r="BL95" s="221"/>
      <c r="BM95" s="221"/>
      <c r="BN95" s="221"/>
      <c r="BO95" s="221"/>
      <c r="BP95" s="221"/>
      <c r="BQ95" s="221"/>
      <c r="BR95" s="221"/>
      <c r="BS95" s="221"/>
      <c r="BT95" s="221" t="s">
        <v>60</v>
      </c>
      <c r="BU95" s="221"/>
      <c r="BV95" s="221"/>
      <c r="BW95" s="221"/>
      <c r="BX95" s="221"/>
      <c r="BY95" s="221"/>
      <c r="BZ95" s="221"/>
      <c r="CA95" s="221"/>
      <c r="CB95" s="221"/>
      <c r="CC95" s="221"/>
      <c r="CD95" s="221"/>
      <c r="CE95" s="221"/>
      <c r="CF95" s="221"/>
      <c r="CG95" s="221"/>
      <c r="CH95" s="221"/>
      <c r="CI95" s="221"/>
      <c r="CJ95" s="221"/>
    </row>
    <row r="96" spans="1:88" x14ac:dyDescent="0.25">
      <c r="A96" s="221"/>
      <c r="B96" s="221"/>
      <c r="C96" s="221"/>
      <c r="D96" s="221"/>
      <c r="E96" s="221"/>
      <c r="F96" s="221"/>
      <c r="G96" s="221"/>
      <c r="H96" s="221"/>
      <c r="I96" s="221"/>
      <c r="J96" s="221"/>
      <c r="K96" s="221"/>
      <c r="L96" s="221"/>
      <c r="M96" s="221"/>
      <c r="N96" s="221"/>
      <c r="O96" s="76"/>
      <c r="P96" s="76"/>
      <c r="Q96" s="76"/>
      <c r="R96" s="76"/>
      <c r="S96" s="76"/>
      <c r="T96" s="76"/>
      <c r="U96" s="76"/>
      <c r="V96" s="76"/>
      <c r="W96" s="221"/>
      <c r="X96" s="221"/>
      <c r="Y96" s="221"/>
      <c r="Z96" s="221"/>
      <c r="AA96" s="221"/>
      <c r="AB96" s="221"/>
      <c r="AC96" s="221"/>
      <c r="AD96" s="221"/>
      <c r="AE96" s="221"/>
      <c r="AF96" s="221"/>
      <c r="AG96" s="221"/>
      <c r="AH96" s="221"/>
      <c r="AI96" s="221"/>
      <c r="AJ96" s="221"/>
      <c r="AK96" s="221"/>
      <c r="AL96" s="221"/>
      <c r="AM96" s="221"/>
      <c r="AN96" s="221"/>
      <c r="AO96" s="221"/>
      <c r="AP96" s="221"/>
      <c r="AQ96" s="221"/>
      <c r="AR96" s="221"/>
      <c r="AS96" s="221"/>
      <c r="AT96" s="221"/>
      <c r="AU96" s="221"/>
      <c r="AV96" s="221"/>
      <c r="AW96" s="221"/>
      <c r="AX96" s="221"/>
      <c r="AY96" s="221"/>
      <c r="AZ96" s="221"/>
      <c r="BA96" s="221"/>
      <c r="BB96" s="221"/>
      <c r="BC96" s="221"/>
      <c r="BD96" s="221"/>
      <c r="BE96" s="221"/>
      <c r="BF96" s="221"/>
      <c r="BG96" s="221"/>
      <c r="BH96" s="221"/>
      <c r="BI96" s="221"/>
      <c r="BJ96" s="221"/>
      <c r="BK96" s="221"/>
      <c r="BL96" s="221"/>
      <c r="BM96" s="221"/>
      <c r="BN96" s="221"/>
      <c r="BO96" s="221"/>
      <c r="BP96" s="221"/>
      <c r="BQ96" s="221"/>
      <c r="BR96" s="221"/>
      <c r="BS96" s="221"/>
      <c r="BT96" s="221" t="s">
        <v>61</v>
      </c>
      <c r="BU96" s="221"/>
      <c r="BV96" s="221"/>
      <c r="BW96" s="221"/>
      <c r="BX96" s="221"/>
      <c r="BY96" s="221"/>
      <c r="BZ96" s="221"/>
      <c r="CA96" s="221"/>
      <c r="CB96" s="221"/>
      <c r="CC96" s="221"/>
      <c r="CD96" s="221"/>
      <c r="CE96" s="221"/>
      <c r="CF96" s="221"/>
      <c r="CG96" s="221"/>
      <c r="CH96" s="221"/>
      <c r="CI96" s="221"/>
      <c r="CJ96" s="221"/>
    </row>
    <row r="97" spans="15:76" x14ac:dyDescent="0.25">
      <c r="O97" s="76"/>
      <c r="P97" s="76"/>
      <c r="Q97" s="76"/>
      <c r="R97" s="76"/>
      <c r="S97" s="76"/>
      <c r="T97" s="76"/>
      <c r="U97" s="76"/>
      <c r="V97" s="76"/>
      <c r="W97" s="221"/>
      <c r="X97" s="221"/>
      <c r="Y97" s="221"/>
      <c r="Z97" s="221"/>
      <c r="AA97" s="221"/>
      <c r="AB97" s="221"/>
      <c r="AC97" s="221"/>
      <c r="AD97" s="221"/>
      <c r="AE97" s="221"/>
      <c r="AF97" s="221"/>
      <c r="AG97" s="221"/>
      <c r="AH97" s="221"/>
      <c r="AI97" s="221"/>
      <c r="AJ97" s="221"/>
      <c r="AK97" s="221"/>
      <c r="AL97" s="221"/>
      <c r="AM97" s="221"/>
      <c r="AN97" s="221"/>
      <c r="AO97" s="221"/>
      <c r="AP97" s="221"/>
      <c r="AQ97" s="221"/>
      <c r="AR97" s="221"/>
      <c r="AS97" s="221"/>
      <c r="AT97" s="221"/>
      <c r="AU97" s="221"/>
      <c r="AV97" s="221"/>
      <c r="AW97" s="221"/>
      <c r="AX97" s="221"/>
      <c r="AY97" s="221"/>
      <c r="AZ97" s="221"/>
      <c r="BA97" s="221"/>
      <c r="BB97" s="221"/>
      <c r="BC97" s="221"/>
      <c r="BD97" s="221"/>
      <c r="BE97" s="221"/>
      <c r="BF97" s="221"/>
      <c r="BG97" s="221"/>
      <c r="BH97" s="221"/>
      <c r="BI97" s="221"/>
      <c r="BJ97" s="221"/>
      <c r="BK97" s="221"/>
      <c r="BL97" s="221"/>
      <c r="BM97" s="221"/>
      <c r="BN97" s="221"/>
      <c r="BO97" s="221"/>
      <c r="BP97" s="221"/>
      <c r="BQ97" s="221"/>
      <c r="BR97" s="221"/>
      <c r="BS97" s="221"/>
      <c r="BT97" s="221"/>
      <c r="BU97" s="221"/>
      <c r="BV97" s="221"/>
      <c r="BW97" s="221"/>
      <c r="BX97" s="221"/>
    </row>
    <row r="98" spans="15:76" x14ac:dyDescent="0.25">
      <c r="O98" s="76"/>
      <c r="P98" s="76"/>
      <c r="Q98" s="76"/>
      <c r="R98" s="76"/>
      <c r="S98" s="76"/>
      <c r="T98" s="76"/>
      <c r="U98" s="76"/>
      <c r="V98" s="76"/>
      <c r="W98" s="221"/>
      <c r="X98" s="221"/>
      <c r="Y98" s="221"/>
      <c r="Z98" s="221"/>
      <c r="AA98" s="221"/>
      <c r="AB98" s="221"/>
      <c r="AC98" s="221"/>
      <c r="AD98" s="221"/>
      <c r="AE98" s="221"/>
      <c r="AF98" s="221"/>
      <c r="AG98" s="221"/>
      <c r="AH98" s="221"/>
      <c r="AI98" s="221"/>
      <c r="AJ98" s="221"/>
      <c r="AK98" s="221"/>
      <c r="AL98" s="221"/>
      <c r="AM98" s="221"/>
      <c r="AN98" s="221"/>
      <c r="AO98" s="221"/>
      <c r="AP98" s="221"/>
      <c r="AQ98" s="221"/>
      <c r="AR98" s="221"/>
      <c r="AS98" s="221"/>
      <c r="AT98" s="221"/>
      <c r="AU98" s="221"/>
      <c r="AV98" s="221"/>
      <c r="AW98" s="221"/>
      <c r="AX98" s="221"/>
      <c r="AY98" s="221"/>
      <c r="AZ98" s="221"/>
      <c r="BA98" s="221"/>
      <c r="BB98" s="221"/>
      <c r="BC98" s="221"/>
      <c r="BD98" s="221"/>
      <c r="BE98" s="221"/>
      <c r="BF98" s="221"/>
      <c r="BG98" s="221"/>
      <c r="BH98" s="221"/>
      <c r="BI98" s="221"/>
      <c r="BJ98" s="221"/>
      <c r="BK98" s="221"/>
      <c r="BL98" s="221"/>
      <c r="BM98" s="221"/>
      <c r="BN98" s="221"/>
      <c r="BO98" s="221"/>
      <c r="BP98" s="221"/>
      <c r="BQ98" s="221"/>
      <c r="BR98" s="221"/>
      <c r="BS98" s="221"/>
      <c r="BT98" s="221"/>
      <c r="BU98" s="168" t="s">
        <v>170</v>
      </c>
      <c r="BV98" s="168"/>
      <c r="BW98" s="168"/>
      <c r="BX98" s="168"/>
    </row>
    <row r="99" spans="15:76" x14ac:dyDescent="0.25">
      <c r="O99" s="221"/>
      <c r="P99" s="221"/>
      <c r="Q99" s="221"/>
      <c r="R99" s="221"/>
      <c r="S99" s="221"/>
      <c r="T99" s="221"/>
      <c r="U99" s="221"/>
      <c r="V99" s="221"/>
      <c r="W99" s="221"/>
      <c r="X99" s="221"/>
      <c r="Y99" s="221"/>
      <c r="Z99" s="221"/>
      <c r="AA99" s="221"/>
      <c r="AB99" s="221"/>
      <c r="AC99" s="221"/>
      <c r="AD99" s="221"/>
      <c r="AE99" s="221"/>
      <c r="AF99" s="221"/>
      <c r="AG99" s="221"/>
      <c r="AH99" s="221"/>
      <c r="AI99" s="221"/>
      <c r="AJ99" s="221"/>
      <c r="AK99" s="221"/>
      <c r="AL99" s="221"/>
      <c r="AM99" s="221"/>
      <c r="AN99" s="221"/>
      <c r="AO99" s="221"/>
      <c r="AP99" s="221"/>
      <c r="AQ99" s="221"/>
      <c r="AR99" s="221"/>
      <c r="AS99" s="221"/>
      <c r="AT99" s="221"/>
      <c r="AU99" s="221"/>
      <c r="AV99" s="221"/>
      <c r="AW99" s="221"/>
      <c r="AX99" s="221"/>
      <c r="AY99" s="221"/>
      <c r="AZ99" s="221"/>
      <c r="BA99" s="221"/>
      <c r="BB99" s="221"/>
      <c r="BC99" s="221"/>
      <c r="BD99" s="221"/>
      <c r="BE99" s="221"/>
      <c r="BF99" s="221"/>
      <c r="BG99" s="221"/>
      <c r="BH99" s="221"/>
      <c r="BI99" s="221"/>
      <c r="BJ99" s="221"/>
      <c r="BK99" s="221"/>
      <c r="BL99" s="221"/>
      <c r="BM99" s="221"/>
      <c r="BN99" s="221"/>
      <c r="BO99" s="221"/>
      <c r="BP99" s="221"/>
      <c r="BQ99" s="221"/>
      <c r="BR99" s="221"/>
      <c r="BS99" s="221"/>
      <c r="BT99" s="221"/>
      <c r="BU99" s="168"/>
      <c r="BV99" s="168"/>
      <c r="BW99" s="168"/>
      <c r="BX99" s="168"/>
    </row>
    <row r="100" spans="15:76" x14ac:dyDescent="0.25">
      <c r="O100" s="221"/>
      <c r="P100" s="221"/>
      <c r="Q100" s="221"/>
      <c r="R100" s="221"/>
      <c r="S100" s="221"/>
      <c r="T100" s="221"/>
      <c r="U100" s="221"/>
      <c r="V100" s="221"/>
      <c r="W100" s="221"/>
      <c r="X100" s="221"/>
      <c r="Y100" s="221"/>
      <c r="Z100" s="221"/>
      <c r="AA100" s="221"/>
      <c r="AB100" s="221"/>
      <c r="AC100" s="221"/>
      <c r="AD100" s="221"/>
      <c r="AE100" s="221"/>
      <c r="AF100" s="221"/>
      <c r="AG100" s="221"/>
      <c r="AH100" s="221"/>
      <c r="AI100" s="221"/>
      <c r="AJ100" s="221"/>
      <c r="AK100" s="221"/>
      <c r="AL100" s="221"/>
      <c r="AM100" s="221"/>
      <c r="AN100" s="221"/>
      <c r="AO100" s="221"/>
      <c r="AP100" s="221"/>
      <c r="AQ100" s="221"/>
      <c r="AR100" s="221"/>
      <c r="AS100" s="221"/>
      <c r="AT100" s="221"/>
      <c r="AU100" s="221"/>
      <c r="AV100" s="221"/>
      <c r="AW100" s="221"/>
      <c r="AX100" s="221"/>
      <c r="AY100" s="221"/>
      <c r="AZ100" s="221"/>
      <c r="BA100" s="221"/>
      <c r="BB100" s="221"/>
      <c r="BC100" s="221"/>
      <c r="BD100" s="221"/>
      <c r="BE100" s="221"/>
      <c r="BF100" s="221"/>
      <c r="BG100" s="221"/>
      <c r="BH100" s="221"/>
      <c r="BI100" s="221"/>
      <c r="BJ100" s="221"/>
      <c r="BK100" s="221"/>
      <c r="BL100" s="221"/>
      <c r="BM100" s="221"/>
      <c r="BN100" s="221"/>
      <c r="BO100" s="221"/>
      <c r="BP100" s="221"/>
      <c r="BQ100" s="221"/>
      <c r="BR100" s="221"/>
      <c r="BS100" s="221"/>
      <c r="BT100" s="274" t="s">
        <v>171</v>
      </c>
      <c r="BU100" s="275">
        <f>BY73-BU77-BU82</f>
        <v>1097486.2074840583</v>
      </c>
      <c r="BV100" s="275">
        <f>BY74-BV77-BV82</f>
        <v>-2049886.7777053558</v>
      </c>
      <c r="BW100" s="275">
        <f>BY75-BW77-BW82</f>
        <v>732358.57493770472</v>
      </c>
      <c r="BX100" s="275">
        <f>BY76-BX77-BX82</f>
        <v>-2855510.159316361</v>
      </c>
    </row>
    <row r="101" spans="15:76" x14ac:dyDescent="0.25">
      <c r="O101" s="221"/>
      <c r="P101" s="221"/>
      <c r="Q101" s="221"/>
      <c r="R101" s="221"/>
      <c r="S101" s="221"/>
      <c r="T101" s="221"/>
      <c r="U101" s="221"/>
      <c r="V101" s="221"/>
      <c r="W101" s="221"/>
      <c r="X101" s="221"/>
      <c r="Y101" s="221"/>
      <c r="Z101" s="221"/>
      <c r="AA101" s="221"/>
      <c r="AB101" s="221"/>
      <c r="AC101" s="221"/>
      <c r="AD101" s="221"/>
      <c r="AE101" s="221"/>
      <c r="AF101" s="221"/>
      <c r="AG101" s="221"/>
      <c r="AH101" s="221"/>
      <c r="AI101" s="221"/>
      <c r="AJ101" s="221"/>
      <c r="AK101" s="221"/>
      <c r="AL101" s="221"/>
      <c r="AM101" s="221"/>
      <c r="AN101" s="221"/>
      <c r="AO101" s="221"/>
      <c r="AP101" s="221"/>
      <c r="AQ101" s="221"/>
      <c r="AR101" s="221"/>
      <c r="AS101" s="221"/>
      <c r="AT101" s="221"/>
      <c r="AU101" s="221"/>
      <c r="AV101" s="221"/>
      <c r="AW101" s="221"/>
      <c r="AX101" s="221"/>
      <c r="AY101" s="221"/>
      <c r="AZ101" s="221"/>
      <c r="BA101" s="221"/>
      <c r="BB101" s="221"/>
      <c r="BC101" s="221"/>
      <c r="BD101" s="221"/>
      <c r="BE101" s="221"/>
      <c r="BF101" s="221"/>
      <c r="BG101" s="221"/>
      <c r="BH101" s="221"/>
      <c r="BI101" s="221"/>
      <c r="BJ101" s="221"/>
      <c r="BK101" s="221"/>
      <c r="BL101" s="221"/>
      <c r="BM101" s="221"/>
      <c r="BN101" s="221"/>
      <c r="BO101" s="221"/>
      <c r="BP101" s="221"/>
      <c r="BQ101" s="221"/>
      <c r="BR101" s="221"/>
      <c r="BS101" s="221"/>
      <c r="BT101" s="221"/>
      <c r="BU101" s="273"/>
      <c r="BV101" s="273"/>
      <c r="BW101" s="273"/>
      <c r="BX101" s="273"/>
    </row>
    <row r="102" spans="15:76" x14ac:dyDescent="0.25">
      <c r="O102" s="221"/>
      <c r="P102" s="221"/>
      <c r="Q102" s="221"/>
      <c r="R102" s="221"/>
      <c r="S102" s="221"/>
      <c r="T102" s="221"/>
      <c r="U102" s="221"/>
      <c r="V102" s="221"/>
      <c r="W102" s="221"/>
      <c r="X102" s="221"/>
      <c r="Y102" s="221"/>
      <c r="Z102" s="221"/>
      <c r="AA102" s="221"/>
      <c r="AB102" s="221"/>
      <c r="AC102" s="221"/>
      <c r="AD102" s="221"/>
      <c r="AE102" s="221"/>
      <c r="AF102" s="221"/>
      <c r="AG102" s="221"/>
      <c r="AH102" s="221"/>
      <c r="AI102" s="221"/>
      <c r="AJ102" s="221"/>
      <c r="AK102" s="221"/>
      <c r="AL102" s="221"/>
      <c r="AM102" s="221"/>
      <c r="AN102" s="221"/>
      <c r="AO102" s="221"/>
      <c r="AP102" s="221"/>
      <c r="AQ102" s="221"/>
      <c r="AR102" s="221"/>
      <c r="AS102" s="221"/>
      <c r="AT102" s="221"/>
      <c r="AU102" s="221"/>
      <c r="AV102" s="221"/>
      <c r="AW102" s="221"/>
      <c r="AX102" s="221"/>
      <c r="AY102" s="221"/>
      <c r="AZ102" s="221"/>
      <c r="BA102" s="221"/>
      <c r="BB102" s="221"/>
      <c r="BC102" s="221"/>
      <c r="BD102" s="221"/>
      <c r="BE102" s="221"/>
      <c r="BF102" s="221"/>
      <c r="BG102" s="221"/>
      <c r="BH102" s="221"/>
      <c r="BI102" s="221"/>
      <c r="BJ102" s="221"/>
      <c r="BK102" s="221"/>
      <c r="BL102" s="221"/>
      <c r="BM102" s="221"/>
      <c r="BN102" s="221"/>
      <c r="BO102" s="221"/>
      <c r="BP102" s="221"/>
      <c r="BQ102" s="221"/>
      <c r="BR102" s="221"/>
      <c r="BS102" s="221"/>
      <c r="BT102" s="221"/>
      <c r="BU102" s="273"/>
      <c r="BV102" s="273"/>
      <c r="BW102" s="273"/>
      <c r="BX102" s="273"/>
    </row>
    <row r="103" spans="15:76" x14ac:dyDescent="0.25">
      <c r="O103" s="221"/>
      <c r="P103" s="221"/>
      <c r="Q103" s="221"/>
      <c r="R103" s="221"/>
      <c r="S103" s="221"/>
      <c r="T103" s="221"/>
      <c r="U103" s="221"/>
      <c r="V103" s="221"/>
      <c r="W103" s="221"/>
      <c r="X103" s="221"/>
      <c r="Y103" s="221"/>
      <c r="Z103" s="221"/>
      <c r="AA103" s="221"/>
      <c r="AB103" s="221"/>
      <c r="AC103" s="221"/>
      <c r="AD103" s="221"/>
      <c r="AE103" s="221"/>
      <c r="AF103" s="221"/>
      <c r="AG103" s="221"/>
      <c r="AH103" s="221"/>
      <c r="AI103" s="221"/>
      <c r="AJ103" s="221"/>
      <c r="AK103" s="221"/>
      <c r="AL103" s="221"/>
      <c r="AM103" s="221"/>
      <c r="AN103" s="221"/>
      <c r="AO103" s="221"/>
      <c r="AP103" s="221"/>
      <c r="AQ103" s="221"/>
      <c r="AR103" s="221"/>
      <c r="AS103" s="221"/>
      <c r="AT103" s="221"/>
      <c r="AU103" s="221"/>
      <c r="AV103" s="221"/>
      <c r="AW103" s="221"/>
      <c r="AX103" s="221"/>
      <c r="AY103" s="221"/>
      <c r="AZ103" s="221"/>
      <c r="BA103" s="221"/>
      <c r="BB103" s="221"/>
      <c r="BC103" s="221"/>
      <c r="BD103" s="221"/>
      <c r="BE103" s="221"/>
      <c r="BF103" s="221"/>
      <c r="BG103" s="221"/>
      <c r="BH103" s="221"/>
      <c r="BI103" s="221"/>
      <c r="BJ103" s="221"/>
      <c r="BK103" s="221"/>
      <c r="BL103" s="221"/>
      <c r="BM103" s="221"/>
      <c r="BN103" s="221"/>
      <c r="BO103" s="221"/>
      <c r="BP103" s="221"/>
      <c r="BQ103" s="221"/>
      <c r="BR103" s="221"/>
      <c r="BS103" s="221"/>
      <c r="BT103" s="221"/>
      <c r="BU103" s="273"/>
      <c r="BV103" s="273"/>
      <c r="BW103" s="273"/>
      <c r="BX103" s="273"/>
    </row>
    <row r="104" spans="15:76" x14ac:dyDescent="0.25">
      <c r="O104" s="221"/>
      <c r="P104" s="221"/>
      <c r="Q104" s="221"/>
      <c r="R104" s="221"/>
      <c r="S104" s="221"/>
      <c r="T104" s="221"/>
      <c r="U104" s="221"/>
      <c r="V104" s="221"/>
      <c r="W104" s="221"/>
      <c r="X104" s="221"/>
      <c r="Y104" s="221"/>
      <c r="Z104" s="221"/>
      <c r="AA104" s="221"/>
      <c r="AB104" s="221"/>
      <c r="AC104" s="221"/>
      <c r="AD104" s="221"/>
      <c r="AE104" s="221"/>
      <c r="AF104" s="221"/>
      <c r="AG104" s="221"/>
      <c r="AH104" s="221"/>
      <c r="AI104" s="221"/>
      <c r="AJ104" s="221"/>
      <c r="AK104" s="221"/>
      <c r="AL104" s="221"/>
      <c r="AM104" s="221"/>
      <c r="AN104" s="221"/>
      <c r="AO104" s="221"/>
      <c r="AP104" s="221"/>
      <c r="AQ104" s="221"/>
      <c r="AR104" s="221"/>
      <c r="AS104" s="221"/>
      <c r="AT104" s="221"/>
      <c r="AU104" s="221"/>
      <c r="AV104" s="221"/>
      <c r="AW104" s="221"/>
      <c r="AX104" s="221"/>
      <c r="AY104" s="221"/>
      <c r="AZ104" s="221"/>
      <c r="BA104" s="221"/>
      <c r="BB104" s="221"/>
      <c r="BC104" s="221"/>
      <c r="BD104" s="221"/>
      <c r="BE104" s="221"/>
      <c r="BF104" s="221"/>
      <c r="BG104" s="221"/>
      <c r="BH104" s="221"/>
      <c r="BI104" s="221"/>
      <c r="BJ104" s="221"/>
      <c r="BK104" s="221"/>
      <c r="BL104" s="221"/>
      <c r="BM104" s="221"/>
      <c r="BN104" s="221"/>
      <c r="BO104" s="221"/>
      <c r="BP104" s="221"/>
      <c r="BQ104" s="221"/>
      <c r="BR104" s="221"/>
      <c r="BS104" s="221"/>
      <c r="BT104" s="221"/>
      <c r="BU104" s="273"/>
      <c r="BV104" s="273"/>
      <c r="BW104" s="273"/>
      <c r="BX104" s="273"/>
    </row>
    <row r="105" spans="15:76" x14ac:dyDescent="0.25">
      <c r="O105" s="221"/>
      <c r="P105" s="221"/>
      <c r="Q105" s="221"/>
      <c r="R105" s="221"/>
      <c r="S105" s="221"/>
      <c r="T105" s="221"/>
      <c r="U105" s="221"/>
      <c r="V105" s="221"/>
      <c r="W105" s="221"/>
      <c r="X105" s="221"/>
      <c r="Y105" s="221"/>
      <c r="Z105" s="221"/>
      <c r="AA105" s="221"/>
      <c r="AB105" s="221"/>
      <c r="AC105" s="221"/>
      <c r="AD105" s="221"/>
      <c r="AE105" s="221"/>
      <c r="AF105" s="221"/>
      <c r="AG105" s="221"/>
      <c r="AH105" s="221"/>
      <c r="AI105" s="221"/>
      <c r="AJ105" s="221"/>
      <c r="AK105" s="221"/>
      <c r="AL105" s="221"/>
      <c r="AM105" s="221"/>
      <c r="AN105" s="221"/>
      <c r="AO105" s="221"/>
      <c r="AP105" s="221"/>
      <c r="AQ105" s="221"/>
      <c r="AR105" s="221"/>
      <c r="AS105" s="221"/>
      <c r="AT105" s="221"/>
      <c r="AU105" s="221"/>
      <c r="AV105" s="221"/>
      <c r="AW105" s="221"/>
      <c r="AX105" s="221"/>
      <c r="AY105" s="221"/>
      <c r="AZ105" s="221"/>
      <c r="BA105" s="221"/>
      <c r="BB105" s="221"/>
      <c r="BC105" s="221"/>
      <c r="BD105" s="221"/>
      <c r="BE105" s="221"/>
      <c r="BF105" s="221"/>
      <c r="BG105" s="221"/>
      <c r="BH105" s="221"/>
      <c r="BI105" s="221"/>
      <c r="BJ105" s="221"/>
      <c r="BK105" s="221"/>
      <c r="BL105" s="221"/>
      <c r="BM105" s="221"/>
      <c r="BN105" s="221"/>
      <c r="BO105" s="221"/>
      <c r="BP105" s="221"/>
      <c r="BQ105" s="221"/>
      <c r="BR105" s="221"/>
      <c r="BS105" s="221"/>
      <c r="BT105" s="221"/>
      <c r="BU105" s="273"/>
      <c r="BV105" s="273"/>
      <c r="BW105" s="273"/>
      <c r="BX105" s="273"/>
    </row>
    <row r="106" spans="15:76" x14ac:dyDescent="0.25">
      <c r="O106" s="221"/>
      <c r="P106" s="221"/>
      <c r="Q106" s="221"/>
      <c r="R106" s="221"/>
      <c r="S106" s="221"/>
      <c r="T106" s="221"/>
      <c r="U106" s="221"/>
      <c r="V106" s="221"/>
      <c r="W106" s="221"/>
      <c r="X106" s="221"/>
      <c r="Y106" s="221"/>
      <c r="Z106" s="221"/>
      <c r="AA106" s="221"/>
      <c r="AB106" s="221"/>
      <c r="AC106" s="221"/>
      <c r="AD106" s="221"/>
      <c r="AE106" s="221"/>
      <c r="AF106" s="221"/>
      <c r="AG106" s="221"/>
      <c r="AH106" s="221"/>
      <c r="AI106" s="221"/>
      <c r="AJ106" s="221"/>
      <c r="AK106" s="221"/>
      <c r="AL106" s="221"/>
      <c r="AM106" s="221"/>
      <c r="AN106" s="221"/>
      <c r="AO106" s="221"/>
      <c r="AP106" s="221"/>
      <c r="AQ106" s="221"/>
      <c r="AR106" s="221"/>
      <c r="AS106" s="221"/>
      <c r="AT106" s="221"/>
      <c r="AU106" s="221"/>
      <c r="AV106" s="221"/>
      <c r="AW106" s="221"/>
      <c r="AX106" s="221"/>
      <c r="AY106" s="221"/>
      <c r="AZ106" s="221"/>
      <c r="BA106" s="221"/>
      <c r="BB106" s="221"/>
      <c r="BC106" s="221"/>
      <c r="BD106" s="221"/>
      <c r="BE106" s="221"/>
      <c r="BF106" s="221"/>
      <c r="BG106" s="221"/>
      <c r="BH106" s="221"/>
      <c r="BI106" s="221"/>
      <c r="BJ106" s="221"/>
      <c r="BK106" s="221"/>
      <c r="BL106" s="221"/>
      <c r="BM106" s="221"/>
      <c r="BN106" s="221"/>
      <c r="BO106" s="221"/>
      <c r="BP106" s="221"/>
      <c r="BQ106" s="221"/>
      <c r="BR106" s="221"/>
      <c r="BS106" s="221"/>
      <c r="BT106" s="221"/>
      <c r="BU106" s="273"/>
      <c r="BV106" s="273"/>
      <c r="BW106" s="273"/>
      <c r="BX106" s="273"/>
    </row>
    <row r="107" spans="15:76" x14ac:dyDescent="0.25">
      <c r="O107" s="221"/>
      <c r="P107" s="221"/>
      <c r="Q107" s="221"/>
      <c r="R107" s="221"/>
      <c r="S107" s="221"/>
      <c r="T107" s="221"/>
      <c r="U107" s="221"/>
      <c r="V107" s="221"/>
      <c r="W107" s="221"/>
      <c r="X107" s="221"/>
      <c r="Y107" s="221"/>
      <c r="Z107" s="221"/>
      <c r="AA107" s="221"/>
      <c r="AB107" s="221"/>
      <c r="AC107" s="221"/>
      <c r="AD107" s="221"/>
      <c r="AE107" s="221"/>
      <c r="AF107" s="221"/>
      <c r="AG107" s="221"/>
      <c r="AH107" s="221"/>
      <c r="AI107" s="221"/>
      <c r="AJ107" s="221"/>
      <c r="AK107" s="221"/>
      <c r="AL107" s="221"/>
      <c r="AM107" s="221"/>
      <c r="AN107" s="221"/>
      <c r="AO107" s="221"/>
      <c r="AP107" s="221"/>
      <c r="AQ107" s="221"/>
      <c r="AR107" s="221"/>
      <c r="AS107" s="221"/>
      <c r="AT107" s="221"/>
      <c r="AU107" s="221"/>
      <c r="AV107" s="221"/>
      <c r="AW107" s="221"/>
      <c r="AX107" s="221"/>
      <c r="AY107" s="221"/>
      <c r="AZ107" s="221"/>
      <c r="BA107" s="221"/>
      <c r="BB107" s="221"/>
      <c r="BC107" s="221"/>
      <c r="BD107" s="221"/>
      <c r="BE107" s="221"/>
      <c r="BF107" s="221"/>
      <c r="BG107" s="221"/>
      <c r="BH107" s="221"/>
      <c r="BI107" s="221"/>
      <c r="BJ107" s="221"/>
      <c r="BK107" s="221"/>
      <c r="BL107" s="221"/>
      <c r="BM107" s="221"/>
      <c r="BN107" s="221"/>
      <c r="BO107" s="221"/>
      <c r="BP107" s="221"/>
      <c r="BQ107" s="221"/>
      <c r="BR107" s="221"/>
      <c r="BS107" s="221"/>
      <c r="BT107" s="221"/>
      <c r="BU107" s="273"/>
      <c r="BV107" s="273"/>
      <c r="BW107" s="273"/>
      <c r="BX107" s="273"/>
    </row>
    <row r="108" spans="15:76" x14ac:dyDescent="0.25">
      <c r="O108" s="221"/>
      <c r="P108" s="221"/>
      <c r="Q108" s="221"/>
      <c r="R108" s="221"/>
      <c r="S108" s="221"/>
      <c r="T108" s="221"/>
      <c r="U108" s="221"/>
      <c r="V108" s="221"/>
      <c r="W108" s="221"/>
      <c r="X108" s="221"/>
      <c r="Y108" s="221"/>
      <c r="Z108" s="221"/>
      <c r="AA108" s="221"/>
      <c r="AB108" s="221"/>
      <c r="AC108" s="221"/>
      <c r="AD108" s="221"/>
      <c r="AE108" s="221"/>
      <c r="AF108" s="221"/>
      <c r="AG108" s="221"/>
      <c r="AH108" s="221"/>
      <c r="AI108" s="221"/>
      <c r="AJ108" s="221"/>
      <c r="AK108" s="221"/>
      <c r="AL108" s="221"/>
      <c r="AM108" s="221"/>
      <c r="AN108" s="221"/>
      <c r="AO108" s="221"/>
      <c r="AP108" s="221"/>
      <c r="AQ108" s="221"/>
      <c r="AR108" s="221"/>
      <c r="AS108" s="221"/>
      <c r="AT108" s="221"/>
      <c r="AU108" s="221"/>
      <c r="AV108" s="221"/>
      <c r="AW108" s="221"/>
      <c r="AX108" s="221"/>
      <c r="AY108" s="221"/>
      <c r="AZ108" s="221"/>
      <c r="BA108" s="221"/>
      <c r="BB108" s="221"/>
      <c r="BC108" s="221"/>
      <c r="BD108" s="221"/>
      <c r="BE108" s="221"/>
      <c r="BF108" s="221"/>
      <c r="BG108" s="221"/>
      <c r="BH108" s="221"/>
      <c r="BI108" s="221"/>
      <c r="BJ108" s="221"/>
      <c r="BK108" s="221"/>
      <c r="BL108" s="221"/>
      <c r="BM108" s="221"/>
      <c r="BN108" s="221"/>
      <c r="BO108" s="221"/>
      <c r="BP108" s="221"/>
      <c r="BQ108" s="221"/>
      <c r="BR108" s="221"/>
      <c r="BS108" s="221"/>
      <c r="BT108" s="221"/>
      <c r="BU108" s="273"/>
      <c r="BV108" s="273"/>
      <c r="BW108" s="273"/>
      <c r="BX108" s="273"/>
    </row>
  </sheetData>
  <pageMargins left="0" right="0" top="0.19685039370078741" bottom="0.19685039370078741" header="0" footer="0"/>
  <pageSetup paperSize="8" scale="45"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CJ96"/>
  <sheetViews>
    <sheetView zoomScale="80" zoomScaleNormal="80" workbookViewId="0">
      <pane xSplit="2" ySplit="2" topLeftCell="BO66" activePane="bottomRight" state="frozen"/>
      <selection pane="topRight" activeCell="C41" sqref="C41"/>
      <selection pane="bottomLeft" activeCell="C41" sqref="C41"/>
      <selection pane="bottomRight" activeCell="BU82" sqref="BU82"/>
    </sheetView>
  </sheetViews>
  <sheetFormatPr defaultColWidth="11.42578125" defaultRowHeight="15" x14ac:dyDescent="0.25"/>
  <cols>
    <col min="1" max="1" width="14.5703125" style="221" customWidth="1"/>
    <col min="2" max="2" width="9.85546875" style="221" bestFit="1" customWidth="1"/>
    <col min="3" max="3" width="11.5703125" style="221" bestFit="1" customWidth="1"/>
    <col min="4" max="36" width="10.5703125" style="221" customWidth="1"/>
    <col min="37" max="37" width="11.5703125" style="221" bestFit="1" customWidth="1"/>
    <col min="38" max="71" width="10.5703125" style="221" customWidth="1"/>
    <col min="72" max="72" width="13.5703125" style="221" customWidth="1"/>
    <col min="73" max="76" width="12.85546875" style="221" customWidth="1"/>
    <col min="77" max="77" width="11" style="221" customWidth="1"/>
    <col min="78" max="78" width="10.85546875" style="221" customWidth="1"/>
    <col min="79" max="79" width="10.7109375" style="221" customWidth="1"/>
    <col min="80" max="80" width="9.28515625" style="221" customWidth="1"/>
    <col min="81" max="81" width="10.42578125" style="221" customWidth="1"/>
    <col min="82" max="82" width="13.5703125" style="221" customWidth="1"/>
    <col min="83" max="83" width="10.7109375" style="221" bestFit="1" customWidth="1"/>
    <col min="84" max="84" width="15.140625" style="221" customWidth="1"/>
    <col min="85" max="16384" width="11.42578125" style="221"/>
  </cols>
  <sheetData>
    <row r="1" spans="1:84" ht="30" x14ac:dyDescent="0.25">
      <c r="A1" s="191" t="s">
        <v>48</v>
      </c>
      <c r="B1" s="87"/>
      <c r="C1" s="88" t="s">
        <v>1</v>
      </c>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98"/>
      <c r="AK1" s="227" t="s">
        <v>2</v>
      </c>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c r="BM1" s="227"/>
      <c r="BN1" s="227"/>
      <c r="BO1" s="227"/>
      <c r="BP1" s="227"/>
      <c r="BQ1" s="227"/>
      <c r="BR1" s="227"/>
      <c r="BS1" s="227" t="s">
        <v>3</v>
      </c>
      <c r="BT1" s="227" t="s">
        <v>4</v>
      </c>
      <c r="BU1" s="89" t="s">
        <v>172</v>
      </c>
      <c r="BV1" s="89" t="s">
        <v>173</v>
      </c>
      <c r="BW1" s="89" t="s">
        <v>174</v>
      </c>
      <c r="BX1" s="89" t="s">
        <v>175</v>
      </c>
      <c r="BY1" s="227" t="s">
        <v>9</v>
      </c>
      <c r="BZ1" s="227" t="s">
        <v>10</v>
      </c>
      <c r="CA1" s="227" t="s">
        <v>11</v>
      </c>
      <c r="CB1" s="227" t="s">
        <v>12</v>
      </c>
      <c r="CC1" s="227" t="s">
        <v>13</v>
      </c>
      <c r="CD1" s="89" t="s">
        <v>50</v>
      </c>
      <c r="CE1" s="90" t="s">
        <v>15</v>
      </c>
      <c r="CF1" s="75" t="s">
        <v>16</v>
      </c>
    </row>
    <row r="2" spans="1:84" x14ac:dyDescent="0.25">
      <c r="A2" s="87"/>
      <c r="B2" s="87"/>
      <c r="C2" s="225">
        <v>1</v>
      </c>
      <c r="D2" s="225">
        <v>2</v>
      </c>
      <c r="E2" s="225">
        <v>3</v>
      </c>
      <c r="F2" s="225">
        <v>4</v>
      </c>
      <c r="G2" s="225">
        <v>5</v>
      </c>
      <c r="H2" s="225">
        <v>6</v>
      </c>
      <c r="I2" s="225">
        <v>7</v>
      </c>
      <c r="J2" s="225">
        <v>8</v>
      </c>
      <c r="K2" s="225">
        <v>9</v>
      </c>
      <c r="L2" s="225">
        <v>10</v>
      </c>
      <c r="M2" s="225">
        <v>11</v>
      </c>
      <c r="N2" s="225">
        <v>12</v>
      </c>
      <c r="O2" s="225">
        <v>13</v>
      </c>
      <c r="P2" s="225">
        <v>14</v>
      </c>
      <c r="Q2" s="225">
        <v>15</v>
      </c>
      <c r="R2" s="225">
        <v>16</v>
      </c>
      <c r="S2" s="225">
        <v>17</v>
      </c>
      <c r="T2" s="225">
        <v>18</v>
      </c>
      <c r="U2" s="225">
        <v>19</v>
      </c>
      <c r="V2" s="225">
        <v>20</v>
      </c>
      <c r="W2" s="225">
        <v>21</v>
      </c>
      <c r="X2" s="225">
        <v>22</v>
      </c>
      <c r="Y2" s="225">
        <v>23</v>
      </c>
      <c r="Z2" s="225">
        <v>24</v>
      </c>
      <c r="AA2" s="225">
        <v>25</v>
      </c>
      <c r="AB2" s="225">
        <v>26</v>
      </c>
      <c r="AC2" s="225">
        <v>27</v>
      </c>
      <c r="AD2" s="225">
        <v>28</v>
      </c>
      <c r="AE2" s="225">
        <v>29</v>
      </c>
      <c r="AF2" s="225">
        <v>30</v>
      </c>
      <c r="AG2" s="225">
        <v>31</v>
      </c>
      <c r="AH2" s="225">
        <v>32</v>
      </c>
      <c r="AI2" s="225">
        <v>33</v>
      </c>
      <c r="AJ2" s="225">
        <v>34</v>
      </c>
      <c r="AK2" s="225">
        <v>35</v>
      </c>
      <c r="AL2" s="225">
        <v>36</v>
      </c>
      <c r="AM2" s="225">
        <v>37</v>
      </c>
      <c r="AN2" s="225">
        <v>38</v>
      </c>
      <c r="AO2" s="225">
        <v>39</v>
      </c>
      <c r="AP2" s="225">
        <v>40</v>
      </c>
      <c r="AQ2" s="225">
        <v>41</v>
      </c>
      <c r="AR2" s="225">
        <v>42</v>
      </c>
      <c r="AS2" s="225">
        <v>43</v>
      </c>
      <c r="AT2" s="225">
        <v>44</v>
      </c>
      <c r="AU2" s="225">
        <v>45</v>
      </c>
      <c r="AV2" s="225">
        <v>46</v>
      </c>
      <c r="AW2" s="225">
        <v>47</v>
      </c>
      <c r="AX2" s="225">
        <v>48</v>
      </c>
      <c r="AY2" s="225">
        <v>49</v>
      </c>
      <c r="AZ2" s="225">
        <v>50</v>
      </c>
      <c r="BA2" s="225">
        <v>51</v>
      </c>
      <c r="BB2" s="225">
        <v>52</v>
      </c>
      <c r="BC2" s="225">
        <v>53</v>
      </c>
      <c r="BD2" s="225">
        <v>54</v>
      </c>
      <c r="BE2" s="225">
        <v>55</v>
      </c>
      <c r="BF2" s="225">
        <v>56</v>
      </c>
      <c r="BG2" s="225">
        <v>57</v>
      </c>
      <c r="BH2" s="225">
        <v>58</v>
      </c>
      <c r="BI2" s="225">
        <v>59</v>
      </c>
      <c r="BJ2" s="225">
        <v>60</v>
      </c>
      <c r="BK2" s="225">
        <v>61</v>
      </c>
      <c r="BL2" s="225">
        <v>62</v>
      </c>
      <c r="BM2" s="225">
        <v>63</v>
      </c>
      <c r="BN2" s="225">
        <v>64</v>
      </c>
      <c r="BO2" s="225">
        <v>65</v>
      </c>
      <c r="BP2" s="225">
        <v>66</v>
      </c>
      <c r="BQ2" s="225">
        <v>67</v>
      </c>
      <c r="BR2" s="225">
        <v>68</v>
      </c>
      <c r="BS2" s="225">
        <v>69</v>
      </c>
      <c r="BT2" s="225">
        <v>70</v>
      </c>
      <c r="BU2" s="99">
        <v>71</v>
      </c>
      <c r="BV2" s="99">
        <v>72</v>
      </c>
      <c r="BW2" s="99">
        <v>73</v>
      </c>
      <c r="BX2" s="99">
        <v>74</v>
      </c>
      <c r="BY2" s="225">
        <v>75</v>
      </c>
      <c r="BZ2" s="225">
        <v>76</v>
      </c>
      <c r="CA2" s="225">
        <v>77</v>
      </c>
      <c r="CB2" s="225">
        <v>78</v>
      </c>
      <c r="CC2" s="225">
        <v>79</v>
      </c>
      <c r="CD2" s="225">
        <v>80</v>
      </c>
      <c r="CE2" s="225">
        <v>81</v>
      </c>
      <c r="CF2" s="97"/>
    </row>
    <row r="3" spans="1:84" x14ac:dyDescent="0.25">
      <c r="A3" s="227" t="str">
        <f>C1</f>
        <v>Activities</v>
      </c>
      <c r="B3" s="225">
        <v>1</v>
      </c>
      <c r="C3" s="223"/>
      <c r="D3" s="223"/>
      <c r="E3" s="223"/>
      <c r="F3" s="223"/>
      <c r="G3" s="223"/>
      <c r="H3" s="223"/>
      <c r="I3" s="223"/>
      <c r="J3" s="223"/>
      <c r="K3" s="223"/>
      <c r="L3" s="223"/>
      <c r="M3" s="223"/>
      <c r="N3" s="223"/>
      <c r="O3" s="223"/>
      <c r="P3" s="223"/>
      <c r="Q3" s="223"/>
      <c r="R3" s="223"/>
      <c r="S3" s="223"/>
      <c r="T3" s="223"/>
      <c r="U3" s="223"/>
      <c r="V3" s="223"/>
      <c r="W3" s="223"/>
      <c r="X3" s="223"/>
      <c r="Y3" s="223"/>
      <c r="Z3" s="223"/>
      <c r="AA3" s="223"/>
      <c r="AB3" s="223"/>
      <c r="AC3" s="223"/>
      <c r="AD3" s="223"/>
      <c r="AE3" s="223"/>
      <c r="AF3" s="223"/>
      <c r="AG3" s="223"/>
      <c r="AH3" s="223"/>
      <c r="AI3" s="223"/>
      <c r="AJ3" s="92"/>
      <c r="AK3" s="223">
        <v>4464679.0063608848</v>
      </c>
      <c r="AL3" s="223"/>
      <c r="AM3" s="223"/>
      <c r="AN3" s="223"/>
      <c r="AO3" s="223"/>
      <c r="AP3" s="223"/>
      <c r="AQ3" s="223"/>
      <c r="AR3" s="223"/>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77"/>
      <c r="BS3" s="223"/>
      <c r="BT3" s="223"/>
      <c r="BU3" s="223"/>
      <c r="BV3" s="223"/>
      <c r="BW3" s="223"/>
      <c r="BX3" s="223"/>
      <c r="BY3" s="223"/>
      <c r="BZ3" s="223"/>
      <c r="CA3" s="223"/>
      <c r="CB3" s="223"/>
      <c r="CC3" s="223"/>
      <c r="CD3" s="223"/>
      <c r="CE3" s="83">
        <v>359493.3610261702</v>
      </c>
      <c r="CF3" s="107">
        <f t="shared" ref="CF3:CF34" si="0">SUM(C3:CE3)</f>
        <v>4824172.3673870545</v>
      </c>
    </row>
    <row r="4" spans="1:84" x14ac:dyDescent="0.25">
      <c r="A4" s="227"/>
      <c r="B4" s="225">
        <v>2</v>
      </c>
      <c r="C4" s="223"/>
      <c r="D4" s="223"/>
      <c r="E4" s="223"/>
      <c r="F4" s="223"/>
      <c r="G4" s="223"/>
      <c r="H4" s="223"/>
      <c r="I4" s="223"/>
      <c r="J4" s="223"/>
      <c r="K4" s="223"/>
      <c r="L4" s="223"/>
      <c r="M4" s="223"/>
      <c r="N4" s="223"/>
      <c r="O4" s="223"/>
      <c r="P4" s="223"/>
      <c r="Q4" s="223"/>
      <c r="R4" s="223"/>
      <c r="S4" s="223"/>
      <c r="T4" s="223"/>
      <c r="U4" s="223"/>
      <c r="V4" s="223"/>
      <c r="W4" s="223"/>
      <c r="X4" s="223"/>
      <c r="Y4" s="223"/>
      <c r="Z4" s="223"/>
      <c r="AA4" s="223"/>
      <c r="AB4" s="223"/>
      <c r="AC4" s="223"/>
      <c r="AD4" s="223"/>
      <c r="AE4" s="223"/>
      <c r="AF4" s="223"/>
      <c r="AG4" s="223"/>
      <c r="AH4" s="223"/>
      <c r="AI4" s="223"/>
      <c r="AJ4" s="77"/>
      <c r="AK4" s="223"/>
      <c r="AL4" s="223">
        <v>387096.42206774629</v>
      </c>
      <c r="AM4" s="223"/>
      <c r="AN4" s="223"/>
      <c r="AO4" s="223"/>
      <c r="AP4" s="223"/>
      <c r="AQ4" s="223"/>
      <c r="AR4" s="223"/>
      <c r="AS4" s="223"/>
      <c r="AT4" s="223"/>
      <c r="AU4" s="223"/>
      <c r="AV4" s="223"/>
      <c r="AW4" s="223"/>
      <c r="AX4" s="223"/>
      <c r="AY4" s="223"/>
      <c r="AZ4" s="223"/>
      <c r="BA4" s="223"/>
      <c r="BB4" s="223"/>
      <c r="BC4" s="223"/>
      <c r="BD4" s="223"/>
      <c r="BE4" s="223"/>
      <c r="BF4" s="223"/>
      <c r="BG4" s="223"/>
      <c r="BH4" s="223"/>
      <c r="BI4" s="223"/>
      <c r="BJ4" s="223"/>
      <c r="BK4" s="223"/>
      <c r="BL4" s="223"/>
      <c r="BM4" s="223"/>
      <c r="BN4" s="223"/>
      <c r="BO4" s="223"/>
      <c r="BP4" s="223"/>
      <c r="BQ4" s="223"/>
      <c r="BR4" s="77"/>
      <c r="BS4" s="223"/>
      <c r="BT4" s="223"/>
      <c r="BU4" s="223"/>
      <c r="BV4" s="223"/>
      <c r="BW4" s="223"/>
      <c r="BX4" s="223"/>
      <c r="BY4" s="223"/>
      <c r="BZ4" s="223"/>
      <c r="CA4" s="223"/>
      <c r="CB4" s="223"/>
      <c r="CC4" s="223"/>
      <c r="CD4" s="223"/>
      <c r="CE4" s="83">
        <v>123091.08250666122</v>
      </c>
      <c r="CF4" s="107">
        <f t="shared" si="0"/>
        <v>510187.50457440747</v>
      </c>
    </row>
    <row r="5" spans="1:84" x14ac:dyDescent="0.25">
      <c r="A5" s="227"/>
      <c r="B5" s="225">
        <v>3</v>
      </c>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c r="AD5" s="223"/>
      <c r="AE5" s="223"/>
      <c r="AF5" s="223"/>
      <c r="AG5" s="223"/>
      <c r="AH5" s="223"/>
      <c r="AI5" s="223"/>
      <c r="AJ5" s="77"/>
      <c r="AK5" s="223"/>
      <c r="AL5" s="223"/>
      <c r="AM5" s="223">
        <v>2131690.3363102581</v>
      </c>
      <c r="AN5" s="223"/>
      <c r="AO5" s="223"/>
      <c r="AP5" s="223"/>
      <c r="AQ5" s="223"/>
      <c r="AR5" s="223"/>
      <c r="AS5" s="223"/>
      <c r="AT5" s="223"/>
      <c r="AU5" s="223"/>
      <c r="AV5" s="223"/>
      <c r="AW5" s="223"/>
      <c r="AX5" s="223"/>
      <c r="AY5" s="223"/>
      <c r="AZ5" s="223"/>
      <c r="BA5" s="223"/>
      <c r="BB5" s="223"/>
      <c r="BC5" s="223"/>
      <c r="BD5" s="223"/>
      <c r="BE5" s="223"/>
      <c r="BF5" s="223"/>
      <c r="BG5" s="223"/>
      <c r="BH5" s="223"/>
      <c r="BI5" s="223"/>
      <c r="BJ5" s="223"/>
      <c r="BK5" s="223"/>
      <c r="BL5" s="223"/>
      <c r="BM5" s="223"/>
      <c r="BN5" s="223"/>
      <c r="BO5" s="223"/>
      <c r="BP5" s="223"/>
      <c r="BQ5" s="223"/>
      <c r="BR5" s="77"/>
      <c r="BS5" s="223"/>
      <c r="BT5" s="223"/>
      <c r="BU5" s="223"/>
      <c r="BV5" s="223"/>
      <c r="BW5" s="223"/>
      <c r="BX5" s="223"/>
      <c r="BY5" s="223"/>
      <c r="BZ5" s="223"/>
      <c r="CA5" s="223"/>
      <c r="CB5" s="223"/>
      <c r="CC5" s="223"/>
      <c r="CD5" s="223"/>
      <c r="CE5" s="83">
        <v>7703639.5312336776</v>
      </c>
      <c r="CF5" s="107">
        <f t="shared" si="0"/>
        <v>9835329.8675439358</v>
      </c>
    </row>
    <row r="6" spans="1:84" x14ac:dyDescent="0.25">
      <c r="A6" s="227"/>
      <c r="B6" s="225">
        <v>4</v>
      </c>
      <c r="C6" s="223"/>
      <c r="D6" s="223"/>
      <c r="E6" s="223"/>
      <c r="F6" s="223"/>
      <c r="G6" s="223"/>
      <c r="H6" s="223"/>
      <c r="I6" s="223"/>
      <c r="J6" s="223"/>
      <c r="K6" s="223"/>
      <c r="L6" s="223"/>
      <c r="M6" s="223"/>
      <c r="N6" s="223"/>
      <c r="O6" s="223"/>
      <c r="P6" s="223"/>
      <c r="Q6" s="223"/>
      <c r="R6" s="223"/>
      <c r="S6" s="223"/>
      <c r="T6" s="223"/>
      <c r="U6" s="223"/>
      <c r="V6" s="223"/>
      <c r="W6" s="223"/>
      <c r="X6" s="223"/>
      <c r="Y6" s="223"/>
      <c r="Z6" s="223"/>
      <c r="AA6" s="223"/>
      <c r="AB6" s="223"/>
      <c r="AC6" s="223"/>
      <c r="AD6" s="223"/>
      <c r="AE6" s="223"/>
      <c r="AF6" s="223"/>
      <c r="AG6" s="223"/>
      <c r="AH6" s="223"/>
      <c r="AI6" s="223"/>
      <c r="AJ6" s="77"/>
      <c r="AK6" s="223"/>
      <c r="AL6" s="223"/>
      <c r="AM6" s="223"/>
      <c r="AN6" s="2">
        <f>AN86-AN78</f>
        <v>39021.026792632038</v>
      </c>
      <c r="AO6" s="223"/>
      <c r="AP6" s="223"/>
      <c r="AQ6" s="223"/>
      <c r="AR6" s="223"/>
      <c r="AS6" s="223"/>
      <c r="AT6" s="223"/>
      <c r="AU6" s="223"/>
      <c r="AV6" s="223"/>
      <c r="AW6" s="223"/>
      <c r="AX6" s="223"/>
      <c r="AY6" s="223"/>
      <c r="AZ6" s="223"/>
      <c r="BA6" s="223"/>
      <c r="BB6" s="223"/>
      <c r="BC6" s="223"/>
      <c r="BD6" s="223"/>
      <c r="BE6" s="223"/>
      <c r="BF6" s="223"/>
      <c r="BG6" s="223"/>
      <c r="BH6" s="223"/>
      <c r="BI6" s="223"/>
      <c r="BJ6" s="223"/>
      <c r="BK6" s="223"/>
      <c r="BL6" s="223"/>
      <c r="BM6" s="223"/>
      <c r="BN6" s="223"/>
      <c r="BO6" s="223"/>
      <c r="BP6" s="223"/>
      <c r="BQ6" s="223"/>
      <c r="BR6" s="77"/>
      <c r="BS6" s="223"/>
      <c r="BT6" s="223"/>
      <c r="BU6" s="223"/>
      <c r="BV6" s="223"/>
      <c r="BW6" s="223"/>
      <c r="BX6" s="223"/>
      <c r="BY6" s="223"/>
      <c r="BZ6" s="223"/>
      <c r="CA6" s="223"/>
      <c r="CB6" s="223"/>
      <c r="CC6" s="223"/>
      <c r="CD6" s="223"/>
      <c r="CE6" s="83">
        <f>'[46]SAM_2017_IO bal'!CC6-'[46]SAM_2017_IO bal'!AN81</f>
        <v>262832.04735301185</v>
      </c>
      <c r="CF6" s="107">
        <f t="shared" si="0"/>
        <v>301853.07414564386</v>
      </c>
    </row>
    <row r="7" spans="1:84" x14ac:dyDescent="0.25">
      <c r="A7" s="227"/>
      <c r="B7" s="225">
        <v>5</v>
      </c>
      <c r="C7" s="223"/>
      <c r="D7" s="223"/>
      <c r="E7" s="223"/>
      <c r="F7" s="223"/>
      <c r="G7" s="223"/>
      <c r="H7" s="223"/>
      <c r="I7" s="223"/>
      <c r="J7" s="223"/>
      <c r="K7" s="223"/>
      <c r="L7" s="223"/>
      <c r="M7" s="223"/>
      <c r="N7" s="223"/>
      <c r="O7" s="223"/>
      <c r="P7" s="223"/>
      <c r="Q7" s="223"/>
      <c r="R7" s="223"/>
      <c r="S7" s="223"/>
      <c r="T7" s="223"/>
      <c r="U7" s="223"/>
      <c r="V7" s="223"/>
      <c r="W7" s="223"/>
      <c r="X7" s="223"/>
      <c r="Y7" s="223"/>
      <c r="Z7" s="223"/>
      <c r="AA7" s="223"/>
      <c r="AB7" s="223"/>
      <c r="AC7" s="223"/>
      <c r="AD7" s="223"/>
      <c r="AE7" s="223"/>
      <c r="AF7" s="223"/>
      <c r="AG7" s="223"/>
      <c r="AH7" s="223"/>
      <c r="AI7" s="223"/>
      <c r="AJ7" s="77"/>
      <c r="AK7" s="223"/>
      <c r="AL7" s="223"/>
      <c r="AM7" s="223"/>
      <c r="AN7" s="223"/>
      <c r="AO7" s="223">
        <v>313451.98804420186</v>
      </c>
      <c r="AP7" s="223"/>
      <c r="AQ7" s="223"/>
      <c r="AR7" s="223"/>
      <c r="AS7" s="223"/>
      <c r="AT7" s="223"/>
      <c r="AU7" s="223"/>
      <c r="AV7" s="223"/>
      <c r="AW7" s="223"/>
      <c r="AX7" s="223"/>
      <c r="AY7" s="223"/>
      <c r="AZ7" s="223"/>
      <c r="BA7" s="223"/>
      <c r="BB7" s="223"/>
      <c r="BC7" s="223"/>
      <c r="BD7" s="223"/>
      <c r="BE7" s="223"/>
      <c r="BF7" s="223"/>
      <c r="BG7" s="223"/>
      <c r="BH7" s="223"/>
      <c r="BI7" s="223"/>
      <c r="BJ7" s="223"/>
      <c r="BK7" s="223"/>
      <c r="BL7" s="223"/>
      <c r="BM7" s="223"/>
      <c r="BN7" s="223"/>
      <c r="BO7" s="223"/>
      <c r="BP7" s="223"/>
      <c r="BQ7" s="223"/>
      <c r="BR7" s="77"/>
      <c r="BS7" s="223"/>
      <c r="BT7" s="223"/>
      <c r="BU7" s="223"/>
      <c r="BV7" s="223"/>
      <c r="BW7" s="223"/>
      <c r="BX7" s="223"/>
      <c r="BY7" s="223"/>
      <c r="BZ7" s="223"/>
      <c r="CA7" s="223"/>
      <c r="CB7" s="223"/>
      <c r="CC7" s="223"/>
      <c r="CD7" s="223"/>
      <c r="CE7" s="83">
        <v>151412.80342622113</v>
      </c>
      <c r="CF7" s="107">
        <f t="shared" si="0"/>
        <v>464864.79147042299</v>
      </c>
    </row>
    <row r="8" spans="1:84" x14ac:dyDescent="0.25">
      <c r="A8" s="227"/>
      <c r="B8" s="225">
        <v>6</v>
      </c>
      <c r="C8" s="223"/>
      <c r="D8" s="223"/>
      <c r="E8" s="223"/>
      <c r="F8" s="223"/>
      <c r="G8" s="223"/>
      <c r="H8" s="223"/>
      <c r="I8" s="223"/>
      <c r="J8" s="223"/>
      <c r="K8" s="223"/>
      <c r="L8" s="223"/>
      <c r="M8" s="223"/>
      <c r="N8" s="223"/>
      <c r="O8" s="223"/>
      <c r="P8" s="223"/>
      <c r="Q8" s="223"/>
      <c r="R8" s="223"/>
      <c r="S8" s="223"/>
      <c r="T8" s="223"/>
      <c r="U8" s="223"/>
      <c r="V8" s="223"/>
      <c r="W8" s="223"/>
      <c r="X8" s="223"/>
      <c r="Y8" s="223"/>
      <c r="Z8" s="223"/>
      <c r="AA8" s="223"/>
      <c r="AB8" s="223"/>
      <c r="AC8" s="223"/>
      <c r="AD8" s="223"/>
      <c r="AE8" s="223"/>
      <c r="AF8" s="223"/>
      <c r="AG8" s="223"/>
      <c r="AH8" s="223"/>
      <c r="AI8" s="223"/>
      <c r="AJ8" s="77"/>
      <c r="AK8" s="223"/>
      <c r="AL8" s="223"/>
      <c r="AM8" s="223"/>
      <c r="AN8" s="223"/>
      <c r="AO8" s="223"/>
      <c r="AP8" s="223">
        <v>2098187.3739231797</v>
      </c>
      <c r="AQ8" s="223"/>
      <c r="AR8" s="223"/>
      <c r="AS8" s="223"/>
      <c r="AT8" s="223"/>
      <c r="AU8" s="223"/>
      <c r="AV8" s="223"/>
      <c r="AW8" s="223"/>
      <c r="AX8" s="223"/>
      <c r="AY8" s="223"/>
      <c r="AZ8" s="223"/>
      <c r="BA8" s="223"/>
      <c r="BB8" s="223"/>
      <c r="BC8" s="223"/>
      <c r="BD8" s="223"/>
      <c r="BE8" s="223"/>
      <c r="BF8" s="223"/>
      <c r="BG8" s="223"/>
      <c r="BH8" s="223"/>
      <c r="BI8" s="223"/>
      <c r="BJ8" s="223"/>
      <c r="BK8" s="223"/>
      <c r="BL8" s="223"/>
      <c r="BM8" s="223"/>
      <c r="BN8" s="223"/>
      <c r="BO8" s="223"/>
      <c r="BP8" s="223"/>
      <c r="BQ8" s="223"/>
      <c r="BR8" s="77"/>
      <c r="BS8" s="223"/>
      <c r="BT8" s="223"/>
      <c r="BU8" s="223"/>
      <c r="BV8" s="223"/>
      <c r="BW8" s="223"/>
      <c r="BX8" s="223"/>
      <c r="BY8" s="223"/>
      <c r="BZ8" s="223"/>
      <c r="CA8" s="223"/>
      <c r="CB8" s="223"/>
      <c r="CC8" s="223"/>
      <c r="CD8" s="223"/>
      <c r="CE8" s="83">
        <v>494261.82459596405</v>
      </c>
      <c r="CF8" s="107">
        <f t="shared" si="0"/>
        <v>2592449.1985191437</v>
      </c>
    </row>
    <row r="9" spans="1:84" x14ac:dyDescent="0.25">
      <c r="A9" s="227"/>
      <c r="B9" s="225">
        <v>7</v>
      </c>
      <c r="C9" s="223"/>
      <c r="D9" s="223"/>
      <c r="E9" s="223"/>
      <c r="F9" s="223"/>
      <c r="G9" s="223"/>
      <c r="H9" s="223"/>
      <c r="I9" s="223"/>
      <c r="J9" s="223"/>
      <c r="K9" s="223"/>
      <c r="L9" s="223"/>
      <c r="M9" s="223"/>
      <c r="N9" s="223"/>
      <c r="O9" s="223"/>
      <c r="P9" s="223"/>
      <c r="Q9" s="223"/>
      <c r="R9" s="223"/>
      <c r="S9" s="223"/>
      <c r="T9" s="223"/>
      <c r="U9" s="223"/>
      <c r="V9" s="223"/>
      <c r="W9" s="223"/>
      <c r="X9" s="223"/>
      <c r="Y9" s="223"/>
      <c r="Z9" s="223"/>
      <c r="AA9" s="223"/>
      <c r="AB9" s="223"/>
      <c r="AC9" s="223"/>
      <c r="AD9" s="223"/>
      <c r="AE9" s="223"/>
      <c r="AF9" s="223"/>
      <c r="AG9" s="223"/>
      <c r="AH9" s="223"/>
      <c r="AI9" s="223"/>
      <c r="AJ9" s="77"/>
      <c r="AK9" s="223"/>
      <c r="AL9" s="223"/>
      <c r="AM9" s="223"/>
      <c r="AN9" s="223"/>
      <c r="AO9" s="223"/>
      <c r="AP9" s="223"/>
      <c r="AQ9" s="223">
        <v>908405.47561960935</v>
      </c>
      <c r="AR9" s="223"/>
      <c r="AS9" s="223"/>
      <c r="AT9" s="223"/>
      <c r="AU9" s="223"/>
      <c r="AV9" s="223"/>
      <c r="AW9" s="223"/>
      <c r="AX9" s="223"/>
      <c r="AY9" s="223"/>
      <c r="AZ9" s="223"/>
      <c r="BA9" s="223"/>
      <c r="BB9" s="223"/>
      <c r="BC9" s="223"/>
      <c r="BD9" s="223"/>
      <c r="BE9" s="223"/>
      <c r="BF9" s="223"/>
      <c r="BG9" s="223"/>
      <c r="BH9" s="223"/>
      <c r="BI9" s="223"/>
      <c r="BJ9" s="223"/>
      <c r="BK9" s="223"/>
      <c r="BL9" s="223"/>
      <c r="BM9" s="223"/>
      <c r="BN9" s="223"/>
      <c r="BO9" s="223"/>
      <c r="BP9" s="223"/>
      <c r="BQ9" s="223"/>
      <c r="BR9" s="77"/>
      <c r="BS9" s="223"/>
      <c r="BT9" s="223"/>
      <c r="BU9" s="223"/>
      <c r="BV9" s="223"/>
      <c r="BW9" s="223"/>
      <c r="BX9" s="223"/>
      <c r="BY9" s="223"/>
      <c r="BZ9" s="223"/>
      <c r="CA9" s="223"/>
      <c r="CB9" s="223"/>
      <c r="CC9" s="223"/>
      <c r="CD9" s="223"/>
      <c r="CE9" s="83">
        <v>62189.461374623701</v>
      </c>
      <c r="CF9" s="107">
        <f t="shared" si="0"/>
        <v>970594.93699423305</v>
      </c>
    </row>
    <row r="10" spans="1:84" x14ac:dyDescent="0.25">
      <c r="A10" s="227"/>
      <c r="B10" s="225">
        <v>8</v>
      </c>
      <c r="C10" s="223"/>
      <c r="D10" s="223"/>
      <c r="E10" s="223"/>
      <c r="F10" s="223"/>
      <c r="G10" s="223"/>
      <c r="H10" s="223"/>
      <c r="I10" s="223"/>
      <c r="J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3"/>
      <c r="AH10" s="223"/>
      <c r="AI10" s="223"/>
      <c r="AJ10" s="77"/>
      <c r="AK10" s="223"/>
      <c r="AL10" s="223"/>
      <c r="AM10" s="223"/>
      <c r="AN10" s="223"/>
      <c r="AO10" s="223"/>
      <c r="AP10" s="223"/>
      <c r="AQ10" s="223"/>
      <c r="AR10" s="223">
        <v>2486263.6955767092</v>
      </c>
      <c r="AS10" s="223"/>
      <c r="AT10" s="223"/>
      <c r="AU10" s="223"/>
      <c r="AV10" s="223"/>
      <c r="AW10" s="223"/>
      <c r="AX10" s="223"/>
      <c r="AY10" s="223"/>
      <c r="AZ10" s="223"/>
      <c r="BA10" s="223"/>
      <c r="BB10" s="223"/>
      <c r="BC10" s="223"/>
      <c r="BD10" s="223"/>
      <c r="BE10" s="223"/>
      <c r="BF10" s="223"/>
      <c r="BG10" s="223"/>
      <c r="BH10" s="223"/>
      <c r="BI10" s="223"/>
      <c r="BJ10" s="223"/>
      <c r="BK10" s="223"/>
      <c r="BL10" s="223"/>
      <c r="BM10" s="223"/>
      <c r="BN10" s="223"/>
      <c r="BO10" s="223"/>
      <c r="BP10" s="223"/>
      <c r="BQ10" s="223"/>
      <c r="BR10" s="77"/>
      <c r="BS10" s="223"/>
      <c r="BT10" s="223"/>
      <c r="BU10" s="223"/>
      <c r="BV10" s="223"/>
      <c r="BW10" s="223"/>
      <c r="BX10" s="223"/>
      <c r="BY10" s="223"/>
      <c r="BZ10" s="223"/>
      <c r="CA10" s="223"/>
      <c r="CB10" s="223"/>
      <c r="CC10" s="223"/>
      <c r="CD10" s="223"/>
      <c r="CE10" s="83">
        <v>319319.86714855919</v>
      </c>
      <c r="CF10" s="107">
        <f t="shared" si="0"/>
        <v>2805583.5627252683</v>
      </c>
    </row>
    <row r="11" spans="1:84" x14ac:dyDescent="0.25">
      <c r="A11" s="227"/>
      <c r="B11" s="225">
        <v>9</v>
      </c>
      <c r="C11" s="223"/>
      <c r="D11" s="223"/>
      <c r="E11" s="223"/>
      <c r="F11" s="223"/>
      <c r="G11" s="223"/>
      <c r="H11" s="223"/>
      <c r="I11" s="223"/>
      <c r="J11" s="223"/>
      <c r="K11" s="223"/>
      <c r="L11" s="223"/>
      <c r="M11" s="223"/>
      <c r="N11" s="223"/>
      <c r="O11" s="223"/>
      <c r="P11" s="223"/>
      <c r="Q11" s="223"/>
      <c r="R11" s="223"/>
      <c r="S11" s="223"/>
      <c r="T11" s="223"/>
      <c r="U11" s="223"/>
      <c r="V11" s="223"/>
      <c r="W11" s="223"/>
      <c r="X11" s="223"/>
      <c r="Y11" s="223"/>
      <c r="Z11" s="223"/>
      <c r="AA11" s="223"/>
      <c r="AB11" s="223"/>
      <c r="AC11" s="223"/>
      <c r="AD11" s="223"/>
      <c r="AE11" s="223"/>
      <c r="AF11" s="223"/>
      <c r="AG11" s="223"/>
      <c r="AH11" s="223"/>
      <c r="AI11" s="223"/>
      <c r="AJ11" s="77"/>
      <c r="AK11" s="223"/>
      <c r="AL11" s="223"/>
      <c r="AM11" s="223"/>
      <c r="AN11" s="223"/>
      <c r="AO11" s="223"/>
      <c r="AP11" s="223"/>
      <c r="AQ11" s="223"/>
      <c r="AR11" s="223"/>
      <c r="AS11" s="223">
        <v>127748.63228066688</v>
      </c>
      <c r="AT11" s="223"/>
      <c r="AU11" s="223"/>
      <c r="AV11" s="223"/>
      <c r="AW11" s="223"/>
      <c r="AX11" s="223"/>
      <c r="AY11" s="223"/>
      <c r="AZ11" s="223"/>
      <c r="BA11" s="223"/>
      <c r="BB11" s="223"/>
      <c r="BC11" s="223"/>
      <c r="BD11" s="223"/>
      <c r="BE11" s="223"/>
      <c r="BF11" s="223"/>
      <c r="BG11" s="223"/>
      <c r="BH11" s="223"/>
      <c r="BI11" s="223"/>
      <c r="BJ11" s="223"/>
      <c r="BK11" s="223"/>
      <c r="BL11" s="223"/>
      <c r="BM11" s="223"/>
      <c r="BN11" s="223"/>
      <c r="BO11" s="223"/>
      <c r="BP11" s="223"/>
      <c r="BQ11" s="223"/>
      <c r="BR11" s="77"/>
      <c r="BS11" s="223"/>
      <c r="BT11" s="223"/>
      <c r="BU11" s="223"/>
      <c r="BV11" s="223"/>
      <c r="BW11" s="223"/>
      <c r="BX11" s="223"/>
      <c r="BY11" s="223"/>
      <c r="BZ11" s="223"/>
      <c r="CA11" s="223"/>
      <c r="CB11" s="223"/>
      <c r="CC11" s="223"/>
      <c r="CD11" s="223"/>
      <c r="CE11" s="83">
        <v>8169.3870790357123</v>
      </c>
      <c r="CF11" s="107">
        <f t="shared" si="0"/>
        <v>135918.01935970259</v>
      </c>
    </row>
    <row r="12" spans="1:84" x14ac:dyDescent="0.25">
      <c r="A12" s="227"/>
      <c r="B12" s="225">
        <v>10</v>
      </c>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3"/>
      <c r="AG12" s="223"/>
      <c r="AH12" s="223"/>
      <c r="AI12" s="223"/>
      <c r="AJ12" s="77"/>
      <c r="AK12" s="223"/>
      <c r="AL12" s="223"/>
      <c r="AM12" s="223"/>
      <c r="AN12" s="223"/>
      <c r="AO12" s="223"/>
      <c r="AP12" s="223"/>
      <c r="AQ12" s="223"/>
      <c r="AR12" s="223"/>
      <c r="AS12" s="223"/>
      <c r="AT12" s="223">
        <v>392014.85208062199</v>
      </c>
      <c r="AU12" s="223"/>
      <c r="AV12" s="223"/>
      <c r="AW12" s="223"/>
      <c r="AX12" s="223"/>
      <c r="AY12" s="223"/>
      <c r="AZ12" s="223"/>
      <c r="BA12" s="223"/>
      <c r="BB12" s="223"/>
      <c r="BC12" s="223"/>
      <c r="BD12" s="223"/>
      <c r="BE12" s="223"/>
      <c r="BF12" s="223"/>
      <c r="BG12" s="223"/>
      <c r="BH12" s="223"/>
      <c r="BI12" s="223"/>
      <c r="BJ12" s="223"/>
      <c r="BK12" s="223"/>
      <c r="BL12" s="223"/>
      <c r="BM12" s="223"/>
      <c r="BN12" s="223"/>
      <c r="BO12" s="223"/>
      <c r="BP12" s="223"/>
      <c r="BQ12" s="223"/>
      <c r="BR12" s="77"/>
      <c r="BS12" s="223"/>
      <c r="BT12" s="223"/>
      <c r="BU12" s="223"/>
      <c r="BV12" s="223"/>
      <c r="BW12" s="223"/>
      <c r="BX12" s="223"/>
      <c r="BY12" s="223"/>
      <c r="BZ12" s="223"/>
      <c r="CA12" s="223"/>
      <c r="CB12" s="223"/>
      <c r="CC12" s="223"/>
      <c r="CD12" s="223"/>
      <c r="CE12" s="83">
        <v>62052.359358558118</v>
      </c>
      <c r="CF12" s="107">
        <f t="shared" si="0"/>
        <v>454067.21143918013</v>
      </c>
    </row>
    <row r="13" spans="1:84" x14ac:dyDescent="0.25">
      <c r="A13" s="227"/>
      <c r="B13" s="225">
        <v>11</v>
      </c>
      <c r="C13" s="223"/>
      <c r="D13" s="223"/>
      <c r="E13" s="223"/>
      <c r="F13" s="223"/>
      <c r="G13" s="223"/>
      <c r="H13" s="223"/>
      <c r="I13" s="223"/>
      <c r="J13" s="223"/>
      <c r="K13" s="223"/>
      <c r="L13" s="223"/>
      <c r="M13" s="223"/>
      <c r="N13" s="223"/>
      <c r="O13" s="223"/>
      <c r="P13" s="223"/>
      <c r="Q13" s="223"/>
      <c r="R13" s="223"/>
      <c r="S13" s="223"/>
      <c r="T13" s="223"/>
      <c r="U13" s="223"/>
      <c r="V13" s="223"/>
      <c r="W13" s="223"/>
      <c r="X13" s="223"/>
      <c r="Y13" s="223"/>
      <c r="Z13" s="223"/>
      <c r="AA13" s="223"/>
      <c r="AB13" s="223"/>
      <c r="AC13" s="223"/>
      <c r="AD13" s="223"/>
      <c r="AE13" s="223"/>
      <c r="AF13" s="223"/>
      <c r="AG13" s="223"/>
      <c r="AH13" s="223"/>
      <c r="AI13" s="223"/>
      <c r="AJ13" s="77"/>
      <c r="AK13" s="223"/>
      <c r="AL13" s="223"/>
      <c r="AM13" s="223"/>
      <c r="AN13" s="223"/>
      <c r="AO13" s="223"/>
      <c r="AP13" s="223"/>
      <c r="AQ13" s="223"/>
      <c r="AR13" s="223"/>
      <c r="AS13" s="223"/>
      <c r="AT13" s="223"/>
      <c r="AU13" s="223">
        <v>1421851.396186806</v>
      </c>
      <c r="AV13" s="223"/>
      <c r="AW13" s="223"/>
      <c r="AX13" s="223"/>
      <c r="AY13" s="223"/>
      <c r="AZ13" s="223"/>
      <c r="BA13" s="223"/>
      <c r="BB13" s="223"/>
      <c r="BC13" s="223"/>
      <c r="BD13" s="223"/>
      <c r="BE13" s="223"/>
      <c r="BF13" s="223"/>
      <c r="BG13" s="223"/>
      <c r="BH13" s="223"/>
      <c r="BI13" s="223"/>
      <c r="BJ13" s="223"/>
      <c r="BK13" s="223"/>
      <c r="BL13" s="223"/>
      <c r="BM13" s="223"/>
      <c r="BN13" s="223"/>
      <c r="BO13" s="223"/>
      <c r="BP13" s="223"/>
      <c r="BQ13" s="223"/>
      <c r="BR13" s="77"/>
      <c r="BS13" s="223"/>
      <c r="BT13" s="223"/>
      <c r="BU13" s="223"/>
      <c r="BV13" s="223"/>
      <c r="BW13" s="223"/>
      <c r="BX13" s="223"/>
      <c r="BY13" s="223"/>
      <c r="BZ13" s="223"/>
      <c r="CA13" s="223"/>
      <c r="CB13" s="223"/>
      <c r="CC13" s="223"/>
      <c r="CD13" s="223"/>
      <c r="CE13" s="83">
        <v>1107262.1961451182</v>
      </c>
      <c r="CF13" s="107">
        <f t="shared" si="0"/>
        <v>2529113.5923319245</v>
      </c>
    </row>
    <row r="14" spans="1:84" x14ac:dyDescent="0.25">
      <c r="A14" s="227"/>
      <c r="B14" s="225">
        <v>12</v>
      </c>
      <c r="C14" s="223"/>
      <c r="D14" s="223"/>
      <c r="E14" s="223"/>
      <c r="F14" s="223"/>
      <c r="G14" s="223"/>
      <c r="H14" s="223"/>
      <c r="I14" s="223"/>
      <c r="J14" s="223"/>
      <c r="K14" s="223"/>
      <c r="L14" s="223"/>
      <c r="M14" s="223"/>
      <c r="N14" s="223"/>
      <c r="O14" s="223"/>
      <c r="P14" s="223"/>
      <c r="Q14" s="223"/>
      <c r="R14" s="223"/>
      <c r="S14" s="223"/>
      <c r="T14" s="223"/>
      <c r="U14" s="223"/>
      <c r="V14" s="223"/>
      <c r="W14" s="223"/>
      <c r="X14" s="223"/>
      <c r="Y14" s="223"/>
      <c r="Z14" s="223"/>
      <c r="AA14" s="223"/>
      <c r="AB14" s="223"/>
      <c r="AC14" s="223"/>
      <c r="AD14" s="223"/>
      <c r="AE14" s="223"/>
      <c r="AF14" s="223"/>
      <c r="AG14" s="223"/>
      <c r="AH14" s="223"/>
      <c r="AI14" s="223"/>
      <c r="AJ14" s="77"/>
      <c r="AK14" s="223"/>
      <c r="AL14" s="223"/>
      <c r="AM14" s="223"/>
      <c r="AN14" s="223"/>
      <c r="AO14" s="223"/>
      <c r="AP14" s="223"/>
      <c r="AQ14" s="223"/>
      <c r="AR14" s="223"/>
      <c r="AS14" s="223"/>
      <c r="AT14" s="223"/>
      <c r="AU14" s="223"/>
      <c r="AV14" s="223">
        <v>1862253.4070004821</v>
      </c>
      <c r="AW14" s="223"/>
      <c r="AX14" s="223"/>
      <c r="AY14" s="223"/>
      <c r="AZ14" s="223"/>
      <c r="BA14" s="223"/>
      <c r="BB14" s="223"/>
      <c r="BC14" s="223"/>
      <c r="BD14" s="223"/>
      <c r="BE14" s="223"/>
      <c r="BF14" s="223"/>
      <c r="BG14" s="223"/>
      <c r="BH14" s="223"/>
      <c r="BI14" s="223"/>
      <c r="BJ14" s="223"/>
      <c r="BK14" s="223"/>
      <c r="BL14" s="223"/>
      <c r="BM14" s="223"/>
      <c r="BN14" s="223"/>
      <c r="BO14" s="223"/>
      <c r="BP14" s="223"/>
      <c r="BQ14" s="223"/>
      <c r="BR14" s="77"/>
      <c r="BS14" s="223"/>
      <c r="BT14" s="223"/>
      <c r="BU14" s="223"/>
      <c r="BV14" s="223"/>
      <c r="BW14" s="223"/>
      <c r="BX14" s="223"/>
      <c r="BY14" s="223"/>
      <c r="BZ14" s="223"/>
      <c r="CA14" s="223"/>
      <c r="CB14" s="223"/>
      <c r="CC14" s="223"/>
      <c r="CD14" s="223"/>
      <c r="CE14" s="83">
        <v>1368681.2418519307</v>
      </c>
      <c r="CF14" s="107">
        <f t="shared" si="0"/>
        <v>3230934.6488524126</v>
      </c>
    </row>
    <row r="15" spans="1:84" x14ac:dyDescent="0.25">
      <c r="A15" s="227"/>
      <c r="B15" s="225">
        <v>13</v>
      </c>
      <c r="C15" s="223"/>
      <c r="D15" s="223"/>
      <c r="E15" s="223"/>
      <c r="F15" s="223"/>
      <c r="G15" s="223"/>
      <c r="H15" s="223"/>
      <c r="I15" s="223"/>
      <c r="J15" s="223"/>
      <c r="K15" s="223"/>
      <c r="L15" s="223"/>
      <c r="M15" s="223"/>
      <c r="N15" s="223"/>
      <c r="O15" s="223"/>
      <c r="P15" s="223"/>
      <c r="Q15" s="223"/>
      <c r="R15" s="223"/>
      <c r="S15" s="223"/>
      <c r="T15" s="223"/>
      <c r="U15" s="223"/>
      <c r="V15" s="223"/>
      <c r="W15" s="223"/>
      <c r="X15" s="223"/>
      <c r="Y15" s="223"/>
      <c r="Z15" s="223"/>
      <c r="AA15" s="223"/>
      <c r="AB15" s="223"/>
      <c r="AC15" s="223"/>
      <c r="AD15" s="223"/>
      <c r="AE15" s="223"/>
      <c r="AF15" s="223"/>
      <c r="AG15" s="223"/>
      <c r="AH15" s="223"/>
      <c r="AI15" s="223"/>
      <c r="AJ15" s="77"/>
      <c r="AK15" s="223"/>
      <c r="AL15" s="223"/>
      <c r="AM15" s="223"/>
      <c r="AN15" s="223"/>
      <c r="AO15" s="223"/>
      <c r="AP15" s="223"/>
      <c r="AQ15" s="223"/>
      <c r="AR15" s="223"/>
      <c r="AS15" s="223"/>
      <c r="AT15" s="223"/>
      <c r="AU15" s="223"/>
      <c r="AV15" s="223"/>
      <c r="AW15" s="223">
        <v>268186.86292172974</v>
      </c>
      <c r="AX15" s="223"/>
      <c r="AY15" s="223"/>
      <c r="AZ15" s="223"/>
      <c r="BA15" s="223"/>
      <c r="BB15" s="223"/>
      <c r="BC15" s="223"/>
      <c r="BD15" s="223"/>
      <c r="BE15" s="223"/>
      <c r="BF15" s="223"/>
      <c r="BG15" s="223"/>
      <c r="BH15" s="223"/>
      <c r="BI15" s="223"/>
      <c r="BJ15" s="223"/>
      <c r="BK15" s="223"/>
      <c r="BL15" s="223"/>
      <c r="BM15" s="223"/>
      <c r="BN15" s="223"/>
      <c r="BO15" s="223"/>
      <c r="BP15" s="223"/>
      <c r="BQ15" s="223"/>
      <c r="BR15" s="77"/>
      <c r="BS15" s="223"/>
      <c r="BT15" s="223"/>
      <c r="BU15" s="223"/>
      <c r="BV15" s="223"/>
      <c r="BW15" s="223"/>
      <c r="BX15" s="223"/>
      <c r="BY15" s="223"/>
      <c r="BZ15" s="223"/>
      <c r="CA15" s="223"/>
      <c r="CB15" s="223"/>
      <c r="CC15" s="223"/>
      <c r="CD15" s="223"/>
      <c r="CE15" s="83">
        <v>19475.548631433812</v>
      </c>
      <c r="CF15" s="107">
        <f t="shared" si="0"/>
        <v>287662.41155316355</v>
      </c>
    </row>
    <row r="16" spans="1:84" x14ac:dyDescent="0.25">
      <c r="A16" s="227"/>
      <c r="B16" s="225">
        <v>14</v>
      </c>
      <c r="C16" s="223"/>
      <c r="D16" s="223"/>
      <c r="E16" s="223"/>
      <c r="F16" s="223"/>
      <c r="G16" s="223"/>
      <c r="H16" s="223"/>
      <c r="I16" s="223"/>
      <c r="J16" s="223"/>
      <c r="K16" s="223"/>
      <c r="L16" s="223"/>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c r="AJ16" s="77"/>
      <c r="AK16" s="223"/>
      <c r="AL16" s="223"/>
      <c r="AM16" s="223"/>
      <c r="AN16" s="223"/>
      <c r="AO16" s="223"/>
      <c r="AP16" s="223"/>
      <c r="AQ16" s="223"/>
      <c r="AR16" s="223"/>
      <c r="AS16" s="223"/>
      <c r="AT16" s="223"/>
      <c r="AU16" s="223"/>
      <c r="AV16" s="223"/>
      <c r="AW16" s="223"/>
      <c r="AX16" s="223">
        <v>1212809.5750220597</v>
      </c>
      <c r="AY16" s="223"/>
      <c r="AZ16" s="223"/>
      <c r="BA16" s="223"/>
      <c r="BB16" s="223"/>
      <c r="BC16" s="223"/>
      <c r="BD16" s="223"/>
      <c r="BE16" s="223"/>
      <c r="BF16" s="223"/>
      <c r="BG16" s="223"/>
      <c r="BH16" s="223"/>
      <c r="BI16" s="223"/>
      <c r="BJ16" s="223"/>
      <c r="BK16" s="223"/>
      <c r="BL16" s="223"/>
      <c r="BM16" s="223"/>
      <c r="BN16" s="223"/>
      <c r="BO16" s="223"/>
      <c r="BP16" s="223"/>
      <c r="BQ16" s="223"/>
      <c r="BR16" s="77"/>
      <c r="BS16" s="223"/>
      <c r="BT16" s="223"/>
      <c r="BU16" s="223"/>
      <c r="BV16" s="223"/>
      <c r="BW16" s="223"/>
      <c r="BX16" s="223"/>
      <c r="BY16" s="223"/>
      <c r="BZ16" s="223"/>
      <c r="CA16" s="223"/>
      <c r="CB16" s="223"/>
      <c r="CC16" s="223"/>
      <c r="CD16" s="223"/>
      <c r="CE16" s="83">
        <v>392185.34727427992</v>
      </c>
      <c r="CF16" s="107">
        <f t="shared" si="0"/>
        <v>1604994.9222963396</v>
      </c>
    </row>
    <row r="17" spans="1:84" x14ac:dyDescent="0.25">
      <c r="A17" s="227"/>
      <c r="B17" s="225">
        <v>15</v>
      </c>
      <c r="C17" s="223"/>
      <c r="D17" s="223"/>
      <c r="E17" s="223"/>
      <c r="F17" s="223"/>
      <c r="G17" s="223"/>
      <c r="H17" s="223"/>
      <c r="I17" s="223"/>
      <c r="J17" s="223"/>
      <c r="K17" s="223"/>
      <c r="L17" s="223"/>
      <c r="M17" s="223"/>
      <c r="N17" s="223"/>
      <c r="O17" s="223"/>
      <c r="P17" s="223"/>
      <c r="Q17" s="223"/>
      <c r="R17" s="223"/>
      <c r="S17" s="223"/>
      <c r="T17" s="223"/>
      <c r="U17" s="223"/>
      <c r="V17" s="223"/>
      <c r="W17" s="223"/>
      <c r="X17" s="223"/>
      <c r="Y17" s="223"/>
      <c r="Z17" s="223"/>
      <c r="AA17" s="223"/>
      <c r="AB17" s="223"/>
      <c r="AC17" s="223"/>
      <c r="AD17" s="223"/>
      <c r="AE17" s="223"/>
      <c r="AF17" s="223"/>
      <c r="AG17" s="223"/>
      <c r="AH17" s="223"/>
      <c r="AI17" s="223"/>
      <c r="AJ17" s="77"/>
      <c r="AK17" s="223"/>
      <c r="AL17" s="223"/>
      <c r="AM17" s="223"/>
      <c r="AN17" s="223"/>
      <c r="AO17" s="223"/>
      <c r="AP17" s="223"/>
      <c r="AQ17" s="223"/>
      <c r="AR17" s="223"/>
      <c r="AS17" s="223"/>
      <c r="AT17" s="223"/>
      <c r="AU17" s="223"/>
      <c r="AV17" s="223"/>
      <c r="AW17" s="223"/>
      <c r="AX17" s="223"/>
      <c r="AY17" s="223">
        <v>431601.48204978602</v>
      </c>
      <c r="AZ17" s="223"/>
      <c r="BA17" s="223"/>
      <c r="BB17" s="223"/>
      <c r="BC17" s="223"/>
      <c r="BD17" s="223"/>
      <c r="BE17" s="223"/>
      <c r="BF17" s="223"/>
      <c r="BG17" s="223"/>
      <c r="BH17" s="223"/>
      <c r="BI17" s="223"/>
      <c r="BJ17" s="223"/>
      <c r="BK17" s="223"/>
      <c r="BL17" s="223"/>
      <c r="BM17" s="223"/>
      <c r="BN17" s="223"/>
      <c r="BO17" s="223"/>
      <c r="BP17" s="223"/>
      <c r="BQ17" s="223"/>
      <c r="BR17" s="77"/>
      <c r="BS17" s="223"/>
      <c r="BT17" s="223"/>
      <c r="BU17" s="223"/>
      <c r="BV17" s="223"/>
      <c r="BW17" s="223"/>
      <c r="BX17" s="223"/>
      <c r="BY17" s="223"/>
      <c r="BZ17" s="223"/>
      <c r="CA17" s="223"/>
      <c r="CB17" s="223"/>
      <c r="CC17" s="223"/>
      <c r="CD17" s="223"/>
      <c r="CE17" s="83">
        <v>198820.308754987</v>
      </c>
      <c r="CF17" s="107">
        <f t="shared" si="0"/>
        <v>630421.79080477299</v>
      </c>
    </row>
    <row r="18" spans="1:84" x14ac:dyDescent="0.25">
      <c r="A18" s="227"/>
      <c r="B18" s="225">
        <v>16</v>
      </c>
      <c r="C18" s="223"/>
      <c r="D18" s="223"/>
      <c r="E18" s="223"/>
      <c r="F18" s="223"/>
      <c r="G18" s="223"/>
      <c r="H18" s="223"/>
      <c r="I18" s="223"/>
      <c r="J18" s="223"/>
      <c r="K18" s="223"/>
      <c r="L18" s="223"/>
      <c r="M18" s="223"/>
      <c r="N18" s="223"/>
      <c r="O18" s="223"/>
      <c r="P18" s="223"/>
      <c r="Q18" s="223"/>
      <c r="R18" s="223"/>
      <c r="S18" s="223"/>
      <c r="T18" s="223"/>
      <c r="U18" s="223"/>
      <c r="V18" s="223"/>
      <c r="W18" s="223"/>
      <c r="X18" s="223"/>
      <c r="Y18" s="223"/>
      <c r="Z18" s="223"/>
      <c r="AA18" s="223"/>
      <c r="AB18" s="223"/>
      <c r="AC18" s="223"/>
      <c r="AD18" s="223"/>
      <c r="AE18" s="223"/>
      <c r="AF18" s="223"/>
      <c r="AG18" s="223"/>
      <c r="AH18" s="223"/>
      <c r="AI18" s="223"/>
      <c r="AJ18" s="77"/>
      <c r="AK18" s="223"/>
      <c r="AL18" s="223"/>
      <c r="AM18" s="223"/>
      <c r="AN18" s="223"/>
      <c r="AO18" s="223"/>
      <c r="AP18" s="223"/>
      <c r="AQ18" s="223"/>
      <c r="AR18" s="223"/>
      <c r="AS18" s="223"/>
      <c r="AT18" s="223"/>
      <c r="AU18" s="223"/>
      <c r="AV18" s="223"/>
      <c r="AW18" s="223"/>
      <c r="AX18" s="223"/>
      <c r="AY18" s="223"/>
      <c r="AZ18" s="223">
        <v>620697.88127218594</v>
      </c>
      <c r="BA18" s="223"/>
      <c r="BB18" s="223"/>
      <c r="BC18" s="223"/>
      <c r="BD18" s="223"/>
      <c r="BE18" s="223"/>
      <c r="BF18" s="223"/>
      <c r="BG18" s="223"/>
      <c r="BH18" s="223"/>
      <c r="BI18" s="223"/>
      <c r="BJ18" s="223"/>
      <c r="BK18" s="223"/>
      <c r="BL18" s="223"/>
      <c r="BM18" s="223"/>
      <c r="BN18" s="223"/>
      <c r="BO18" s="223"/>
      <c r="BP18" s="223"/>
      <c r="BQ18" s="223"/>
      <c r="BR18" s="77"/>
      <c r="BS18" s="223"/>
      <c r="BT18" s="223"/>
      <c r="BU18" s="223"/>
      <c r="BV18" s="223"/>
      <c r="BW18" s="223"/>
      <c r="BX18" s="223"/>
      <c r="BY18" s="223"/>
      <c r="BZ18" s="223"/>
      <c r="CA18" s="223"/>
      <c r="CB18" s="223"/>
      <c r="CC18" s="223"/>
      <c r="CD18" s="223"/>
      <c r="CE18" s="83">
        <v>21274.04428176954</v>
      </c>
      <c r="CF18" s="107">
        <f t="shared" si="0"/>
        <v>641971.92555395549</v>
      </c>
    </row>
    <row r="19" spans="1:84" x14ac:dyDescent="0.25">
      <c r="A19" s="227"/>
      <c r="B19" s="225">
        <v>17</v>
      </c>
      <c r="C19" s="223"/>
      <c r="D19" s="223"/>
      <c r="E19" s="223"/>
      <c r="F19" s="223"/>
      <c r="G19" s="223"/>
      <c r="H19" s="223"/>
      <c r="I19" s="223"/>
      <c r="J19" s="223"/>
      <c r="K19" s="223"/>
      <c r="L19" s="223"/>
      <c r="M19" s="223"/>
      <c r="N19" s="223"/>
      <c r="O19" s="223"/>
      <c r="P19" s="223"/>
      <c r="Q19" s="223"/>
      <c r="R19" s="223"/>
      <c r="S19" s="223"/>
      <c r="T19" s="223"/>
      <c r="U19" s="223"/>
      <c r="V19" s="223"/>
      <c r="W19" s="223"/>
      <c r="X19" s="223"/>
      <c r="Y19" s="223"/>
      <c r="Z19" s="223"/>
      <c r="AA19" s="223"/>
      <c r="AB19" s="223"/>
      <c r="AC19" s="223"/>
      <c r="AD19" s="223"/>
      <c r="AE19" s="223"/>
      <c r="AF19" s="223"/>
      <c r="AG19" s="223"/>
      <c r="AH19" s="223"/>
      <c r="AI19" s="223"/>
      <c r="AJ19" s="77"/>
      <c r="AK19" s="223"/>
      <c r="AL19" s="223"/>
      <c r="AM19" s="223"/>
      <c r="AN19" s="223"/>
      <c r="AO19" s="223"/>
      <c r="AP19" s="223"/>
      <c r="AQ19" s="223"/>
      <c r="AR19" s="223"/>
      <c r="AS19" s="223"/>
      <c r="AT19" s="223"/>
      <c r="AU19" s="223"/>
      <c r="AV19" s="223"/>
      <c r="AW19" s="223"/>
      <c r="AX19" s="223"/>
      <c r="AY19" s="223"/>
      <c r="AZ19" s="223"/>
      <c r="BA19" s="223">
        <v>884913.04657594522</v>
      </c>
      <c r="BB19" s="223"/>
      <c r="BC19" s="223"/>
      <c r="BD19" s="223"/>
      <c r="BE19" s="223"/>
      <c r="BF19" s="223"/>
      <c r="BG19" s="223"/>
      <c r="BH19" s="223"/>
      <c r="BI19" s="223"/>
      <c r="BJ19" s="223"/>
      <c r="BK19" s="223"/>
      <c r="BL19" s="223"/>
      <c r="BM19" s="223"/>
      <c r="BN19" s="223"/>
      <c r="BO19" s="223"/>
      <c r="BP19" s="223"/>
      <c r="BQ19" s="223"/>
      <c r="BR19" s="77"/>
      <c r="BS19" s="223"/>
      <c r="BT19" s="223"/>
      <c r="BU19" s="223"/>
      <c r="BV19" s="223"/>
      <c r="BW19" s="223"/>
      <c r="BX19" s="223"/>
      <c r="BY19" s="223"/>
      <c r="BZ19" s="223"/>
      <c r="CA19" s="223"/>
      <c r="CB19" s="223"/>
      <c r="CC19" s="223"/>
      <c r="CD19" s="223"/>
      <c r="CE19" s="83">
        <v>182961.12550119538</v>
      </c>
      <c r="CF19" s="107">
        <f t="shared" si="0"/>
        <v>1067874.1720771405</v>
      </c>
    </row>
    <row r="20" spans="1:84" x14ac:dyDescent="0.25">
      <c r="A20" s="227"/>
      <c r="B20" s="225">
        <v>18</v>
      </c>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c r="AE20" s="223"/>
      <c r="AF20" s="223"/>
      <c r="AG20" s="223"/>
      <c r="AH20" s="223"/>
      <c r="AI20" s="223"/>
      <c r="AJ20" s="77"/>
      <c r="AK20" s="223"/>
      <c r="AL20" s="223"/>
      <c r="AM20" s="223"/>
      <c r="AN20" s="223"/>
      <c r="AO20" s="223"/>
      <c r="AP20" s="223"/>
      <c r="AQ20" s="223"/>
      <c r="AR20" s="223"/>
      <c r="AS20" s="223"/>
      <c r="AT20" s="223"/>
      <c r="AU20" s="223"/>
      <c r="AV20" s="223"/>
      <c r="AW20" s="223"/>
      <c r="AX20" s="223"/>
      <c r="AY20" s="223"/>
      <c r="AZ20" s="223"/>
      <c r="BA20" s="223"/>
      <c r="BB20" s="223">
        <v>3852.7391980175221</v>
      </c>
      <c r="BC20" s="223"/>
      <c r="BD20" s="223"/>
      <c r="BE20" s="223"/>
      <c r="BF20" s="223"/>
      <c r="BG20" s="223"/>
      <c r="BH20" s="223"/>
      <c r="BI20" s="223"/>
      <c r="BJ20" s="223"/>
      <c r="BK20" s="223"/>
      <c r="BL20" s="223"/>
      <c r="BM20" s="223"/>
      <c r="BN20" s="223"/>
      <c r="BO20" s="223"/>
      <c r="BP20" s="223"/>
      <c r="BQ20" s="223"/>
      <c r="BR20" s="77"/>
      <c r="BS20" s="223"/>
      <c r="BT20" s="223"/>
      <c r="BU20" s="223"/>
      <c r="BV20" s="223"/>
      <c r="BW20" s="223"/>
      <c r="BX20" s="223"/>
      <c r="BY20" s="223"/>
      <c r="BZ20" s="223"/>
      <c r="CA20" s="223"/>
      <c r="CB20" s="223"/>
      <c r="CC20" s="223"/>
      <c r="CD20" s="223"/>
      <c r="CE20" s="83">
        <v>13701.194202844013</v>
      </c>
      <c r="CF20" s="107">
        <f t="shared" si="0"/>
        <v>17553.933400861537</v>
      </c>
    </row>
    <row r="21" spans="1:84" x14ac:dyDescent="0.25">
      <c r="A21" s="227"/>
      <c r="B21" s="225">
        <v>19</v>
      </c>
      <c r="C21" s="223"/>
      <c r="D21" s="223"/>
      <c r="E21" s="223"/>
      <c r="F21" s="223"/>
      <c r="G21" s="223"/>
      <c r="H21" s="223"/>
      <c r="I21" s="223"/>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c r="AJ21" s="77"/>
      <c r="AK21" s="223"/>
      <c r="AL21" s="223"/>
      <c r="AM21" s="223"/>
      <c r="AN21" s="223"/>
      <c r="AO21" s="223"/>
      <c r="AP21" s="223"/>
      <c r="AQ21" s="223"/>
      <c r="AR21" s="223"/>
      <c r="AS21" s="223"/>
      <c r="AT21" s="223"/>
      <c r="AU21" s="223"/>
      <c r="AV21" s="223"/>
      <c r="AW21" s="223"/>
      <c r="AX21" s="223"/>
      <c r="AY21" s="223"/>
      <c r="AZ21" s="223"/>
      <c r="BA21" s="223"/>
      <c r="BB21" s="223"/>
      <c r="BC21" s="223">
        <v>976793.38675451325</v>
      </c>
      <c r="BD21" s="223"/>
      <c r="BE21" s="2">
        <v>288790.83872620837</v>
      </c>
      <c r="BF21" s="223"/>
      <c r="BG21" s="223"/>
      <c r="BH21" s="223"/>
      <c r="BI21" s="223"/>
      <c r="BJ21" s="223"/>
      <c r="BK21" s="223"/>
      <c r="BL21" s="223"/>
      <c r="BM21" s="223"/>
      <c r="BN21" s="223"/>
      <c r="BO21" s="223"/>
      <c r="BP21" s="223"/>
      <c r="BQ21" s="223"/>
      <c r="BR21" s="77"/>
      <c r="BS21" s="223"/>
      <c r="BT21" s="223"/>
      <c r="BU21" s="223"/>
      <c r="BV21" s="223"/>
      <c r="BW21" s="223"/>
      <c r="BX21" s="223"/>
      <c r="BY21" s="223"/>
      <c r="BZ21" s="223"/>
      <c r="CA21" s="223"/>
      <c r="CB21" s="223"/>
      <c r="CC21" s="223"/>
      <c r="CD21" s="223"/>
      <c r="CE21" s="83">
        <v>58211.38940474327</v>
      </c>
      <c r="CF21" s="107">
        <f t="shared" si="0"/>
        <v>1323795.6148854648</v>
      </c>
    </row>
    <row r="22" spans="1:84" x14ac:dyDescent="0.25">
      <c r="A22" s="227"/>
      <c r="B22" s="225">
        <v>20</v>
      </c>
      <c r="C22" s="223"/>
      <c r="D22" s="223"/>
      <c r="E22" s="223"/>
      <c r="F22" s="223"/>
      <c r="G22" s="223"/>
      <c r="H22" s="223"/>
      <c r="I22" s="223"/>
      <c r="J22" s="223"/>
      <c r="K22" s="223"/>
      <c r="L22" s="223"/>
      <c r="M22" s="223"/>
      <c r="N22" s="223"/>
      <c r="O22" s="223"/>
      <c r="P22" s="223"/>
      <c r="Q22" s="223"/>
      <c r="R22" s="223"/>
      <c r="S22" s="223"/>
      <c r="T22" s="223"/>
      <c r="U22" s="223"/>
      <c r="V22" s="223"/>
      <c r="W22" s="223"/>
      <c r="X22" s="223"/>
      <c r="Y22" s="223"/>
      <c r="Z22" s="223"/>
      <c r="AA22" s="223"/>
      <c r="AB22" s="223"/>
      <c r="AC22" s="223"/>
      <c r="AD22" s="223"/>
      <c r="AE22" s="223"/>
      <c r="AF22" s="223"/>
      <c r="AG22" s="223"/>
      <c r="AH22" s="223"/>
      <c r="AI22" s="223"/>
      <c r="AJ22" s="77"/>
      <c r="AK22" s="223"/>
      <c r="AL22" s="223"/>
      <c r="AM22" s="223"/>
      <c r="AN22" s="223"/>
      <c r="AO22" s="223"/>
      <c r="AP22" s="223"/>
      <c r="AQ22" s="223"/>
      <c r="AR22" s="223"/>
      <c r="AS22" s="223"/>
      <c r="AT22" s="223"/>
      <c r="AU22" s="223"/>
      <c r="AV22" s="223"/>
      <c r="AW22" s="223"/>
      <c r="AX22" s="223"/>
      <c r="AY22" s="223"/>
      <c r="AZ22" s="223"/>
      <c r="BA22" s="223"/>
      <c r="BB22" s="223"/>
      <c r="BC22" s="223"/>
      <c r="BD22" s="223">
        <v>240304.28724474148</v>
      </c>
      <c r="BE22" s="223"/>
      <c r="BF22" s="223"/>
      <c r="BG22" s="223"/>
      <c r="BH22" s="223"/>
      <c r="BI22" s="223"/>
      <c r="BJ22" s="223"/>
      <c r="BK22" s="223"/>
      <c r="BL22" s="223"/>
      <c r="BM22" s="223"/>
      <c r="BN22" s="223"/>
      <c r="BO22" s="223"/>
      <c r="BP22" s="223"/>
      <c r="BQ22" s="223"/>
      <c r="BR22" s="77"/>
      <c r="BS22" s="223"/>
      <c r="BT22" s="223"/>
      <c r="BU22" s="223"/>
      <c r="BV22" s="223"/>
      <c r="BW22" s="223"/>
      <c r="BX22" s="223"/>
      <c r="BY22" s="223"/>
      <c r="BZ22" s="223"/>
      <c r="CA22" s="223"/>
      <c r="CB22" s="223"/>
      <c r="CC22" s="223"/>
      <c r="CD22" s="223"/>
      <c r="CE22" s="83">
        <v>3608.5539223813103</v>
      </c>
      <c r="CF22" s="107">
        <f t="shared" si="0"/>
        <v>243912.8411671228</v>
      </c>
    </row>
    <row r="23" spans="1:84" x14ac:dyDescent="0.25">
      <c r="A23" s="227"/>
      <c r="B23" s="225">
        <v>21</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c r="AJ23" s="77"/>
      <c r="AK23" s="223"/>
      <c r="AL23" s="223"/>
      <c r="AM23" s="223"/>
      <c r="AN23" s="223"/>
      <c r="AO23" s="223"/>
      <c r="AP23" s="223"/>
      <c r="AQ23" s="223"/>
      <c r="AR23" s="223"/>
      <c r="AS23" s="223"/>
      <c r="AT23" s="223"/>
      <c r="AU23" s="223"/>
      <c r="AV23" s="223"/>
      <c r="AW23" s="223"/>
      <c r="AX23" s="223"/>
      <c r="AY23" s="223"/>
      <c r="AZ23" s="223"/>
      <c r="BA23" s="223"/>
      <c r="BB23" s="223"/>
      <c r="BC23" s="223"/>
      <c r="BD23" s="223"/>
      <c r="BE23" s="223">
        <v>301418.77554162184</v>
      </c>
      <c r="BF23" s="223"/>
      <c r="BG23" s="223"/>
      <c r="BH23" s="223"/>
      <c r="BI23" s="223"/>
      <c r="BJ23" s="223"/>
      <c r="BK23" s="223"/>
      <c r="BL23" s="223"/>
      <c r="BM23" s="223"/>
      <c r="BN23" s="223"/>
      <c r="BO23" s="223"/>
      <c r="BP23" s="223"/>
      <c r="BQ23" s="223"/>
      <c r="BR23" s="77"/>
      <c r="BS23" s="223"/>
      <c r="BT23" s="223"/>
      <c r="BU23" s="223"/>
      <c r="BV23" s="223"/>
      <c r="BW23" s="223"/>
      <c r="BX23" s="223"/>
      <c r="BY23" s="223"/>
      <c r="BZ23" s="223"/>
      <c r="CA23" s="223"/>
      <c r="CB23" s="223"/>
      <c r="CC23" s="223"/>
      <c r="CD23" s="223"/>
      <c r="CE23" s="83">
        <v>8600.428698664211</v>
      </c>
      <c r="CF23" s="107">
        <f t="shared" si="0"/>
        <v>310019.20424028602</v>
      </c>
    </row>
    <row r="24" spans="1:84" x14ac:dyDescent="0.25">
      <c r="A24" s="227"/>
      <c r="B24" s="225">
        <v>22</v>
      </c>
      <c r="C24" s="223"/>
      <c r="D24" s="223"/>
      <c r="E24" s="223"/>
      <c r="F24" s="223"/>
      <c r="G24" s="223"/>
      <c r="H24" s="223"/>
      <c r="I24" s="223"/>
      <c r="J24" s="223"/>
      <c r="K24" s="223"/>
      <c r="L24" s="223"/>
      <c r="M24" s="223"/>
      <c r="N24" s="223"/>
      <c r="O24" s="223"/>
      <c r="P24" s="223"/>
      <c r="Q24" s="223"/>
      <c r="R24" s="223"/>
      <c r="S24" s="223"/>
      <c r="T24" s="223"/>
      <c r="U24" s="223"/>
      <c r="V24" s="223"/>
      <c r="W24" s="223"/>
      <c r="X24" s="223"/>
      <c r="Y24" s="223"/>
      <c r="Z24" s="223"/>
      <c r="AA24" s="223"/>
      <c r="AB24" s="223"/>
      <c r="AC24" s="223"/>
      <c r="AD24" s="223"/>
      <c r="AE24" s="223"/>
      <c r="AF24" s="223"/>
      <c r="AG24" s="223"/>
      <c r="AH24" s="223"/>
      <c r="AI24" s="223"/>
      <c r="AJ24" s="77"/>
      <c r="AK24" s="223"/>
      <c r="AL24" s="223"/>
      <c r="AM24" s="223"/>
      <c r="AN24" s="223"/>
      <c r="AO24" s="223"/>
      <c r="AP24" s="223"/>
      <c r="AQ24" s="223"/>
      <c r="AR24" s="223"/>
      <c r="AS24" s="223"/>
      <c r="AT24" s="223"/>
      <c r="AU24" s="223"/>
      <c r="AV24" s="223"/>
      <c r="AW24" s="223"/>
      <c r="AX24" s="223"/>
      <c r="AY24" s="223"/>
      <c r="AZ24" s="223"/>
      <c r="BA24" s="223"/>
      <c r="BB24" s="223"/>
      <c r="BC24" s="223"/>
      <c r="BD24" s="223"/>
      <c r="BE24" s="223"/>
      <c r="BF24" s="223">
        <v>331762.9664304147</v>
      </c>
      <c r="BG24" s="223"/>
      <c r="BH24" s="223"/>
      <c r="BI24" s="223"/>
      <c r="BJ24" s="223"/>
      <c r="BK24" s="223"/>
      <c r="BL24" s="223"/>
      <c r="BM24" s="223"/>
      <c r="BN24" s="223"/>
      <c r="BO24" s="223"/>
      <c r="BP24" s="223"/>
      <c r="BQ24" s="223"/>
      <c r="BR24" s="77"/>
      <c r="BS24" s="223"/>
      <c r="BT24" s="223"/>
      <c r="BU24" s="223"/>
      <c r="BV24" s="223"/>
      <c r="BW24" s="223"/>
      <c r="BX24" s="223"/>
      <c r="BY24" s="223"/>
      <c r="BZ24" s="223"/>
      <c r="CA24" s="223"/>
      <c r="CB24" s="223"/>
      <c r="CC24" s="223"/>
      <c r="CD24" s="223"/>
      <c r="CE24" s="83">
        <v>50541.71039467668</v>
      </c>
      <c r="CF24" s="107">
        <f t="shared" si="0"/>
        <v>382304.67682509136</v>
      </c>
    </row>
    <row r="25" spans="1:84" x14ac:dyDescent="0.25">
      <c r="A25" s="227"/>
      <c r="B25" s="225">
        <v>23</v>
      </c>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c r="AJ25" s="77"/>
      <c r="AK25" s="223"/>
      <c r="AL25" s="223"/>
      <c r="AM25" s="223"/>
      <c r="AN25" s="223"/>
      <c r="AO25" s="223"/>
      <c r="AP25" s="223"/>
      <c r="AQ25" s="223"/>
      <c r="AR25" s="223"/>
      <c r="AS25" s="223"/>
      <c r="AT25" s="223"/>
      <c r="AU25" s="223"/>
      <c r="AV25" s="223"/>
      <c r="AW25" s="223"/>
      <c r="AX25" s="223"/>
      <c r="AY25" s="223"/>
      <c r="AZ25" s="223"/>
      <c r="BA25" s="223"/>
      <c r="BB25" s="223"/>
      <c r="BC25" s="223"/>
      <c r="BD25" s="223"/>
      <c r="BE25" s="223"/>
      <c r="BF25" s="223"/>
      <c r="BG25" s="223">
        <v>5614665.9101463258</v>
      </c>
      <c r="BH25" s="223"/>
      <c r="BI25" s="223"/>
      <c r="BJ25" s="223"/>
      <c r="BK25" s="223"/>
      <c r="BL25" s="223"/>
      <c r="BM25" s="223"/>
      <c r="BN25" s="223"/>
      <c r="BO25" s="223"/>
      <c r="BP25" s="223"/>
      <c r="BQ25" s="223"/>
      <c r="BR25" s="77"/>
      <c r="BS25" s="223"/>
      <c r="BT25" s="223"/>
      <c r="BU25" s="223"/>
      <c r="BV25" s="223"/>
      <c r="BW25" s="223"/>
      <c r="BX25" s="223"/>
      <c r="BY25" s="223"/>
      <c r="BZ25" s="223"/>
      <c r="CA25" s="223"/>
      <c r="CB25" s="223"/>
      <c r="CC25" s="223"/>
      <c r="CD25" s="223"/>
      <c r="CE25" s="83">
        <v>961308.94679973263</v>
      </c>
      <c r="CF25" s="107">
        <f t="shared" si="0"/>
        <v>6575974.8569460586</v>
      </c>
    </row>
    <row r="26" spans="1:84" x14ac:dyDescent="0.25">
      <c r="A26" s="227"/>
      <c r="B26" s="225">
        <v>24</v>
      </c>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3"/>
      <c r="AA26" s="223"/>
      <c r="AB26" s="223"/>
      <c r="AC26" s="223"/>
      <c r="AD26" s="223"/>
      <c r="AE26" s="223"/>
      <c r="AF26" s="223"/>
      <c r="AG26" s="223"/>
      <c r="AH26" s="223"/>
      <c r="AI26" s="223"/>
      <c r="AJ26" s="77"/>
      <c r="AK26" s="223"/>
      <c r="AL26" s="223"/>
      <c r="AM26" s="223"/>
      <c r="AN26" s="223"/>
      <c r="AO26" s="223"/>
      <c r="AP26" s="223"/>
      <c r="AQ26" s="223"/>
      <c r="AR26" s="223"/>
      <c r="AS26" s="223"/>
      <c r="AT26" s="223"/>
      <c r="AU26" s="223"/>
      <c r="AV26" s="223"/>
      <c r="AW26" s="223"/>
      <c r="AX26" s="223"/>
      <c r="AY26" s="223"/>
      <c r="AZ26" s="223"/>
      <c r="BA26" s="223"/>
      <c r="BB26" s="223"/>
      <c r="BC26" s="223"/>
      <c r="BD26" s="223"/>
      <c r="BE26" s="223"/>
      <c r="BF26" s="223"/>
      <c r="BG26" s="223"/>
      <c r="BH26" s="223">
        <v>75233.718250836275</v>
      </c>
      <c r="BI26" s="223"/>
      <c r="BJ26" s="223"/>
      <c r="BK26" s="223"/>
      <c r="BL26" s="223"/>
      <c r="BM26" s="223"/>
      <c r="BN26" s="223"/>
      <c r="BO26" s="223"/>
      <c r="BP26" s="223"/>
      <c r="BQ26" s="223"/>
      <c r="BR26" s="77"/>
      <c r="BS26" s="223"/>
      <c r="BT26" s="223"/>
      <c r="BU26" s="223"/>
      <c r="BV26" s="223"/>
      <c r="BW26" s="223"/>
      <c r="BX26" s="223"/>
      <c r="BY26" s="223"/>
      <c r="BZ26" s="223"/>
      <c r="CA26" s="223"/>
      <c r="CB26" s="223"/>
      <c r="CC26" s="223"/>
      <c r="CD26" s="223"/>
      <c r="CE26" s="83">
        <v>3901.0640069912638</v>
      </c>
      <c r="CF26" s="107">
        <f t="shared" si="0"/>
        <v>79134.782257827537</v>
      </c>
    </row>
    <row r="27" spans="1:84" x14ac:dyDescent="0.25">
      <c r="A27" s="227"/>
      <c r="B27" s="225">
        <v>25</v>
      </c>
      <c r="C27" s="223"/>
      <c r="D27" s="223"/>
      <c r="E27" s="223"/>
      <c r="F27" s="223"/>
      <c r="G27" s="223"/>
      <c r="H27" s="223"/>
      <c r="I27" s="223"/>
      <c r="J27" s="223"/>
      <c r="K27" s="223"/>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c r="AJ27" s="77"/>
      <c r="AK27" s="223"/>
      <c r="AL27" s="223"/>
      <c r="AM27" s="223"/>
      <c r="AN27" s="223"/>
      <c r="AO27" s="223"/>
      <c r="AP27" s="223"/>
      <c r="AQ27" s="223"/>
      <c r="AR27" s="223"/>
      <c r="AS27" s="223"/>
      <c r="AT27" s="223"/>
      <c r="AU27" s="223"/>
      <c r="AV27" s="223"/>
      <c r="AW27" s="223"/>
      <c r="AX27" s="223"/>
      <c r="AY27" s="223"/>
      <c r="AZ27" s="223"/>
      <c r="BA27" s="223"/>
      <c r="BB27" s="223"/>
      <c r="BC27" s="223"/>
      <c r="BD27" s="223"/>
      <c r="BE27" s="223"/>
      <c r="BF27" s="223"/>
      <c r="BG27" s="223"/>
      <c r="BH27" s="223"/>
      <c r="BI27" s="223">
        <v>393777.17963831697</v>
      </c>
      <c r="BJ27" s="223"/>
      <c r="BK27" s="223"/>
      <c r="BL27" s="223"/>
      <c r="BM27" s="223"/>
      <c r="BN27" s="223"/>
      <c r="BO27" s="223"/>
      <c r="BP27" s="223"/>
      <c r="BQ27" s="223"/>
      <c r="BR27" s="77"/>
      <c r="BS27" s="223"/>
      <c r="BT27" s="223"/>
      <c r="BU27" s="223"/>
      <c r="BV27" s="223"/>
      <c r="BW27" s="223"/>
      <c r="BX27" s="223"/>
      <c r="BY27" s="223"/>
      <c r="BZ27" s="223"/>
      <c r="CA27" s="223"/>
      <c r="CB27" s="223"/>
      <c r="CC27" s="223"/>
      <c r="CD27" s="223"/>
      <c r="CE27" s="83">
        <v>71097.182187662474</v>
      </c>
      <c r="CF27" s="107">
        <f t="shared" si="0"/>
        <v>464874.36182597943</v>
      </c>
    </row>
    <row r="28" spans="1:84" x14ac:dyDescent="0.25">
      <c r="A28" s="227"/>
      <c r="B28" s="225">
        <v>26</v>
      </c>
      <c r="C28" s="223"/>
      <c r="D28" s="223"/>
      <c r="E28" s="223"/>
      <c r="F28" s="223"/>
      <c r="G28" s="223"/>
      <c r="H28" s="223"/>
      <c r="I28" s="223"/>
      <c r="J28" s="223"/>
      <c r="K28" s="223"/>
      <c r="L28" s="223"/>
      <c r="M28" s="223"/>
      <c r="N28" s="223"/>
      <c r="O28" s="223"/>
      <c r="P28" s="223"/>
      <c r="Q28" s="223"/>
      <c r="R28" s="223"/>
      <c r="S28" s="223"/>
      <c r="T28" s="223"/>
      <c r="U28" s="223"/>
      <c r="V28" s="223"/>
      <c r="W28" s="223"/>
      <c r="X28" s="223"/>
      <c r="Y28" s="223"/>
      <c r="Z28" s="223"/>
      <c r="AA28" s="223"/>
      <c r="AB28" s="223"/>
      <c r="AC28" s="223"/>
      <c r="AD28" s="223"/>
      <c r="AE28" s="223"/>
      <c r="AF28" s="223"/>
      <c r="AG28" s="223"/>
      <c r="AH28" s="223"/>
      <c r="AI28" s="223"/>
      <c r="AJ28" s="77"/>
      <c r="AK28" s="223"/>
      <c r="AL28" s="223"/>
      <c r="AM28" s="223"/>
      <c r="AN28" s="223"/>
      <c r="AO28" s="223"/>
      <c r="AP28" s="223"/>
      <c r="AQ28" s="223"/>
      <c r="AR28" s="223"/>
      <c r="AS28" s="223"/>
      <c r="AT28" s="223"/>
      <c r="AU28" s="223"/>
      <c r="AV28" s="223"/>
      <c r="AW28" s="223"/>
      <c r="AX28" s="223"/>
      <c r="AY28" s="223"/>
      <c r="AZ28" s="223"/>
      <c r="BA28" s="223"/>
      <c r="BB28" s="223"/>
      <c r="BC28" s="223"/>
      <c r="BD28" s="223"/>
      <c r="BE28" s="223"/>
      <c r="BF28" s="223"/>
      <c r="BG28" s="223"/>
      <c r="BH28" s="223"/>
      <c r="BI28" s="223"/>
      <c r="BJ28" s="223">
        <v>6077023.6743909633</v>
      </c>
      <c r="BK28" s="223"/>
      <c r="BL28" s="223"/>
      <c r="BM28" s="223"/>
      <c r="BN28" s="223"/>
      <c r="BO28" s="223"/>
      <c r="BP28" s="223"/>
      <c r="BQ28" s="223"/>
      <c r="BR28" s="77"/>
      <c r="BS28" s="223"/>
      <c r="BT28" s="223"/>
      <c r="BU28" s="223"/>
      <c r="BV28" s="223"/>
      <c r="BW28" s="223"/>
      <c r="BX28" s="223"/>
      <c r="BY28" s="223"/>
      <c r="BZ28" s="223"/>
      <c r="CA28" s="223"/>
      <c r="CB28" s="223"/>
      <c r="CC28" s="223"/>
      <c r="CD28" s="223"/>
      <c r="CE28" s="83">
        <v>85135.887140994528</v>
      </c>
      <c r="CF28" s="107">
        <f t="shared" si="0"/>
        <v>6162159.5615319582</v>
      </c>
    </row>
    <row r="29" spans="1:84" x14ac:dyDescent="0.25">
      <c r="A29" s="227"/>
      <c r="B29" s="225">
        <v>27</v>
      </c>
      <c r="C29" s="223"/>
      <c r="D29" s="223"/>
      <c r="E29" s="223"/>
      <c r="F29" s="223"/>
      <c r="G29" s="223"/>
      <c r="H29" s="223"/>
      <c r="I29" s="223"/>
      <c r="J29" s="223"/>
      <c r="K29" s="223"/>
      <c r="L29" s="223"/>
      <c r="M29" s="223"/>
      <c r="N29" s="223"/>
      <c r="O29" s="223"/>
      <c r="P29" s="223"/>
      <c r="Q29" s="223"/>
      <c r="R29" s="223"/>
      <c r="S29" s="223"/>
      <c r="T29" s="223"/>
      <c r="U29" s="223"/>
      <c r="V29" s="223"/>
      <c r="W29" s="223"/>
      <c r="X29" s="223"/>
      <c r="Y29" s="223"/>
      <c r="Z29" s="223"/>
      <c r="AA29" s="223"/>
      <c r="AB29" s="223"/>
      <c r="AC29" s="223"/>
      <c r="AD29" s="223"/>
      <c r="AE29" s="223"/>
      <c r="AF29" s="223"/>
      <c r="AG29" s="223"/>
      <c r="AH29" s="223"/>
      <c r="AI29" s="223"/>
      <c r="AJ29" s="77"/>
      <c r="AK29" s="223"/>
      <c r="AL29" s="223"/>
      <c r="AM29" s="223"/>
      <c r="AN29" s="223"/>
      <c r="AO29" s="223"/>
      <c r="AP29" s="223"/>
      <c r="AQ29" s="223"/>
      <c r="AR29" s="223"/>
      <c r="AS29" s="223"/>
      <c r="AT29" s="223"/>
      <c r="AU29" s="223"/>
      <c r="AV29" s="223"/>
      <c r="AW29" s="223"/>
      <c r="AX29" s="223"/>
      <c r="AY29" s="223"/>
      <c r="AZ29" s="223"/>
      <c r="BA29" s="223"/>
      <c r="BB29" s="223"/>
      <c r="BC29" s="223"/>
      <c r="BD29" s="223"/>
      <c r="BE29" s="223"/>
      <c r="BF29" s="223"/>
      <c r="BG29" s="223"/>
      <c r="BH29" s="223"/>
      <c r="BI29" s="223"/>
      <c r="BJ29" s="223"/>
      <c r="BK29" s="223">
        <v>15575551.899143422</v>
      </c>
      <c r="BL29" s="223"/>
      <c r="BM29" s="223"/>
      <c r="BN29" s="223"/>
      <c r="BO29" s="223"/>
      <c r="BP29" s="223"/>
      <c r="BQ29" s="223"/>
      <c r="BR29" s="77"/>
      <c r="BS29" s="223"/>
      <c r="BT29" s="223"/>
      <c r="BU29" s="223"/>
      <c r="BV29" s="223"/>
      <c r="BW29" s="223"/>
      <c r="BX29" s="223"/>
      <c r="BY29" s="223"/>
      <c r="BZ29" s="223"/>
      <c r="CA29" s="223"/>
      <c r="CB29" s="223"/>
      <c r="CC29" s="223"/>
      <c r="CD29" s="223"/>
      <c r="CE29" s="83">
        <v>1851264.6940723194</v>
      </c>
      <c r="CF29" s="107">
        <f t="shared" si="0"/>
        <v>17426816.593215741</v>
      </c>
    </row>
    <row r="30" spans="1:84" x14ac:dyDescent="0.25">
      <c r="A30" s="227"/>
      <c r="B30" s="225">
        <v>28</v>
      </c>
      <c r="C30" s="223"/>
      <c r="D30" s="223"/>
      <c r="E30" s="223"/>
      <c r="F30" s="223"/>
      <c r="G30" s="223"/>
      <c r="H30" s="223"/>
      <c r="I30" s="223"/>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c r="AJ30" s="77"/>
      <c r="AK30" s="223"/>
      <c r="AL30" s="223"/>
      <c r="AM30" s="223"/>
      <c r="AN30" s="223"/>
      <c r="AO30" s="223"/>
      <c r="AP30" s="223"/>
      <c r="AQ30" s="223"/>
      <c r="AR30" s="223"/>
      <c r="AS30" s="223"/>
      <c r="AT30" s="223"/>
      <c r="AU30" s="223"/>
      <c r="AV30" s="223"/>
      <c r="AW30" s="223"/>
      <c r="AX30" s="223"/>
      <c r="AY30" s="223"/>
      <c r="AZ30" s="223"/>
      <c r="BA30" s="223"/>
      <c r="BB30" s="223"/>
      <c r="BC30" s="223"/>
      <c r="BD30" s="223"/>
      <c r="BE30" s="223"/>
      <c r="BF30" s="223"/>
      <c r="BG30" s="223"/>
      <c r="BH30" s="223"/>
      <c r="BI30" s="223"/>
      <c r="BJ30" s="223"/>
      <c r="BK30" s="223"/>
      <c r="BL30" s="223">
        <v>1649747.4347115131</v>
      </c>
      <c r="BM30" s="223"/>
      <c r="BN30" s="223"/>
      <c r="BO30" s="223"/>
      <c r="BP30" s="223"/>
      <c r="BQ30" s="223"/>
      <c r="BR30" s="77"/>
      <c r="BS30" s="223"/>
      <c r="BT30" s="223"/>
      <c r="BU30" s="223"/>
      <c r="BV30" s="223"/>
      <c r="BW30" s="223"/>
      <c r="BX30" s="223"/>
      <c r="BY30" s="223"/>
      <c r="BZ30" s="223"/>
      <c r="CA30" s="223"/>
      <c r="CB30" s="223"/>
      <c r="CC30" s="223"/>
      <c r="CD30" s="223"/>
      <c r="CE30" s="83">
        <v>50203.241759283992</v>
      </c>
      <c r="CF30" s="107">
        <f t="shared" si="0"/>
        <v>1699950.676470797</v>
      </c>
    </row>
    <row r="31" spans="1:84" x14ac:dyDescent="0.25">
      <c r="A31" s="227"/>
      <c r="B31" s="225">
        <v>29</v>
      </c>
      <c r="C31" s="223"/>
      <c r="D31" s="223"/>
      <c r="E31" s="223"/>
      <c r="F31" s="223"/>
      <c r="G31" s="223"/>
      <c r="H31" s="223"/>
      <c r="I31" s="223"/>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c r="AJ31" s="77"/>
      <c r="AK31" s="223"/>
      <c r="AL31" s="223"/>
      <c r="AM31" s="223"/>
      <c r="AN31" s="223"/>
      <c r="AO31" s="223"/>
      <c r="AP31" s="223"/>
      <c r="AQ31" s="223"/>
      <c r="AR31" s="223"/>
      <c r="AS31" s="223"/>
      <c r="AT31" s="223"/>
      <c r="AU31" s="223"/>
      <c r="AV31" s="223"/>
      <c r="AW31" s="223"/>
      <c r="AX31" s="223"/>
      <c r="AY31" s="223"/>
      <c r="AZ31" s="223"/>
      <c r="BA31" s="223"/>
      <c r="BB31" s="223"/>
      <c r="BC31" s="223"/>
      <c r="BD31" s="223"/>
      <c r="BE31" s="223"/>
      <c r="BF31" s="223"/>
      <c r="BG31" s="223"/>
      <c r="BH31" s="223"/>
      <c r="BI31" s="223"/>
      <c r="BJ31" s="223"/>
      <c r="BK31" s="223"/>
      <c r="BL31" s="223"/>
      <c r="BM31" s="223">
        <v>3145944.4361062404</v>
      </c>
      <c r="BN31" s="223"/>
      <c r="BO31" s="223"/>
      <c r="BP31" s="223"/>
      <c r="BQ31" s="223"/>
      <c r="BR31" s="77"/>
      <c r="BS31" s="223"/>
      <c r="BT31" s="223"/>
      <c r="BU31" s="223"/>
      <c r="BV31" s="223"/>
      <c r="BW31" s="223"/>
      <c r="BX31" s="223"/>
      <c r="BY31" s="223"/>
      <c r="BZ31" s="223"/>
      <c r="CA31" s="223"/>
      <c r="CB31" s="223"/>
      <c r="CC31" s="223"/>
      <c r="CD31" s="223"/>
      <c r="CE31" s="83">
        <v>29199.209891078048</v>
      </c>
      <c r="CF31" s="107">
        <f t="shared" si="0"/>
        <v>3175143.6459973184</v>
      </c>
    </row>
    <row r="32" spans="1:84" x14ac:dyDescent="0.25">
      <c r="A32" s="227"/>
      <c r="B32" s="225">
        <v>30</v>
      </c>
      <c r="C32" s="223"/>
      <c r="D32" s="223"/>
      <c r="E32" s="223"/>
      <c r="F32" s="223"/>
      <c r="G32" s="223"/>
      <c r="H32" s="223"/>
      <c r="I32" s="223"/>
      <c r="J32" s="223"/>
      <c r="K32" s="223"/>
      <c r="L32" s="223"/>
      <c r="M32" s="223"/>
      <c r="N32" s="223"/>
      <c r="O32" s="223"/>
      <c r="P32" s="223"/>
      <c r="Q32" s="223"/>
      <c r="R32" s="223"/>
      <c r="S32" s="223"/>
      <c r="T32" s="223"/>
      <c r="U32" s="223"/>
      <c r="V32" s="223"/>
      <c r="W32" s="223"/>
      <c r="X32" s="223"/>
      <c r="Y32" s="223"/>
      <c r="Z32" s="223"/>
      <c r="AA32" s="223"/>
      <c r="AB32" s="223"/>
      <c r="AC32" s="223"/>
      <c r="AD32" s="223"/>
      <c r="AE32" s="223"/>
      <c r="AF32" s="223"/>
      <c r="AG32" s="223"/>
      <c r="AH32" s="223"/>
      <c r="AI32" s="223"/>
      <c r="AJ32" s="77"/>
      <c r="AK32" s="223"/>
      <c r="AL32" s="223"/>
      <c r="AM32" s="223"/>
      <c r="AN32" s="223"/>
      <c r="AO32" s="223"/>
      <c r="AP32" s="223"/>
      <c r="AQ32" s="223"/>
      <c r="AR32" s="223"/>
      <c r="AS32" s="223"/>
      <c r="AT32" s="223"/>
      <c r="AU32" s="223"/>
      <c r="AV32" s="223"/>
      <c r="AW32" s="223"/>
      <c r="AX32" s="223"/>
      <c r="AY32" s="223"/>
      <c r="AZ32" s="223"/>
      <c r="BA32" s="223"/>
      <c r="BB32" s="223"/>
      <c r="BC32" s="223"/>
      <c r="BD32" s="223"/>
      <c r="BE32" s="223"/>
      <c r="BF32" s="223"/>
      <c r="BG32" s="223"/>
      <c r="BH32" s="223"/>
      <c r="BI32" s="223"/>
      <c r="BJ32" s="223"/>
      <c r="BK32" s="223"/>
      <c r="BL32" s="223"/>
      <c r="BM32" s="223"/>
      <c r="BN32" s="223">
        <v>6522957.5434955312</v>
      </c>
      <c r="BO32" s="223"/>
      <c r="BP32" s="223"/>
      <c r="BQ32" s="223"/>
      <c r="BR32" s="77"/>
      <c r="BS32" s="223"/>
      <c r="BT32" s="223"/>
      <c r="BU32" s="223"/>
      <c r="BV32" s="223"/>
      <c r="BW32" s="223"/>
      <c r="BX32" s="223"/>
      <c r="BY32" s="223"/>
      <c r="BZ32" s="223"/>
      <c r="CA32" s="223"/>
      <c r="CB32" s="223"/>
      <c r="CC32" s="223"/>
      <c r="CD32" s="223"/>
      <c r="CE32" s="83">
        <v>21264.247637171658</v>
      </c>
      <c r="CF32" s="107">
        <f t="shared" si="0"/>
        <v>6544221.7911327025</v>
      </c>
    </row>
    <row r="33" spans="1:86" x14ac:dyDescent="0.25">
      <c r="A33" s="227"/>
      <c r="B33" s="225">
        <v>31</v>
      </c>
      <c r="C33" s="223"/>
      <c r="D33" s="223"/>
      <c r="E33" s="223"/>
      <c r="F33" s="223"/>
      <c r="G33" s="223"/>
      <c r="H33" s="223"/>
      <c r="I33" s="223"/>
      <c r="J33" s="223"/>
      <c r="K33" s="223"/>
      <c r="L33" s="223"/>
      <c r="M33" s="223"/>
      <c r="N33" s="223"/>
      <c r="O33" s="223"/>
      <c r="P33" s="223"/>
      <c r="Q33" s="223"/>
      <c r="R33" s="223"/>
      <c r="S33" s="223"/>
      <c r="T33" s="223"/>
      <c r="U33" s="223"/>
      <c r="V33" s="223"/>
      <c r="W33" s="223"/>
      <c r="X33" s="223"/>
      <c r="Y33" s="223"/>
      <c r="Z33" s="223"/>
      <c r="AA33" s="223"/>
      <c r="AB33" s="223"/>
      <c r="AC33" s="223"/>
      <c r="AD33" s="223"/>
      <c r="AE33" s="223"/>
      <c r="AF33" s="223"/>
      <c r="AG33" s="223"/>
      <c r="AH33" s="223"/>
      <c r="AI33" s="223"/>
      <c r="AJ33" s="77"/>
      <c r="AK33" s="223"/>
      <c r="AL33" s="223"/>
      <c r="AM33" s="223"/>
      <c r="AN33" s="223"/>
      <c r="AO33" s="223"/>
      <c r="AP33" s="223"/>
      <c r="AQ33" s="223"/>
      <c r="AR33" s="223"/>
      <c r="AS33" s="223"/>
      <c r="AT33" s="223"/>
      <c r="AU33" s="223"/>
      <c r="AV33" s="223"/>
      <c r="AW33" s="223"/>
      <c r="AX33" s="223"/>
      <c r="AY33" s="223"/>
      <c r="AZ33" s="223"/>
      <c r="BA33" s="223"/>
      <c r="BB33" s="223"/>
      <c r="BC33" s="223"/>
      <c r="BD33" s="223"/>
      <c r="BE33" s="223"/>
      <c r="BF33" s="223"/>
      <c r="BG33" s="223"/>
      <c r="BH33" s="223"/>
      <c r="BI33" s="223"/>
      <c r="BJ33" s="223"/>
      <c r="BK33" s="223"/>
      <c r="BL33" s="223"/>
      <c r="BM33" s="223"/>
      <c r="BN33" s="223"/>
      <c r="BO33" s="223">
        <v>4077439.6833291347</v>
      </c>
      <c r="BP33" s="223"/>
      <c r="BQ33" s="223"/>
      <c r="BR33" s="77"/>
      <c r="BS33" s="223"/>
      <c r="BT33" s="223"/>
      <c r="BU33" s="223"/>
      <c r="BV33" s="223"/>
      <c r="BW33" s="223"/>
      <c r="BX33" s="223"/>
      <c r="BY33" s="223"/>
      <c r="BZ33" s="223"/>
      <c r="CA33" s="223"/>
      <c r="CB33" s="223"/>
      <c r="CC33" s="223"/>
      <c r="CD33" s="223"/>
      <c r="CE33" s="83">
        <v>77774.02365178171</v>
      </c>
      <c r="CF33" s="107">
        <f t="shared" si="0"/>
        <v>4155213.7069809162</v>
      </c>
    </row>
    <row r="34" spans="1:86" x14ac:dyDescent="0.25">
      <c r="A34" s="227"/>
      <c r="B34" s="225">
        <v>32</v>
      </c>
      <c r="C34" s="223"/>
      <c r="D34" s="223"/>
      <c r="E34" s="223"/>
      <c r="F34" s="223"/>
      <c r="G34" s="223"/>
      <c r="H34" s="223"/>
      <c r="I34" s="223"/>
      <c r="J34" s="223"/>
      <c r="K34" s="223"/>
      <c r="L34" s="223"/>
      <c r="M34" s="223"/>
      <c r="N34" s="223"/>
      <c r="O34" s="223"/>
      <c r="P34" s="223"/>
      <c r="Q34" s="223"/>
      <c r="R34" s="223"/>
      <c r="S34" s="223"/>
      <c r="T34" s="223"/>
      <c r="U34" s="223"/>
      <c r="V34" s="223"/>
      <c r="W34" s="223"/>
      <c r="X34" s="223"/>
      <c r="Y34" s="223"/>
      <c r="Z34" s="223"/>
      <c r="AA34" s="223"/>
      <c r="AB34" s="223"/>
      <c r="AC34" s="223"/>
      <c r="AD34" s="223"/>
      <c r="AE34" s="223"/>
      <c r="AF34" s="223"/>
      <c r="AG34" s="223"/>
      <c r="AH34" s="223"/>
      <c r="AI34" s="223"/>
      <c r="AJ34" s="77"/>
      <c r="AK34" s="223"/>
      <c r="AL34" s="223"/>
      <c r="AM34" s="223"/>
      <c r="AN34" s="223"/>
      <c r="AO34" s="223"/>
      <c r="AP34" s="223"/>
      <c r="AQ34" s="223"/>
      <c r="AR34" s="223"/>
      <c r="AS34" s="223"/>
      <c r="AT34" s="223"/>
      <c r="AU34" s="223"/>
      <c r="AV34" s="223"/>
      <c r="AW34" s="223"/>
      <c r="AX34" s="223"/>
      <c r="AY34" s="223"/>
      <c r="AZ34" s="223"/>
      <c r="BA34" s="223"/>
      <c r="BB34" s="223"/>
      <c r="BC34" s="223"/>
      <c r="BD34" s="223"/>
      <c r="BE34" s="223"/>
      <c r="BF34" s="223"/>
      <c r="BG34" s="223"/>
      <c r="BH34" s="223"/>
      <c r="BI34" s="223"/>
      <c r="BJ34" s="223"/>
      <c r="BK34" s="223"/>
      <c r="BL34" s="223"/>
      <c r="BM34" s="223"/>
      <c r="BN34" s="223"/>
      <c r="BO34" s="223"/>
      <c r="BP34" s="223">
        <v>2525552.4960411694</v>
      </c>
      <c r="BQ34" s="223"/>
      <c r="BR34" s="77"/>
      <c r="BS34" s="223"/>
      <c r="BT34" s="223"/>
      <c r="BU34" s="223"/>
      <c r="BV34" s="223"/>
      <c r="BW34" s="223"/>
      <c r="BX34" s="223"/>
      <c r="BY34" s="223"/>
      <c r="BZ34" s="223"/>
      <c r="CA34" s="223"/>
      <c r="CB34" s="223"/>
      <c r="CC34" s="223"/>
      <c r="CD34" s="223"/>
      <c r="CE34" s="83"/>
      <c r="CF34" s="107">
        <f t="shared" si="0"/>
        <v>2525552.4960411694</v>
      </c>
    </row>
    <row r="35" spans="1:86" x14ac:dyDescent="0.25">
      <c r="A35" s="227"/>
      <c r="B35" s="225">
        <v>33</v>
      </c>
      <c r="C35" s="223"/>
      <c r="D35" s="223"/>
      <c r="E35" s="223"/>
      <c r="F35" s="223"/>
      <c r="G35" s="223"/>
      <c r="H35" s="223"/>
      <c r="I35" s="223"/>
      <c r="J35" s="223"/>
      <c r="K35" s="223"/>
      <c r="L35" s="223"/>
      <c r="M35" s="223"/>
      <c r="N35" s="223"/>
      <c r="O35" s="223"/>
      <c r="P35" s="223"/>
      <c r="Q35" s="223"/>
      <c r="R35" s="223"/>
      <c r="S35" s="223"/>
      <c r="T35" s="223"/>
      <c r="U35" s="223"/>
      <c r="V35" s="223"/>
      <c r="W35" s="223"/>
      <c r="X35" s="223"/>
      <c r="Y35" s="223"/>
      <c r="Z35" s="223"/>
      <c r="AA35" s="223"/>
      <c r="AB35" s="223"/>
      <c r="AC35" s="223"/>
      <c r="AD35" s="223"/>
      <c r="AE35" s="223"/>
      <c r="AF35" s="223"/>
      <c r="AG35" s="223"/>
      <c r="AH35" s="223"/>
      <c r="AI35" s="223"/>
      <c r="AJ35" s="77"/>
      <c r="AK35" s="223"/>
      <c r="AL35" s="223"/>
      <c r="AM35" s="223"/>
      <c r="AN35" s="223"/>
      <c r="AO35" s="223"/>
      <c r="AP35" s="223"/>
      <c r="AQ35" s="223"/>
      <c r="AR35" s="223"/>
      <c r="AS35" s="223"/>
      <c r="AT35" s="223"/>
      <c r="AU35" s="223"/>
      <c r="AV35" s="223"/>
      <c r="AW35" s="223"/>
      <c r="AX35" s="223"/>
      <c r="AY35" s="223"/>
      <c r="AZ35" s="223"/>
      <c r="BA35" s="223"/>
      <c r="BB35" s="223"/>
      <c r="BC35" s="223"/>
      <c r="BD35" s="223"/>
      <c r="BE35" s="223"/>
      <c r="BF35" s="223"/>
      <c r="BG35" s="223"/>
      <c r="BH35" s="223"/>
      <c r="BI35" s="223"/>
      <c r="BJ35" s="223"/>
      <c r="BK35" s="223"/>
      <c r="BL35" s="223"/>
      <c r="BM35" s="223"/>
      <c r="BN35" s="223"/>
      <c r="BO35" s="223"/>
      <c r="BP35" s="223"/>
      <c r="BQ35" s="223">
        <v>1962939.4380698428</v>
      </c>
      <c r="BR35" s="77"/>
      <c r="BS35" s="223"/>
      <c r="BT35" s="223"/>
      <c r="BU35" s="223"/>
      <c r="BV35" s="223"/>
      <c r="BW35" s="223"/>
      <c r="BX35" s="223"/>
      <c r="BY35" s="223"/>
      <c r="BZ35" s="223"/>
      <c r="CA35" s="223"/>
      <c r="CB35" s="223"/>
      <c r="CC35" s="223"/>
      <c r="CD35" s="223"/>
      <c r="CE35" s="83"/>
      <c r="CF35" s="107">
        <f t="shared" ref="CF35:CF66" si="1">SUM(C35:CE35)</f>
        <v>1962939.4380698428</v>
      </c>
    </row>
    <row r="36" spans="1:86" ht="15.75" thickBot="1" x14ac:dyDescent="0.3">
      <c r="A36" s="86"/>
      <c r="B36" s="225">
        <v>34</v>
      </c>
      <c r="C36" s="223"/>
      <c r="D36" s="223"/>
      <c r="E36" s="223"/>
      <c r="F36" s="223"/>
      <c r="G36" s="223"/>
      <c r="H36" s="223"/>
      <c r="I36" s="223"/>
      <c r="J36" s="223"/>
      <c r="K36" s="223"/>
      <c r="L36" s="223"/>
      <c r="M36" s="223"/>
      <c r="N36" s="223"/>
      <c r="O36" s="223"/>
      <c r="P36" s="223"/>
      <c r="Q36" s="223"/>
      <c r="R36" s="223"/>
      <c r="S36" s="223"/>
      <c r="T36" s="223"/>
      <c r="U36" s="223"/>
      <c r="V36" s="223"/>
      <c r="W36" s="223"/>
      <c r="X36" s="223"/>
      <c r="Y36" s="223"/>
      <c r="Z36" s="223"/>
      <c r="AA36" s="223"/>
      <c r="AB36" s="223"/>
      <c r="AC36" s="223"/>
      <c r="AD36" s="223"/>
      <c r="AE36" s="223"/>
      <c r="AF36" s="223"/>
      <c r="AG36" s="223"/>
      <c r="AH36" s="223"/>
      <c r="AI36" s="223"/>
      <c r="AJ36" s="77"/>
      <c r="AK36" s="224"/>
      <c r="AL36" s="224"/>
      <c r="AM36" s="224"/>
      <c r="AN36" s="224"/>
      <c r="AO36" s="224"/>
      <c r="AP36" s="224"/>
      <c r="AQ36" s="224"/>
      <c r="AR36" s="224"/>
      <c r="AS36" s="224"/>
      <c r="AT36" s="224"/>
      <c r="AU36" s="224"/>
      <c r="AV36" s="224"/>
      <c r="AW36" s="224"/>
      <c r="AX36" s="224"/>
      <c r="AY36" s="224"/>
      <c r="AZ36" s="224"/>
      <c r="BA36" s="224"/>
      <c r="BB36" s="224"/>
      <c r="BC36" s="224"/>
      <c r="BD36" s="224"/>
      <c r="BE36" s="224"/>
      <c r="BF36" s="224"/>
      <c r="BG36" s="224"/>
      <c r="BH36" s="224"/>
      <c r="BI36" s="224"/>
      <c r="BJ36" s="224"/>
      <c r="BK36" s="224"/>
      <c r="BL36" s="224"/>
      <c r="BM36" s="224"/>
      <c r="BN36" s="224"/>
      <c r="BO36" s="224"/>
      <c r="BP36" s="224"/>
      <c r="BQ36" s="224"/>
      <c r="BR36" s="78">
        <v>9256791.4583553355</v>
      </c>
      <c r="BS36" s="224"/>
      <c r="BT36" s="224"/>
      <c r="BU36" s="223"/>
      <c r="BV36" s="223"/>
      <c r="BW36" s="223"/>
      <c r="BX36" s="223"/>
      <c r="BY36" s="224"/>
      <c r="BZ36" s="224"/>
      <c r="CA36" s="224"/>
      <c r="CB36" s="224"/>
      <c r="CC36" s="224"/>
      <c r="CD36" s="224"/>
      <c r="CE36" s="3">
        <v>218207.27379099085</v>
      </c>
      <c r="CF36" s="107">
        <f t="shared" si="1"/>
        <v>9474998.7321463265</v>
      </c>
    </row>
    <row r="37" spans="1:86" x14ac:dyDescent="0.25">
      <c r="A37" s="227" t="str">
        <f>AK1</f>
        <v>Com</v>
      </c>
      <c r="B37" s="102">
        <v>35</v>
      </c>
      <c r="C37" s="101">
        <v>636845.49250949547</v>
      </c>
      <c r="D37" s="4">
        <v>70.491858602401734</v>
      </c>
      <c r="E37" s="4">
        <v>22.745352915335928</v>
      </c>
      <c r="F37" s="4"/>
      <c r="G37" s="4"/>
      <c r="H37" s="4"/>
      <c r="I37" s="4"/>
      <c r="J37" s="4">
        <v>600245.92689428374</v>
      </c>
      <c r="K37" s="4">
        <v>1514.9948065094686</v>
      </c>
      <c r="L37" s="4">
        <v>13142.823043044977</v>
      </c>
      <c r="M37" s="4">
        <v>1.0881249093500965E-3</v>
      </c>
      <c r="N37" s="4"/>
      <c r="O37" s="4">
        <v>1.4079101447778823</v>
      </c>
      <c r="P37" s="4"/>
      <c r="Q37" s="4">
        <v>204.25276589085365</v>
      </c>
      <c r="R37" s="4">
        <v>39.558963271656353</v>
      </c>
      <c r="S37" s="4">
        <v>28.547950602177156</v>
      </c>
      <c r="T37" s="4"/>
      <c r="U37" s="4">
        <v>0.15427886246436096</v>
      </c>
      <c r="V37" s="4">
        <v>1.3441799707945758E-3</v>
      </c>
      <c r="W37" s="4">
        <v>69.076289981144896</v>
      </c>
      <c r="X37" s="4">
        <v>6.9140041882924077</v>
      </c>
      <c r="Y37" s="4">
        <v>12.952268371692453</v>
      </c>
      <c r="Z37" s="4"/>
      <c r="AA37" s="4"/>
      <c r="AB37" s="4">
        <v>56.332005092512048</v>
      </c>
      <c r="AC37" s="4">
        <v>1.8603666891183466</v>
      </c>
      <c r="AD37" s="4">
        <v>24.216639646516338</v>
      </c>
      <c r="AE37" s="4">
        <v>0.48841557934773799</v>
      </c>
      <c r="AF37" s="4">
        <v>3519.2752303442558</v>
      </c>
      <c r="AG37" s="4">
        <v>4322.1851210025125</v>
      </c>
      <c r="AH37" s="4">
        <v>2573.1036478253318</v>
      </c>
      <c r="AI37" s="4">
        <v>647.27896872033728</v>
      </c>
      <c r="AJ37" s="5">
        <v>218912.85416322373</v>
      </c>
      <c r="AK37" s="223"/>
      <c r="AL37" s="223"/>
      <c r="AM37" s="223"/>
      <c r="AN37" s="223"/>
      <c r="AO37" s="223"/>
      <c r="AP37" s="223"/>
      <c r="AQ37" s="223"/>
      <c r="AR37" s="223"/>
      <c r="AS37" s="223"/>
      <c r="AT37" s="223"/>
      <c r="AU37" s="223"/>
      <c r="AV37" s="223"/>
      <c r="AW37" s="223"/>
      <c r="AX37" s="223"/>
      <c r="AY37" s="223"/>
      <c r="AZ37" s="223"/>
      <c r="BA37" s="223"/>
      <c r="BB37" s="223"/>
      <c r="BC37" s="223"/>
      <c r="BD37" s="223"/>
      <c r="BE37" s="223"/>
      <c r="BF37" s="223"/>
      <c r="BG37" s="223"/>
      <c r="BH37" s="223"/>
      <c r="BI37" s="223"/>
      <c r="BJ37" s="223"/>
      <c r="BK37" s="223"/>
      <c r="BL37" s="223"/>
      <c r="BM37" s="223"/>
      <c r="BN37" s="223"/>
      <c r="BO37" s="223"/>
      <c r="BP37" s="223"/>
      <c r="BQ37" s="223"/>
      <c r="BR37" s="77"/>
      <c r="BS37" s="223"/>
      <c r="BT37" s="223"/>
      <c r="BU37" s="190">
        <f>'[46]HH_CGE_map_20-80'!U41</f>
        <v>236833.84645009492</v>
      </c>
      <c r="BV37" s="189">
        <f>'[46]HH_CGE_map_20-80'!V41</f>
        <v>2092916.5963719082</v>
      </c>
      <c r="BW37" s="189">
        <f>'[46]HH_CGE_map_20-80'!W41</f>
        <v>68267.02685610512</v>
      </c>
      <c r="BX37" s="188">
        <f>'[46]HH_CGE_map_20-80'!X41</f>
        <v>646883.11227093439</v>
      </c>
      <c r="BY37" s="223">
        <v>104373.35135742096</v>
      </c>
      <c r="BZ37" s="223"/>
      <c r="CA37" s="223"/>
      <c r="CB37" s="223"/>
      <c r="CC37" s="223"/>
      <c r="CD37" s="79">
        <v>272725.72399249562</v>
      </c>
      <c r="CE37" s="85"/>
      <c r="CF37" s="107">
        <f t="shared" si="1"/>
        <v>4904262.5931855515</v>
      </c>
      <c r="CG37" s="221" t="b">
        <f>CF37=CH37</f>
        <v>1</v>
      </c>
      <c r="CH37" s="79">
        <v>4904262.5931855515</v>
      </c>
    </row>
    <row r="38" spans="1:86" x14ac:dyDescent="0.25">
      <c r="A38" s="227"/>
      <c r="B38" s="225">
        <v>36</v>
      </c>
      <c r="C38" s="7">
        <v>1444.8698020142294</v>
      </c>
      <c r="D38" s="79">
        <v>1802.7014385812527</v>
      </c>
      <c r="E38" s="79">
        <v>14.21053696679547</v>
      </c>
      <c r="F38" s="79"/>
      <c r="G38" s="79">
        <v>2151.1605818875337</v>
      </c>
      <c r="H38" s="79">
        <v>100.05667788511757</v>
      </c>
      <c r="I38" s="79">
        <v>33.425742561010843</v>
      </c>
      <c r="J38" s="79">
        <v>411.51281413788621</v>
      </c>
      <c r="K38" s="79"/>
      <c r="L38" s="79">
        <v>7.0369547997990676</v>
      </c>
      <c r="M38" s="79">
        <v>24421.079756692154</v>
      </c>
      <c r="N38" s="79">
        <v>38.422143696888682</v>
      </c>
      <c r="O38" s="79">
        <v>3.0126139401101548E-2</v>
      </c>
      <c r="P38" s="79"/>
      <c r="Q38" s="79">
        <v>4.9959824522251219</v>
      </c>
      <c r="R38" s="79">
        <v>5475.8325869539021</v>
      </c>
      <c r="S38" s="79">
        <v>63.503036084490731</v>
      </c>
      <c r="T38" s="79"/>
      <c r="U38" s="79">
        <v>47383.052872260792</v>
      </c>
      <c r="V38" s="79">
        <v>0.15558873000069726</v>
      </c>
      <c r="W38" s="79">
        <v>9014.1969829377267</v>
      </c>
      <c r="X38" s="79">
        <v>2564.4421602422231</v>
      </c>
      <c r="Y38" s="94">
        <v>27267.72244034526</v>
      </c>
      <c r="Z38" s="94">
        <v>19.643893410246729</v>
      </c>
      <c r="AA38" s="94">
        <v>2.9314832201609291</v>
      </c>
      <c r="AB38" s="79">
        <v>626.02210274697757</v>
      </c>
      <c r="AC38" s="79">
        <v>46109.815072440724</v>
      </c>
      <c r="AD38" s="79">
        <v>34.145160115165297</v>
      </c>
      <c r="AE38" s="79">
        <v>222.15716754846625</v>
      </c>
      <c r="AF38" s="79">
        <v>563.03377746273588</v>
      </c>
      <c r="AG38" s="79">
        <v>50.532938325413426</v>
      </c>
      <c r="AH38" s="79">
        <v>138.99104028714339</v>
      </c>
      <c r="AI38" s="79">
        <v>104.28276069598843</v>
      </c>
      <c r="AJ38" s="80">
        <v>4767.6645621329662</v>
      </c>
      <c r="AK38" s="223"/>
      <c r="AL38" s="223"/>
      <c r="AM38" s="223"/>
      <c r="AN38" s="223"/>
      <c r="AO38" s="223"/>
      <c r="AP38" s="223"/>
      <c r="AQ38" s="223"/>
      <c r="AR38" s="223"/>
      <c r="AS38" s="223"/>
      <c r="AT38" s="223"/>
      <c r="AU38" s="223"/>
      <c r="AV38" s="223"/>
      <c r="AW38" s="223"/>
      <c r="AX38" s="223"/>
      <c r="AY38" s="223"/>
      <c r="AZ38" s="223"/>
      <c r="BA38" s="223"/>
      <c r="BB38" s="223"/>
      <c r="BC38" s="223"/>
      <c r="BD38" s="223"/>
      <c r="BE38" s="223"/>
      <c r="BF38" s="223"/>
      <c r="BG38" s="223"/>
      <c r="BH38" s="223"/>
      <c r="BI38" s="223"/>
      <c r="BJ38" s="223"/>
      <c r="BK38" s="223"/>
      <c r="BL38" s="223"/>
      <c r="BM38" s="223"/>
      <c r="BN38" s="223"/>
      <c r="BO38" s="223"/>
      <c r="BP38" s="223"/>
      <c r="BQ38" s="223"/>
      <c r="BR38" s="77"/>
      <c r="BS38" s="223"/>
      <c r="BT38" s="223"/>
      <c r="BU38" s="186">
        <f>'[46]HH_CGE_map_20-80'!U42</f>
        <v>35776.65053726422</v>
      </c>
      <c r="BV38" s="79">
        <f>'[46]HH_CGE_map_20-80'!V42</f>
        <v>174807.10624150693</v>
      </c>
      <c r="BW38" s="79">
        <f>'[46]HH_CGE_map_20-80'!W42</f>
        <v>4420.9280988078253</v>
      </c>
      <c r="BX38" s="185">
        <f>'[46]HH_CGE_map_20-80'!X42</f>
        <v>28939.181408763452</v>
      </c>
      <c r="BY38" s="223"/>
      <c r="BZ38" s="223"/>
      <c r="CA38" s="223"/>
      <c r="CB38" s="223"/>
      <c r="CC38" s="223"/>
      <c r="CD38" s="79">
        <v>1962.6516668482247</v>
      </c>
      <c r="CE38" s="85"/>
      <c r="CF38" s="107">
        <f t="shared" si="1"/>
        <v>420744.14613694529</v>
      </c>
      <c r="CG38" s="221" t="b">
        <f t="shared" ref="CG38:CG82" si="2">CF38=CH38</f>
        <v>1</v>
      </c>
      <c r="CH38" s="79">
        <v>420744.14613694535</v>
      </c>
    </row>
    <row r="39" spans="1:86" x14ac:dyDescent="0.25">
      <c r="A39" s="227"/>
      <c r="B39" s="225">
        <v>37</v>
      </c>
      <c r="C39" s="7"/>
      <c r="D39" s="79"/>
      <c r="E39" s="79"/>
      <c r="F39" s="79"/>
      <c r="G39" s="79"/>
      <c r="H39" s="79"/>
      <c r="I39" s="79"/>
      <c r="J39" s="79"/>
      <c r="K39" s="79"/>
      <c r="L39" s="79"/>
      <c r="M39" s="79"/>
      <c r="N39" s="79"/>
      <c r="O39" s="79"/>
      <c r="P39" s="79">
        <v>857022.65165656316</v>
      </c>
      <c r="Q39" s="79"/>
      <c r="R39" s="79"/>
      <c r="S39" s="79"/>
      <c r="T39" s="79"/>
      <c r="U39" s="79"/>
      <c r="V39" s="79"/>
      <c r="W39" s="79"/>
      <c r="X39" s="79"/>
      <c r="Y39" s="94"/>
      <c r="Z39" s="94"/>
      <c r="AA39" s="94"/>
      <c r="AB39" s="79"/>
      <c r="AC39" s="79"/>
      <c r="AD39" s="79"/>
      <c r="AE39" s="79"/>
      <c r="AF39" s="79"/>
      <c r="AG39" s="79"/>
      <c r="AH39" s="79"/>
      <c r="AI39" s="79"/>
      <c r="AJ39" s="80"/>
      <c r="AK39" s="223"/>
      <c r="AL39" s="223"/>
      <c r="AM39" s="223"/>
      <c r="AN39" s="223"/>
      <c r="AO39" s="223"/>
      <c r="AP39" s="223"/>
      <c r="AQ39" s="223"/>
      <c r="AR39" s="223"/>
      <c r="AS39" s="223"/>
      <c r="AT39" s="223"/>
      <c r="AU39" s="223"/>
      <c r="AV39" s="223"/>
      <c r="AW39" s="223"/>
      <c r="AX39" s="223"/>
      <c r="AY39" s="223"/>
      <c r="AZ39" s="223"/>
      <c r="BA39" s="223"/>
      <c r="BB39" s="223"/>
      <c r="BC39" s="223"/>
      <c r="BD39" s="223"/>
      <c r="BE39" s="223"/>
      <c r="BF39" s="223"/>
      <c r="BG39" s="223"/>
      <c r="BH39" s="223"/>
      <c r="BI39" s="223"/>
      <c r="BJ39" s="223"/>
      <c r="BK39" s="223"/>
      <c r="BL39" s="223"/>
      <c r="BM39" s="223"/>
      <c r="BN39" s="223"/>
      <c r="BO39" s="223"/>
      <c r="BP39" s="223"/>
      <c r="BQ39" s="223"/>
      <c r="BR39" s="77"/>
      <c r="BS39" s="223"/>
      <c r="BT39" s="223"/>
      <c r="BU39" s="186">
        <f>'[46]HH_CGE_map_20-80'!U43</f>
        <v>0</v>
      </c>
      <c r="BV39" s="79">
        <f>'[46]HH_CGE_map_20-80'!V43</f>
        <v>0</v>
      </c>
      <c r="BW39" s="79">
        <f>'[46]HH_CGE_map_20-80'!W43</f>
        <v>0</v>
      </c>
      <c r="BX39" s="185">
        <f>'[46]HH_CGE_map_20-80'!X43</f>
        <v>0</v>
      </c>
      <c r="BY39" s="223"/>
      <c r="BZ39" s="223"/>
      <c r="CA39" s="223"/>
      <c r="CB39" s="223"/>
      <c r="CC39" s="223"/>
      <c r="CD39" s="79">
        <v>1335776.924879967</v>
      </c>
      <c r="CE39" s="85"/>
      <c r="CF39" s="107">
        <f t="shared" si="1"/>
        <v>2192799.5765365302</v>
      </c>
      <c r="CG39" s="221" t="b">
        <f t="shared" si="2"/>
        <v>1</v>
      </c>
      <c r="CH39" s="94">
        <v>2192799.5765365302</v>
      </c>
    </row>
    <row r="40" spans="1:86" x14ac:dyDescent="0.25">
      <c r="A40" s="227"/>
      <c r="B40" s="225">
        <v>38</v>
      </c>
      <c r="C40" s="7">
        <v>157.33783184847061</v>
      </c>
      <c r="D40" s="79"/>
      <c r="E40" s="79">
        <v>13095.203643003253</v>
      </c>
      <c r="F40" s="79"/>
      <c r="G40" s="79">
        <v>0.20373265875036889</v>
      </c>
      <c r="H40" s="79">
        <v>0.13640193266854883</v>
      </c>
      <c r="I40" s="79">
        <v>10.981548442766652</v>
      </c>
      <c r="J40" s="79">
        <v>1419.922487809185</v>
      </c>
      <c r="K40" s="79">
        <v>16.049168509363444</v>
      </c>
      <c r="L40" s="79">
        <v>2.3618523705340779</v>
      </c>
      <c r="M40" s="79">
        <v>0.77589159016281561</v>
      </c>
      <c r="N40" s="79"/>
      <c r="O40" s="79">
        <v>0.17585101056069388</v>
      </c>
      <c r="P40" s="79">
        <v>4.4788265136994889</v>
      </c>
      <c r="Q40" s="79">
        <v>31.450403051799054</v>
      </c>
      <c r="R40" s="79">
        <v>18.623454181440689</v>
      </c>
      <c r="S40" s="79">
        <v>17.277885180659407</v>
      </c>
      <c r="T40" s="79"/>
      <c r="U40" s="79">
        <v>3187.6710876512648</v>
      </c>
      <c r="V40" s="79">
        <v>15743.664653820979</v>
      </c>
      <c r="W40" s="79">
        <v>1041.8742563480857</v>
      </c>
      <c r="X40" s="79">
        <v>3.8521308618359669</v>
      </c>
      <c r="Y40" s="79">
        <v>10101.230671374366</v>
      </c>
      <c r="Z40" s="94"/>
      <c r="AA40" s="94">
        <v>0.50449812110763614</v>
      </c>
      <c r="AB40" s="79">
        <v>0.16612415686117005</v>
      </c>
      <c r="AC40" s="79">
        <v>36.768236830492654</v>
      </c>
      <c r="AD40" s="79">
        <v>0.54953064649933547</v>
      </c>
      <c r="AE40" s="79"/>
      <c r="AF40" s="79">
        <v>99.210367434691577</v>
      </c>
      <c r="AG40" s="79">
        <v>7.62480946353008</v>
      </c>
      <c r="AH40" s="79">
        <v>0.45637615869402448</v>
      </c>
      <c r="AI40" s="79">
        <v>0.2529347870907977</v>
      </c>
      <c r="AJ40" s="80">
        <v>158.76230982565011</v>
      </c>
      <c r="AK40" s="223"/>
      <c r="AL40" s="223"/>
      <c r="AM40" s="223"/>
      <c r="AN40" s="223"/>
      <c r="AO40" s="223"/>
      <c r="AP40" s="223"/>
      <c r="AQ40" s="223"/>
      <c r="AR40" s="223"/>
      <c r="AS40" s="223"/>
      <c r="AT40" s="223"/>
      <c r="AU40" s="223"/>
      <c r="AV40" s="223"/>
      <c r="AW40" s="223"/>
      <c r="AX40" s="223"/>
      <c r="AY40" s="223"/>
      <c r="AZ40" s="223"/>
      <c r="BA40" s="223"/>
      <c r="BB40" s="223"/>
      <c r="BC40" s="223"/>
      <c r="BD40" s="223"/>
      <c r="BE40" s="223"/>
      <c r="BF40" s="223"/>
      <c r="BG40" s="223"/>
      <c r="BH40" s="223"/>
      <c r="BI40" s="223"/>
      <c r="BJ40" s="223"/>
      <c r="BK40" s="223"/>
      <c r="BL40" s="223"/>
      <c r="BM40" s="223"/>
      <c r="BN40" s="223"/>
      <c r="BO40" s="223"/>
      <c r="BP40" s="223"/>
      <c r="BQ40" s="223"/>
      <c r="BR40" s="77"/>
      <c r="BS40" s="223"/>
      <c r="BT40" s="223"/>
      <c r="BU40" s="186">
        <f>'[46]HH_CGE_map_20-80'!U44</f>
        <v>0</v>
      </c>
      <c r="BV40" s="79">
        <f>'[46]HH_CGE_map_20-80'!V44</f>
        <v>0</v>
      </c>
      <c r="BW40" s="79">
        <f>'[46]HH_CGE_map_20-80'!W44</f>
        <v>0</v>
      </c>
      <c r="BX40" s="185">
        <f>'[46]HH_CGE_map_20-80'!X44</f>
        <v>0</v>
      </c>
      <c r="BY40" s="223"/>
      <c r="BZ40" s="223"/>
      <c r="CA40" s="223"/>
      <c r="CB40" s="223"/>
      <c r="CC40" s="223"/>
      <c r="CD40" s="79">
        <v>-2758.6891618810973</v>
      </c>
      <c r="CE40" s="85"/>
      <c r="CF40" s="107">
        <f t="shared" si="1"/>
        <v>42398.87780370337</v>
      </c>
      <c r="CG40" s="221" t="b">
        <f t="shared" si="2"/>
        <v>1</v>
      </c>
      <c r="CH40" s="187">
        <v>42398.87780370337</v>
      </c>
    </row>
    <row r="41" spans="1:86" x14ac:dyDescent="0.25">
      <c r="A41" s="227"/>
      <c r="B41" s="225">
        <v>39</v>
      </c>
      <c r="C41" s="7"/>
      <c r="D41" s="79"/>
      <c r="E41" s="79"/>
      <c r="F41" s="79">
        <v>28.102698495641111</v>
      </c>
      <c r="G41" s="79">
        <v>69.036128999676052</v>
      </c>
      <c r="H41" s="79">
        <v>21612.679338532034</v>
      </c>
      <c r="I41" s="79"/>
      <c r="J41" s="79"/>
      <c r="K41" s="79"/>
      <c r="L41" s="79">
        <v>3.2281568317925236E-3</v>
      </c>
      <c r="M41" s="79">
        <v>268715.33832269919</v>
      </c>
      <c r="N41" s="79">
        <v>2017.522685515235</v>
      </c>
      <c r="O41" s="79">
        <v>117.43155026263997</v>
      </c>
      <c r="P41" s="79">
        <v>99.212844204870365</v>
      </c>
      <c r="Q41" s="79">
        <v>1768.7427354915376</v>
      </c>
      <c r="R41" s="79">
        <v>1448.7720877210845</v>
      </c>
      <c r="S41" s="79"/>
      <c r="T41" s="79"/>
      <c r="U41" s="79"/>
      <c r="V41" s="79"/>
      <c r="W41" s="79"/>
      <c r="X41" s="79">
        <v>1.5396277684556392E-3</v>
      </c>
      <c r="Y41" s="79">
        <v>1.4975098382319127</v>
      </c>
      <c r="Z41" s="94"/>
      <c r="AA41" s="94"/>
      <c r="AB41" s="79">
        <v>7668.5215478753844</v>
      </c>
      <c r="AC41" s="79"/>
      <c r="AD41" s="79"/>
      <c r="AE41" s="79"/>
      <c r="AF41" s="79">
        <v>2.3041979511051838</v>
      </c>
      <c r="AG41" s="79">
        <v>1.7786601281666701</v>
      </c>
      <c r="AH41" s="79"/>
      <c r="AI41" s="79"/>
      <c r="AJ41" s="80">
        <v>5.4952528960594273</v>
      </c>
      <c r="AK41" s="223"/>
      <c r="AL41" s="223"/>
      <c r="AM41" s="223"/>
      <c r="AN41" s="223"/>
      <c r="AO41" s="223"/>
      <c r="AP41" s="223"/>
      <c r="AQ41" s="223"/>
      <c r="AR41" s="223"/>
      <c r="AS41" s="223"/>
      <c r="AT41" s="223"/>
      <c r="AU41" s="223"/>
      <c r="AV41" s="223"/>
      <c r="AW41" s="223"/>
      <c r="AX41" s="223"/>
      <c r="AY41" s="223"/>
      <c r="AZ41" s="223"/>
      <c r="BA41" s="223"/>
      <c r="BB41" s="223"/>
      <c r="BC41" s="223"/>
      <c r="BD41" s="223"/>
      <c r="BE41" s="223"/>
      <c r="BF41" s="223"/>
      <c r="BG41" s="223"/>
      <c r="BH41" s="223"/>
      <c r="BI41" s="223"/>
      <c r="BJ41" s="223"/>
      <c r="BK41" s="223"/>
      <c r="BL41" s="223"/>
      <c r="BM41" s="223"/>
      <c r="BN41" s="223"/>
      <c r="BO41" s="223"/>
      <c r="BP41" s="223"/>
      <c r="BQ41" s="223"/>
      <c r="BR41" s="77"/>
      <c r="BS41" s="223"/>
      <c r="BT41" s="223"/>
      <c r="BU41" s="186">
        <f>'[46]HH_CGE_map_20-80'!U45</f>
        <v>164.58840778696904</v>
      </c>
      <c r="BV41" s="79">
        <f>'[46]HH_CGE_map_20-80'!V45</f>
        <v>764.41502759811567</v>
      </c>
      <c r="BW41" s="79">
        <f>'[46]HH_CGE_map_20-80'!W45</f>
        <v>84.237763905450905</v>
      </c>
      <c r="BX41" s="185">
        <f>'[46]HH_CGE_map_20-80'!X45</f>
        <v>958.5006658118491</v>
      </c>
      <c r="BY41" s="223"/>
      <c r="BZ41" s="223"/>
      <c r="CA41" s="223"/>
      <c r="CB41" s="223"/>
      <c r="CC41" s="223"/>
      <c r="CD41" s="79">
        <v>21879.577853778359</v>
      </c>
      <c r="CE41" s="85"/>
      <c r="CF41" s="107">
        <f t="shared" si="1"/>
        <v>327407.76004727616</v>
      </c>
      <c r="CG41" s="221" t="b">
        <f t="shared" si="2"/>
        <v>1</v>
      </c>
      <c r="CH41" s="79">
        <v>327407.76004727621</v>
      </c>
    </row>
    <row r="42" spans="1:86" x14ac:dyDescent="0.25">
      <c r="A42" s="227"/>
      <c r="B42" s="225">
        <v>40</v>
      </c>
      <c r="C42" s="7"/>
      <c r="D42" s="79"/>
      <c r="E42" s="79">
        <v>106852.60184958855</v>
      </c>
      <c r="F42" s="79"/>
      <c r="G42" s="79">
        <v>90.048715527096931</v>
      </c>
      <c r="H42" s="79">
        <v>220569.24579255332</v>
      </c>
      <c r="I42" s="79"/>
      <c r="J42" s="79"/>
      <c r="K42" s="79"/>
      <c r="L42" s="79"/>
      <c r="M42" s="79">
        <v>466022.4525621577</v>
      </c>
      <c r="N42" s="79">
        <v>1130519.3815019082</v>
      </c>
      <c r="O42" s="79">
        <v>10.640943683099881</v>
      </c>
      <c r="P42" s="79">
        <v>2015.9703816951528</v>
      </c>
      <c r="Q42" s="79">
        <v>83431.674617163546</v>
      </c>
      <c r="R42" s="79">
        <v>7.5147642342269299</v>
      </c>
      <c r="S42" s="79"/>
      <c r="T42" s="79"/>
      <c r="U42" s="79"/>
      <c r="V42" s="79"/>
      <c r="W42" s="79">
        <v>1.1135176221894421</v>
      </c>
      <c r="X42" s="79">
        <v>204.75308770704069</v>
      </c>
      <c r="Y42" s="79">
        <v>826.77554639853395</v>
      </c>
      <c r="Z42" s="94"/>
      <c r="AA42" s="94"/>
      <c r="AB42" s="79">
        <v>66474.862422499587</v>
      </c>
      <c r="AC42" s="79">
        <v>21875.451004066948</v>
      </c>
      <c r="AD42" s="79"/>
      <c r="AE42" s="79"/>
      <c r="AF42" s="79">
        <v>1321.404757134696</v>
      </c>
      <c r="AG42" s="79">
        <v>2082.1405672438191</v>
      </c>
      <c r="AH42" s="79"/>
      <c r="AI42" s="79">
        <v>4.7868097046028573E-3</v>
      </c>
      <c r="AJ42" s="80">
        <v>3252.6297897796612</v>
      </c>
      <c r="AK42" s="223"/>
      <c r="AL42" s="223"/>
      <c r="AM42" s="223"/>
      <c r="AN42" s="223"/>
      <c r="AO42" s="223"/>
      <c r="AP42" s="223"/>
      <c r="AQ42" s="223"/>
      <c r="AR42" s="223"/>
      <c r="AS42" s="223"/>
      <c r="AT42" s="223"/>
      <c r="AU42" s="223"/>
      <c r="AV42" s="223"/>
      <c r="AW42" s="223"/>
      <c r="AX42" s="223"/>
      <c r="AY42" s="223"/>
      <c r="AZ42" s="223"/>
      <c r="BA42" s="223"/>
      <c r="BB42" s="223"/>
      <c r="BC42" s="223"/>
      <c r="BD42" s="223"/>
      <c r="BE42" s="223"/>
      <c r="BF42" s="223"/>
      <c r="BG42" s="223"/>
      <c r="BH42" s="223"/>
      <c r="BI42" s="223"/>
      <c r="BJ42" s="223"/>
      <c r="BK42" s="223"/>
      <c r="BL42" s="223"/>
      <c r="BM42" s="223"/>
      <c r="BN42" s="223"/>
      <c r="BO42" s="223"/>
      <c r="BP42" s="223"/>
      <c r="BQ42" s="223"/>
      <c r="BR42" s="77"/>
      <c r="BS42" s="223"/>
      <c r="BT42" s="223"/>
      <c r="BU42" s="186">
        <f>'[46]HH_CGE_map_20-80'!U46</f>
        <v>807.02553661118839</v>
      </c>
      <c r="BV42" s="79">
        <f>'[46]HH_CGE_map_20-80'!V46</f>
        <v>3748.152474015656</v>
      </c>
      <c r="BW42" s="79">
        <f>'[46]HH_CGE_map_20-80'!W46</f>
        <v>413.04261662652436</v>
      </c>
      <c r="BX42" s="185">
        <f>'[46]HH_CGE_map_20-80'!X46</f>
        <v>4699.8116366141303</v>
      </c>
      <c r="BY42" s="223"/>
      <c r="BZ42" s="223"/>
      <c r="CA42" s="223"/>
      <c r="CB42" s="223"/>
      <c r="CC42" s="223"/>
      <c r="CD42" s="79">
        <v>261223.06248490344</v>
      </c>
      <c r="CE42" s="85"/>
      <c r="CF42" s="107">
        <f t="shared" si="1"/>
        <v>2376449.7613565437</v>
      </c>
      <c r="CG42" s="221" t="b">
        <f t="shared" si="2"/>
        <v>1</v>
      </c>
      <c r="CH42" s="79">
        <v>2376449.7613565437</v>
      </c>
    </row>
    <row r="43" spans="1:86" x14ac:dyDescent="0.25">
      <c r="A43" s="227"/>
      <c r="B43" s="225">
        <v>41</v>
      </c>
      <c r="C43" s="7">
        <v>179.23293527989844</v>
      </c>
      <c r="D43" s="79">
        <v>7168.4706500885386</v>
      </c>
      <c r="E43" s="79">
        <v>651269.95621578221</v>
      </c>
      <c r="F43" s="79">
        <v>11083.204292397106</v>
      </c>
      <c r="G43" s="79">
        <v>1973.0435352880602</v>
      </c>
      <c r="H43" s="79">
        <v>95796.854873321354</v>
      </c>
      <c r="I43" s="79">
        <v>3054.405566298858</v>
      </c>
      <c r="J43" s="79">
        <v>16.886094440188813</v>
      </c>
      <c r="K43" s="79"/>
      <c r="L43" s="79">
        <v>99.170266308600205</v>
      </c>
      <c r="M43" s="79">
        <v>4265.394846440995</v>
      </c>
      <c r="N43" s="79">
        <v>174.1017786159818</v>
      </c>
      <c r="O43" s="79">
        <v>0.10168382666980677</v>
      </c>
      <c r="P43" s="79">
        <v>7.136077204934355</v>
      </c>
      <c r="Q43" s="79">
        <v>35340.188374214886</v>
      </c>
      <c r="R43" s="79">
        <v>31209.417712122158</v>
      </c>
      <c r="S43" s="79">
        <v>451.22481479316679</v>
      </c>
      <c r="T43" s="79">
        <v>1663.9550269729064</v>
      </c>
      <c r="U43" s="79">
        <v>107.95997303966145</v>
      </c>
      <c r="V43" s="79">
        <v>1.0481922483774518E-2</v>
      </c>
      <c r="W43" s="79">
        <v>33.98573770639711</v>
      </c>
      <c r="X43" s="79">
        <v>1092.0606042675922</v>
      </c>
      <c r="Y43" s="79">
        <v>4595.6171648144855</v>
      </c>
      <c r="Z43" s="79"/>
      <c r="AA43" s="79">
        <v>430.45828480108293</v>
      </c>
      <c r="AB43" s="79">
        <v>32780.043818189748</v>
      </c>
      <c r="AC43" s="79">
        <v>1237.9955894627803</v>
      </c>
      <c r="AD43" s="79">
        <v>56.214112104062806</v>
      </c>
      <c r="AE43" s="79">
        <v>22.589482945810474</v>
      </c>
      <c r="AF43" s="79">
        <v>5264.9910285279566</v>
      </c>
      <c r="AG43" s="79">
        <v>2359.2574385662097</v>
      </c>
      <c r="AH43" s="79">
        <v>63.181343701423557</v>
      </c>
      <c r="AI43" s="79">
        <v>4.1326583473672196</v>
      </c>
      <c r="AJ43" s="80">
        <v>2260.876294092302</v>
      </c>
      <c r="AK43" s="223"/>
      <c r="AL43" s="223"/>
      <c r="AM43" s="223"/>
      <c r="AN43" s="223"/>
      <c r="AO43" s="223"/>
      <c r="AP43" s="223"/>
      <c r="AQ43" s="223"/>
      <c r="AR43" s="223"/>
      <c r="AS43" s="223"/>
      <c r="AT43" s="223"/>
      <c r="AU43" s="223"/>
      <c r="AV43" s="223"/>
      <c r="AW43" s="223"/>
      <c r="AX43" s="223"/>
      <c r="AY43" s="223"/>
      <c r="AZ43" s="223"/>
      <c r="BA43" s="223"/>
      <c r="BB43" s="223"/>
      <c r="BC43" s="223"/>
      <c r="BD43" s="223"/>
      <c r="BE43" s="223"/>
      <c r="BF43" s="223"/>
      <c r="BG43" s="223"/>
      <c r="BH43" s="223"/>
      <c r="BI43" s="223"/>
      <c r="BJ43" s="223"/>
      <c r="BK43" s="223"/>
      <c r="BL43" s="223"/>
      <c r="BM43" s="223"/>
      <c r="BN43" s="223"/>
      <c r="BO43" s="223"/>
      <c r="BP43" s="223"/>
      <c r="BQ43" s="223"/>
      <c r="BR43" s="77"/>
      <c r="BS43" s="223"/>
      <c r="BT43" s="223"/>
      <c r="BU43" s="186">
        <f>'[46]HH_CGE_map_20-80'!U47</f>
        <v>0</v>
      </c>
      <c r="BV43" s="79">
        <f>'[46]HH_CGE_map_20-80'!V47</f>
        <v>0</v>
      </c>
      <c r="BW43" s="79">
        <f>'[46]HH_CGE_map_20-80'!W47</f>
        <v>9473.2935575446463</v>
      </c>
      <c r="BX43" s="185">
        <f>'[46]HH_CGE_map_20-80'!X47</f>
        <v>5864.4198213371619</v>
      </c>
      <c r="BY43" s="223"/>
      <c r="BZ43" s="223"/>
      <c r="CA43" s="223"/>
      <c r="CB43" s="223"/>
      <c r="CC43" s="223"/>
      <c r="CD43" s="79">
        <v>24502.290657803238</v>
      </c>
      <c r="CE43" s="85"/>
      <c r="CF43" s="107">
        <f t="shared" si="1"/>
        <v>933902.12279257143</v>
      </c>
      <c r="CG43" s="221" t="b">
        <f t="shared" si="2"/>
        <v>1</v>
      </c>
      <c r="CH43" s="79">
        <v>933902.12279257132</v>
      </c>
    </row>
    <row r="44" spans="1:86" x14ac:dyDescent="0.25">
      <c r="A44" s="227"/>
      <c r="B44" s="225">
        <v>42</v>
      </c>
      <c r="C44" s="7">
        <v>139660.51114790718</v>
      </c>
      <c r="D44" s="79">
        <v>1.2621027386177739E-3</v>
      </c>
      <c r="E44" s="79">
        <v>861.57794812384918</v>
      </c>
      <c r="F44" s="79"/>
      <c r="G44" s="79"/>
      <c r="H44" s="79">
        <v>4.6169017141003493E-2</v>
      </c>
      <c r="I44" s="79">
        <v>606.74786495019453</v>
      </c>
      <c r="J44" s="79">
        <v>131072.91098278438</v>
      </c>
      <c r="K44" s="79">
        <v>320.38400224904814</v>
      </c>
      <c r="L44" s="79">
        <v>332.74458133776648</v>
      </c>
      <c r="M44" s="79">
        <v>46.60130807463235</v>
      </c>
      <c r="N44" s="79">
        <v>98.607242017103189</v>
      </c>
      <c r="O44" s="79">
        <v>1.5144874191146545</v>
      </c>
      <c r="P44" s="79">
        <v>10.253274302369277</v>
      </c>
      <c r="Q44" s="79">
        <v>408.41000725595273</v>
      </c>
      <c r="R44" s="79">
        <v>15.672970363141763</v>
      </c>
      <c r="S44" s="79">
        <v>1.0179937026883699</v>
      </c>
      <c r="T44" s="79"/>
      <c r="U44" s="79">
        <v>22.831262203559898</v>
      </c>
      <c r="V44" s="79">
        <v>180.31473601331635</v>
      </c>
      <c r="W44" s="79">
        <v>29.33575019842737</v>
      </c>
      <c r="X44" s="79">
        <v>43.65802474575527</v>
      </c>
      <c r="Y44" s="79">
        <v>558.22311839613144</v>
      </c>
      <c r="Z44" s="79">
        <v>1.6676835654608247E-2</v>
      </c>
      <c r="AA44" s="79">
        <v>155.55410620054431</v>
      </c>
      <c r="AB44" s="79">
        <v>191.97209489143376</v>
      </c>
      <c r="AC44" s="79">
        <v>51465.784642391853</v>
      </c>
      <c r="AD44" s="79">
        <v>2896.1080045288859</v>
      </c>
      <c r="AE44" s="79">
        <v>165.91114116040973</v>
      </c>
      <c r="AF44" s="79">
        <v>263.37482786744857</v>
      </c>
      <c r="AG44" s="79">
        <v>2371.4078500437954</v>
      </c>
      <c r="AH44" s="79">
        <v>14134.426610475291</v>
      </c>
      <c r="AI44" s="79">
        <v>3384.6283117932726</v>
      </c>
      <c r="AJ44" s="80">
        <v>83163.247395804021</v>
      </c>
      <c r="AK44" s="223"/>
      <c r="AL44" s="223"/>
      <c r="AM44" s="223"/>
      <c r="AN44" s="223"/>
      <c r="AO44" s="223"/>
      <c r="AP44" s="223"/>
      <c r="AQ44" s="223"/>
      <c r="AR44" s="223"/>
      <c r="AS44" s="223"/>
      <c r="AT44" s="223"/>
      <c r="AU44" s="223"/>
      <c r="AV44" s="223"/>
      <c r="AW44" s="223"/>
      <c r="AX44" s="223"/>
      <c r="AY44" s="223"/>
      <c r="AZ44" s="223"/>
      <c r="BA44" s="223"/>
      <c r="BB44" s="223"/>
      <c r="BC44" s="223"/>
      <c r="BD44" s="223"/>
      <c r="BE44" s="223"/>
      <c r="BF44" s="223"/>
      <c r="BG44" s="223"/>
      <c r="BH44" s="223"/>
      <c r="BI44" s="223"/>
      <c r="BJ44" s="223"/>
      <c r="BK44" s="223"/>
      <c r="BL44" s="223"/>
      <c r="BM44" s="223"/>
      <c r="BN44" s="223"/>
      <c r="BO44" s="223"/>
      <c r="BP44" s="223"/>
      <c r="BQ44" s="223"/>
      <c r="BR44" s="77"/>
      <c r="BS44" s="223"/>
      <c r="BT44" s="223"/>
      <c r="BU44" s="186">
        <f>'[46]HH_CGE_map_20-80'!U48</f>
        <v>387519.66439636156</v>
      </c>
      <c r="BV44" s="79">
        <f>'[46]HH_CGE_map_20-80'!V48</f>
        <v>1338881.723366596</v>
      </c>
      <c r="BW44" s="79">
        <f>'[46]HH_CGE_map_20-80'!W48</f>
        <v>175424.14210552283</v>
      </c>
      <c r="BX44" s="185">
        <f>'[46]HH_CGE_map_20-80'!X48</f>
        <v>1481991.6534968081</v>
      </c>
      <c r="BY44" s="223"/>
      <c r="BZ44" s="223"/>
      <c r="CA44" s="223"/>
      <c r="CB44" s="223"/>
      <c r="CC44" s="223"/>
      <c r="CD44" s="79">
        <v>5109.3254919610872</v>
      </c>
      <c r="CE44" s="85"/>
      <c r="CF44" s="107">
        <f t="shared" si="1"/>
        <v>3821390.3046524068</v>
      </c>
      <c r="CG44" s="221" t="b">
        <f t="shared" si="2"/>
        <v>1</v>
      </c>
      <c r="CH44" s="79">
        <v>3821390.3046524068</v>
      </c>
    </row>
    <row r="45" spans="1:86" x14ac:dyDescent="0.25">
      <c r="A45" s="227"/>
      <c r="B45" s="225">
        <v>43</v>
      </c>
      <c r="C45" s="7">
        <v>650.2621776969645</v>
      </c>
      <c r="D45" s="79">
        <v>1467.3180980070465</v>
      </c>
      <c r="E45" s="79">
        <v>711.2825844667974</v>
      </c>
      <c r="F45" s="79"/>
      <c r="G45" s="79">
        <v>47.392537501074877</v>
      </c>
      <c r="H45" s="79">
        <v>34.13014685655682</v>
      </c>
      <c r="I45" s="79">
        <v>227.0914800337101</v>
      </c>
      <c r="J45" s="79">
        <v>13988.680967997267</v>
      </c>
      <c r="K45" s="79">
        <v>4701.0942369211007</v>
      </c>
      <c r="L45" s="79">
        <v>236.44425256865384</v>
      </c>
      <c r="M45" s="79">
        <v>156.7786405617673</v>
      </c>
      <c r="N45" s="79">
        <v>9.4548696428913392E-2</v>
      </c>
      <c r="O45" s="79">
        <v>9.3543469032076189E-4</v>
      </c>
      <c r="P45" s="79">
        <v>0.28594985955198565</v>
      </c>
      <c r="Q45" s="79">
        <v>724.37739524048459</v>
      </c>
      <c r="R45" s="79">
        <v>155.73705111084962</v>
      </c>
      <c r="S45" s="79">
        <v>23.397716228557499</v>
      </c>
      <c r="T45" s="79"/>
      <c r="U45" s="79">
        <v>667.1232711155435</v>
      </c>
      <c r="V45" s="79">
        <v>3.2033927860274547</v>
      </c>
      <c r="W45" s="79">
        <v>13.582813665894005</v>
      </c>
      <c r="X45" s="79">
        <v>6.3763039799859502</v>
      </c>
      <c r="Y45" s="79">
        <v>1377.2204021389648</v>
      </c>
      <c r="Z45" s="79">
        <v>23.724355889004393</v>
      </c>
      <c r="AA45" s="79">
        <v>150.18145845182286</v>
      </c>
      <c r="AB45" s="79">
        <v>12045.656944726448</v>
      </c>
      <c r="AC45" s="79">
        <v>107755.97776774642</v>
      </c>
      <c r="AD45" s="79">
        <v>36492.265481042603</v>
      </c>
      <c r="AE45" s="79">
        <v>7631.2034539395354</v>
      </c>
      <c r="AF45" s="79">
        <v>9581.559030659062</v>
      </c>
      <c r="AG45" s="79">
        <v>27853.58353765629</v>
      </c>
      <c r="AH45" s="79">
        <v>26209.153218251169</v>
      </c>
      <c r="AI45" s="79">
        <v>1219.039785592548</v>
      </c>
      <c r="AJ45" s="80">
        <v>36730.611756032391</v>
      </c>
      <c r="AK45" s="223"/>
      <c r="AL45" s="223"/>
      <c r="AM45" s="223"/>
      <c r="AN45" s="223"/>
      <c r="AO45" s="223"/>
      <c r="AP45" s="223"/>
      <c r="AQ45" s="223"/>
      <c r="AR45" s="223"/>
      <c r="AS45" s="223"/>
      <c r="AT45" s="223"/>
      <c r="AU45" s="223"/>
      <c r="AV45" s="223"/>
      <c r="AW45" s="223"/>
      <c r="AX45" s="223"/>
      <c r="AY45" s="223"/>
      <c r="AZ45" s="223"/>
      <c r="BA45" s="223"/>
      <c r="BB45" s="223"/>
      <c r="BC45" s="223"/>
      <c r="BD45" s="223"/>
      <c r="BE45" s="223"/>
      <c r="BF45" s="223"/>
      <c r="BG45" s="223"/>
      <c r="BH45" s="223"/>
      <c r="BI45" s="223"/>
      <c r="BJ45" s="223"/>
      <c r="BK45" s="223"/>
      <c r="BL45" s="223"/>
      <c r="BM45" s="223"/>
      <c r="BN45" s="223"/>
      <c r="BO45" s="223"/>
      <c r="BP45" s="223"/>
      <c r="BQ45" s="223"/>
      <c r="BR45" s="77"/>
      <c r="BS45" s="223"/>
      <c r="BT45" s="223"/>
      <c r="BU45" s="186">
        <f>'[46]HH_CGE_map_20-80'!U49</f>
        <v>10099.665116525053</v>
      </c>
      <c r="BV45" s="79">
        <f>'[46]HH_CGE_map_20-80'!V49</f>
        <v>32677.676591104533</v>
      </c>
      <c r="BW45" s="79">
        <f>'[46]HH_CGE_map_20-80'!W49</f>
        <v>4530.8752482426562</v>
      </c>
      <c r="BX45" s="185">
        <f>'[46]HH_CGE_map_20-80'!X49</f>
        <v>31074.918462179739</v>
      </c>
      <c r="BY45" s="223"/>
      <c r="BZ45" s="223"/>
      <c r="CA45" s="223"/>
      <c r="CB45" s="223"/>
      <c r="CC45" s="223"/>
      <c r="CD45" s="79">
        <v>6278.4252740151805</v>
      </c>
      <c r="CE45" s="85"/>
      <c r="CF45" s="107">
        <f t="shared" si="1"/>
        <v>375546.39238492236</v>
      </c>
      <c r="CG45" s="221" t="b">
        <f t="shared" si="2"/>
        <v>1</v>
      </c>
      <c r="CH45" s="79">
        <v>375546.39238492236</v>
      </c>
    </row>
    <row r="46" spans="1:86" x14ac:dyDescent="0.25">
      <c r="A46" s="227"/>
      <c r="B46" s="225">
        <v>44</v>
      </c>
      <c r="C46" s="7">
        <v>14133.111510925039</v>
      </c>
      <c r="D46" s="79">
        <v>6180.8320502391471</v>
      </c>
      <c r="E46" s="79">
        <v>47627.701306762545</v>
      </c>
      <c r="F46" s="79">
        <v>0.23781253581073861</v>
      </c>
      <c r="G46" s="79">
        <v>2339.9706934599108</v>
      </c>
      <c r="H46" s="79">
        <v>4035.6494001018268</v>
      </c>
      <c r="I46" s="79">
        <v>44728.917406486922</v>
      </c>
      <c r="J46" s="79">
        <v>24783.002199080478</v>
      </c>
      <c r="K46" s="79">
        <v>803.80777463782431</v>
      </c>
      <c r="L46" s="79">
        <v>43507.517097260723</v>
      </c>
      <c r="M46" s="79">
        <v>1118.2826881131239</v>
      </c>
      <c r="N46" s="79">
        <v>43.692798201112481</v>
      </c>
      <c r="O46" s="79">
        <v>275.95676069668224</v>
      </c>
      <c r="P46" s="79">
        <v>152.37389629601196</v>
      </c>
      <c r="Q46" s="79">
        <v>6166.5257110935709</v>
      </c>
      <c r="R46" s="79">
        <v>15861.776106108411</v>
      </c>
      <c r="S46" s="79">
        <v>1250.6339871331763</v>
      </c>
      <c r="T46" s="79">
        <v>0.34321433457696476</v>
      </c>
      <c r="U46" s="79">
        <v>10069.86241058903</v>
      </c>
      <c r="V46" s="79">
        <v>18.604212155563776</v>
      </c>
      <c r="W46" s="79">
        <v>2238.7999111996187</v>
      </c>
      <c r="X46" s="79">
        <v>2682.874996876375</v>
      </c>
      <c r="Y46" s="79">
        <v>79717.056664057411</v>
      </c>
      <c r="Z46" s="79">
        <v>2710.4601238097916</v>
      </c>
      <c r="AA46" s="79">
        <v>6144.3246111834987</v>
      </c>
      <c r="AB46" s="79">
        <v>49226.020253942406</v>
      </c>
      <c r="AC46" s="79">
        <v>198017.61664592143</v>
      </c>
      <c r="AD46" s="79">
        <v>11850.775750398536</v>
      </c>
      <c r="AE46" s="79">
        <v>1282.4796229618635</v>
      </c>
      <c r="AF46" s="79">
        <v>97783.25417419165</v>
      </c>
      <c r="AG46" s="79">
        <v>57154.834598780522</v>
      </c>
      <c r="AH46" s="79">
        <v>12992.789391397051</v>
      </c>
      <c r="AI46" s="79">
        <v>37912.617216257153</v>
      </c>
      <c r="AJ46" s="80">
        <v>107285.04423778006</v>
      </c>
      <c r="AK46" s="223"/>
      <c r="AL46" s="223"/>
      <c r="AM46" s="223"/>
      <c r="AN46" s="223"/>
      <c r="AO46" s="223"/>
      <c r="AP46" s="223"/>
      <c r="AQ46" s="223"/>
      <c r="AR46" s="223"/>
      <c r="AS46" s="223"/>
      <c r="AT46" s="223"/>
      <c r="AU46" s="223"/>
      <c r="AV46" s="223"/>
      <c r="AW46" s="223"/>
      <c r="AX46" s="223"/>
      <c r="AY46" s="223"/>
      <c r="AZ46" s="223"/>
      <c r="BA46" s="223"/>
      <c r="BB46" s="223"/>
      <c r="BC46" s="223"/>
      <c r="BD46" s="223"/>
      <c r="BE46" s="223"/>
      <c r="BF46" s="223"/>
      <c r="BG46" s="223"/>
      <c r="BH46" s="223"/>
      <c r="BI46" s="223"/>
      <c r="BJ46" s="223"/>
      <c r="BK46" s="223"/>
      <c r="BL46" s="223"/>
      <c r="BM46" s="223"/>
      <c r="BN46" s="223"/>
      <c r="BO46" s="223"/>
      <c r="BP46" s="223"/>
      <c r="BQ46" s="223"/>
      <c r="BR46" s="77"/>
      <c r="BS46" s="223"/>
      <c r="BT46" s="223"/>
      <c r="BU46" s="186">
        <f>'[46]HH_CGE_map_20-80'!U50</f>
        <v>57548.809340305939</v>
      </c>
      <c r="BV46" s="79">
        <f>'[46]HH_CGE_map_20-80'!V50</f>
        <v>258919.18142304648</v>
      </c>
      <c r="BW46" s="79">
        <f>'[46]HH_CGE_map_20-80'!W50</f>
        <v>28435.312872597104</v>
      </c>
      <c r="BX46" s="185">
        <f>'[46]HH_CGE_map_20-80'!X50</f>
        <v>364022.37355960527</v>
      </c>
      <c r="BY46" s="223"/>
      <c r="BZ46" s="223"/>
      <c r="CA46" s="223"/>
      <c r="CB46" s="223"/>
      <c r="CC46" s="223"/>
      <c r="CD46" s="79">
        <v>70918.574275688035</v>
      </c>
      <c r="CE46" s="85"/>
      <c r="CF46" s="107">
        <f t="shared" si="1"/>
        <v>1669941.9987062116</v>
      </c>
      <c r="CG46" s="221" t="b">
        <f t="shared" si="2"/>
        <v>1</v>
      </c>
      <c r="CH46" s="79">
        <v>1669941.9987062116</v>
      </c>
    </row>
    <row r="47" spans="1:86" x14ac:dyDescent="0.25">
      <c r="A47" s="227"/>
      <c r="B47" s="225">
        <v>45</v>
      </c>
      <c r="C47" s="7">
        <v>23117.838987948173</v>
      </c>
      <c r="D47" s="79">
        <v>38412.500364949061</v>
      </c>
      <c r="E47" s="79">
        <v>285630.43030823616</v>
      </c>
      <c r="F47" s="79">
        <v>3053.9276500096171</v>
      </c>
      <c r="G47" s="79">
        <v>106748.1359074369</v>
      </c>
      <c r="H47" s="79">
        <v>50271.264279912357</v>
      </c>
      <c r="I47" s="79">
        <v>76805.403447807112</v>
      </c>
      <c r="J47" s="79">
        <v>1309.5555587413819</v>
      </c>
      <c r="K47" s="79">
        <v>1.4925567411340692</v>
      </c>
      <c r="L47" s="79">
        <v>8949.4149136638698</v>
      </c>
      <c r="M47" s="79">
        <v>125109.96846638802</v>
      </c>
      <c r="N47" s="79">
        <v>8174.4513949754582</v>
      </c>
      <c r="O47" s="79">
        <v>38719.952474310623</v>
      </c>
      <c r="P47" s="79">
        <v>513.09834456469707</v>
      </c>
      <c r="Q47" s="79">
        <v>899.28516549175436</v>
      </c>
      <c r="R47" s="79">
        <v>58231.447802674811</v>
      </c>
      <c r="S47" s="79">
        <v>118031.36260087478</v>
      </c>
      <c r="T47" s="79">
        <v>0.33043487429806762</v>
      </c>
      <c r="U47" s="79">
        <v>154499.13261408365</v>
      </c>
      <c r="V47" s="79">
        <v>17949.509054930484</v>
      </c>
      <c r="W47" s="79">
        <v>22589.781219969231</v>
      </c>
      <c r="X47" s="79">
        <v>14687.339372697837</v>
      </c>
      <c r="Y47" s="79">
        <v>310378.92089611606</v>
      </c>
      <c r="Z47" s="79">
        <v>8851.2231169150928</v>
      </c>
      <c r="AA47" s="79">
        <v>663.57001927694989</v>
      </c>
      <c r="AB47" s="79">
        <v>389213.55135928234</v>
      </c>
      <c r="AC47" s="79">
        <v>96915.2593587109</v>
      </c>
      <c r="AD47" s="79">
        <v>46700.529241892269</v>
      </c>
      <c r="AE47" s="79">
        <v>9.3950892663614477E-2</v>
      </c>
      <c r="AF47" s="79">
        <v>13021.936154148852</v>
      </c>
      <c r="AG47" s="79">
        <v>77665.162642701383</v>
      </c>
      <c r="AH47" s="79">
        <v>18.647260704700393</v>
      </c>
      <c r="AI47" s="79">
        <v>1692.6509119114046</v>
      </c>
      <c r="AJ47" s="80">
        <v>75731.815895657608</v>
      </c>
      <c r="AK47" s="223"/>
      <c r="AL47" s="223"/>
      <c r="AM47" s="223"/>
      <c r="AN47" s="223"/>
      <c r="AO47" s="223"/>
      <c r="AP47" s="223"/>
      <c r="AQ47" s="223"/>
      <c r="AR47" s="223"/>
      <c r="AS47" s="223"/>
      <c r="AT47" s="223"/>
      <c r="AU47" s="223"/>
      <c r="AV47" s="223"/>
      <c r="AW47" s="223"/>
      <c r="AX47" s="223"/>
      <c r="AY47" s="223"/>
      <c r="AZ47" s="223"/>
      <c r="BA47" s="223"/>
      <c r="BB47" s="223"/>
      <c r="BC47" s="223"/>
      <c r="BD47" s="223"/>
      <c r="BE47" s="223"/>
      <c r="BF47" s="223"/>
      <c r="BG47" s="223"/>
      <c r="BH47" s="223"/>
      <c r="BI47" s="223"/>
      <c r="BJ47" s="223"/>
      <c r="BK47" s="223"/>
      <c r="BL47" s="223"/>
      <c r="BM47" s="223"/>
      <c r="BN47" s="223"/>
      <c r="BO47" s="223"/>
      <c r="BP47" s="223"/>
      <c r="BQ47" s="223"/>
      <c r="BR47" s="77"/>
      <c r="BS47" s="223"/>
      <c r="BT47" s="223"/>
      <c r="BU47" s="186">
        <f>'[46]HH_CGE_map_20-80'!U51</f>
        <v>2211.1401977207229</v>
      </c>
      <c r="BV47" s="79">
        <f>'[46]HH_CGE_map_20-80'!V51</f>
        <v>10269.427950549807</v>
      </c>
      <c r="BW47" s="79">
        <f>'[46]HH_CGE_map_20-80'!W51</f>
        <v>1131.680586998164</v>
      </c>
      <c r="BX47" s="185">
        <f>'[46]HH_CGE_map_20-80'!X51</f>
        <v>12876.844610234175</v>
      </c>
      <c r="BY47" s="223"/>
      <c r="BZ47" s="223"/>
      <c r="CA47" s="223"/>
      <c r="CB47" s="223"/>
      <c r="CC47" s="223"/>
      <c r="CD47" s="79">
        <v>47327.664635679459</v>
      </c>
      <c r="CE47" s="85"/>
      <c r="CF47" s="107">
        <f t="shared" si="1"/>
        <v>2248375.7417106745</v>
      </c>
      <c r="CG47" s="221" t="b">
        <f t="shared" si="2"/>
        <v>1</v>
      </c>
      <c r="CH47" s="79">
        <v>2248375.741710674</v>
      </c>
    </row>
    <row r="48" spans="1:86" x14ac:dyDescent="0.25">
      <c r="A48" s="227"/>
      <c r="B48" s="225">
        <v>46</v>
      </c>
      <c r="C48" s="7">
        <v>7667.0010462752953</v>
      </c>
      <c r="D48" s="79"/>
      <c r="E48" s="79">
        <v>130584.88041836501</v>
      </c>
      <c r="F48" s="79"/>
      <c r="G48" s="79">
        <v>1.9131836241635629</v>
      </c>
      <c r="H48" s="79">
        <v>130539.51049112903</v>
      </c>
      <c r="I48" s="79">
        <v>1818.0583609458015</v>
      </c>
      <c r="J48" s="79">
        <v>2837.2571814392081</v>
      </c>
      <c r="K48" s="79">
        <v>140.53993697385584</v>
      </c>
      <c r="L48" s="79">
        <v>233.66095946002318</v>
      </c>
      <c r="M48" s="79">
        <v>173.1827488615339</v>
      </c>
      <c r="N48" s="79">
        <v>69937.232364302239</v>
      </c>
      <c r="O48" s="79">
        <v>30720.759361006487</v>
      </c>
      <c r="P48" s="79">
        <v>10.04605581778898</v>
      </c>
      <c r="Q48" s="79">
        <v>164.25887317088413</v>
      </c>
      <c r="R48" s="79">
        <v>555.49926075904273</v>
      </c>
      <c r="S48" s="79">
        <v>109433.91067858606</v>
      </c>
      <c r="T48" s="79">
        <v>142.90604332096757</v>
      </c>
      <c r="U48" s="79">
        <v>29868.587493678559</v>
      </c>
      <c r="V48" s="79">
        <v>27161.322358159767</v>
      </c>
      <c r="W48" s="79">
        <v>1575.120569247099</v>
      </c>
      <c r="X48" s="79">
        <v>79926.216419715216</v>
      </c>
      <c r="Y48" s="79">
        <v>4776.8944615474438</v>
      </c>
      <c r="Z48" s="79"/>
      <c r="AA48" s="79">
        <v>0.28037155790234108</v>
      </c>
      <c r="AB48" s="79">
        <v>376681.7996679293</v>
      </c>
      <c r="AC48" s="79">
        <v>8433.447598248802</v>
      </c>
      <c r="AD48" s="79">
        <v>17444.845067733033</v>
      </c>
      <c r="AE48" s="79">
        <v>195279.50184059527</v>
      </c>
      <c r="AF48" s="79">
        <v>19459.514211011265</v>
      </c>
      <c r="AG48" s="79">
        <v>32103.124476552734</v>
      </c>
      <c r="AH48" s="79"/>
      <c r="AI48" s="79"/>
      <c r="AJ48" s="80">
        <v>30996.686795541682</v>
      </c>
      <c r="AK48" s="223"/>
      <c r="AL48" s="223"/>
      <c r="AM48" s="223"/>
      <c r="AN48" s="223"/>
      <c r="AO48" s="223"/>
      <c r="AP48" s="223"/>
      <c r="AQ48" s="223"/>
      <c r="AR48" s="223"/>
      <c r="AS48" s="223"/>
      <c r="AT48" s="223"/>
      <c r="AU48" s="223"/>
      <c r="AV48" s="223"/>
      <c r="AW48" s="223"/>
      <c r="AX48" s="223"/>
      <c r="AY48" s="223"/>
      <c r="AZ48" s="223"/>
      <c r="BA48" s="223"/>
      <c r="BB48" s="223"/>
      <c r="BC48" s="223"/>
      <c r="BD48" s="223"/>
      <c r="BE48" s="223"/>
      <c r="BF48" s="223"/>
      <c r="BG48" s="223"/>
      <c r="BH48" s="223"/>
      <c r="BI48" s="223"/>
      <c r="BJ48" s="223"/>
      <c r="BK48" s="223"/>
      <c r="BL48" s="223"/>
      <c r="BM48" s="223"/>
      <c r="BN48" s="223"/>
      <c r="BO48" s="223"/>
      <c r="BP48" s="223"/>
      <c r="BQ48" s="223"/>
      <c r="BR48" s="77"/>
      <c r="BS48" s="223"/>
      <c r="BT48" s="223"/>
      <c r="BU48" s="186">
        <f>'[46]HH_CGE_map_20-80'!U52</f>
        <v>3495.383009725052</v>
      </c>
      <c r="BV48" s="79">
        <f>'[46]HH_CGE_map_20-80'!V52</f>
        <v>16233.970154831917</v>
      </c>
      <c r="BW48" s="79">
        <f>'[46]HH_CGE_map_20-80'!W52</f>
        <v>1788.9671131240832</v>
      </c>
      <c r="BX48" s="185">
        <f>'[46]HH_CGE_map_20-80'!X52</f>
        <v>20355.789251119684</v>
      </c>
      <c r="BY48" s="223"/>
      <c r="BZ48" s="223"/>
      <c r="CA48" s="223"/>
      <c r="CB48" s="223"/>
      <c r="CC48" s="223"/>
      <c r="CD48" s="79">
        <v>620898.882243876</v>
      </c>
      <c r="CE48" s="85"/>
      <c r="CF48" s="107">
        <f t="shared" si="1"/>
        <v>1971440.9500682321</v>
      </c>
      <c r="CG48" s="221" t="b">
        <f t="shared" si="2"/>
        <v>1</v>
      </c>
      <c r="CH48" s="79">
        <v>1971440.9500682321</v>
      </c>
    </row>
    <row r="49" spans="1:87" x14ac:dyDescent="0.25">
      <c r="A49" s="227"/>
      <c r="B49" s="225">
        <v>47</v>
      </c>
      <c r="C49" s="7">
        <v>7883.5560531751344</v>
      </c>
      <c r="D49" s="79">
        <v>40765.582754110474</v>
      </c>
      <c r="E49" s="79">
        <v>26874.616005886903</v>
      </c>
      <c r="F49" s="79">
        <v>530.27578105357043</v>
      </c>
      <c r="G49" s="79">
        <v>636.57663443453293</v>
      </c>
      <c r="H49" s="79">
        <v>6059.4100427692238</v>
      </c>
      <c r="I49" s="79">
        <v>13453.94260135799</v>
      </c>
      <c r="J49" s="79">
        <v>4702.5619362583147</v>
      </c>
      <c r="K49" s="79">
        <v>10.031738862908638</v>
      </c>
      <c r="L49" s="79">
        <v>219.50930520280039</v>
      </c>
      <c r="M49" s="79">
        <v>9121.4687445612581</v>
      </c>
      <c r="N49" s="79">
        <v>136.06323593691724</v>
      </c>
      <c r="O49" s="79">
        <v>700.58056058039574</v>
      </c>
      <c r="P49" s="79">
        <v>7563.1538123354921</v>
      </c>
      <c r="Q49" s="79">
        <v>200.74747707876085</v>
      </c>
      <c r="R49" s="79">
        <v>10697.214659244826</v>
      </c>
      <c r="S49" s="79">
        <v>20712.483137825591</v>
      </c>
      <c r="T49" s="79">
        <v>0.28136841460847684</v>
      </c>
      <c r="U49" s="79">
        <v>32780.297416443587</v>
      </c>
      <c r="V49" s="79">
        <v>44.370206592977929</v>
      </c>
      <c r="W49" s="79">
        <v>7018.0021066028294</v>
      </c>
      <c r="X49" s="79">
        <v>1138.8071592338301</v>
      </c>
      <c r="Y49" s="79">
        <v>31509.251686753574</v>
      </c>
      <c r="Z49" s="79">
        <v>3.7687772077640161E-3</v>
      </c>
      <c r="AA49" s="79">
        <v>1373.4011244315057</v>
      </c>
      <c r="AB49" s="79">
        <v>70233.826265446449</v>
      </c>
      <c r="AC49" s="79">
        <v>97727.630575813411</v>
      </c>
      <c r="AD49" s="79">
        <v>18199.415116839216</v>
      </c>
      <c r="AE49" s="79">
        <v>377.93519065873215</v>
      </c>
      <c r="AF49" s="79">
        <v>11824.893583685687</v>
      </c>
      <c r="AG49" s="79">
        <v>46578.510968904826</v>
      </c>
      <c r="AH49" s="79">
        <v>542.52981354959866</v>
      </c>
      <c r="AI49" s="79">
        <v>2755.2322880856077</v>
      </c>
      <c r="AJ49" s="80">
        <v>40560.709413633085</v>
      </c>
      <c r="AK49" s="223"/>
      <c r="AL49" s="223"/>
      <c r="AM49" s="223"/>
      <c r="AN49" s="223"/>
      <c r="AO49" s="223"/>
      <c r="AP49" s="223"/>
      <c r="AQ49" s="223"/>
      <c r="AR49" s="223"/>
      <c r="AS49" s="223"/>
      <c r="AT49" s="223"/>
      <c r="AU49" s="223"/>
      <c r="AV49" s="223"/>
      <c r="AW49" s="223"/>
      <c r="AX49" s="223"/>
      <c r="AY49" s="223"/>
      <c r="AZ49" s="223"/>
      <c r="BA49" s="223"/>
      <c r="BB49" s="223"/>
      <c r="BC49" s="223"/>
      <c r="BD49" s="223"/>
      <c r="BE49" s="223"/>
      <c r="BF49" s="223"/>
      <c r="BG49" s="223"/>
      <c r="BH49" s="223"/>
      <c r="BI49" s="223"/>
      <c r="BJ49" s="223"/>
      <c r="BK49" s="223"/>
      <c r="BL49" s="223"/>
      <c r="BM49" s="223"/>
      <c r="BN49" s="223"/>
      <c r="BO49" s="223"/>
      <c r="BP49" s="223"/>
      <c r="BQ49" s="223"/>
      <c r="BR49" s="77"/>
      <c r="BS49" s="223"/>
      <c r="BT49" s="223"/>
      <c r="BU49" s="186">
        <f>'[46]HH_CGE_map_20-80'!U53</f>
        <v>7510.762051261444</v>
      </c>
      <c r="BV49" s="79">
        <f>'[46]HH_CGE_map_20-80'!V53</f>
        <v>57908.526237156162</v>
      </c>
      <c r="BW49" s="79">
        <f>'[46]HH_CGE_map_20-80'!W53</f>
        <v>2673.2159699882632</v>
      </c>
      <c r="BX49" s="185">
        <f>'[46]HH_CGE_map_20-80'!X53</f>
        <v>53429.304520529797</v>
      </c>
      <c r="BY49" s="223"/>
      <c r="BZ49" s="223"/>
      <c r="CA49" s="223"/>
      <c r="CB49" s="223"/>
      <c r="CC49" s="223"/>
      <c r="CD49" s="79">
        <v>235061.80410458989</v>
      </c>
      <c r="CE49" s="85"/>
      <c r="CF49" s="107">
        <f t="shared" si="1"/>
        <v>869516.48541806743</v>
      </c>
      <c r="CG49" s="221" t="b">
        <f t="shared" si="2"/>
        <v>1</v>
      </c>
      <c r="CH49" s="79">
        <v>869516.48541806743</v>
      </c>
    </row>
    <row r="50" spans="1:87" x14ac:dyDescent="0.25">
      <c r="A50" s="227"/>
      <c r="B50" s="225">
        <v>48</v>
      </c>
      <c r="C50" s="7">
        <v>65548.654618653192</v>
      </c>
      <c r="D50" s="79">
        <v>2317.1894917184504</v>
      </c>
      <c r="E50" s="79">
        <v>181702.46051354753</v>
      </c>
      <c r="F50" s="79">
        <v>750.98965536193487</v>
      </c>
      <c r="G50" s="79">
        <v>581.37864287230786</v>
      </c>
      <c r="H50" s="79">
        <v>34753.350860960847</v>
      </c>
      <c r="I50" s="79">
        <v>2517.6427140586416</v>
      </c>
      <c r="J50" s="79">
        <v>5627.0941880113587</v>
      </c>
      <c r="K50" s="79">
        <v>9.8038700485790642</v>
      </c>
      <c r="L50" s="79">
        <v>295.37881514945332</v>
      </c>
      <c r="M50" s="79">
        <v>5579.8350380437423</v>
      </c>
      <c r="N50" s="79">
        <v>543.68558943021537</v>
      </c>
      <c r="O50" s="79">
        <v>2.2644002605143767E-3</v>
      </c>
      <c r="P50" s="79">
        <v>84.000580915068255</v>
      </c>
      <c r="Q50" s="79">
        <v>854.08382547744941</v>
      </c>
      <c r="R50" s="79">
        <v>2283.7171077288244</v>
      </c>
      <c r="S50" s="79">
        <v>902.181069285577</v>
      </c>
      <c r="T50" s="79">
        <v>7.5917488535123784E-2</v>
      </c>
      <c r="U50" s="79">
        <v>4839.8274431291102</v>
      </c>
      <c r="V50" s="79">
        <v>753.48159406720163</v>
      </c>
      <c r="W50" s="79">
        <v>515.25250479824524</v>
      </c>
      <c r="X50" s="79">
        <v>1982.2095532692963</v>
      </c>
      <c r="Y50" s="79">
        <v>616262.73301358125</v>
      </c>
      <c r="Z50" s="79">
        <v>2306.8474422678159</v>
      </c>
      <c r="AA50" s="79">
        <v>22328.063904103408</v>
      </c>
      <c r="AB50" s="79">
        <v>23874.588875479014</v>
      </c>
      <c r="AC50" s="79">
        <v>161384.97127136451</v>
      </c>
      <c r="AD50" s="79">
        <v>401.77030686461859</v>
      </c>
      <c r="AE50" s="79">
        <v>4971.5793161144338</v>
      </c>
      <c r="AF50" s="79">
        <v>68300.172770447243</v>
      </c>
      <c r="AG50" s="79">
        <v>10814.261275790614</v>
      </c>
      <c r="AH50" s="79">
        <v>2881.9636208534607</v>
      </c>
      <c r="AI50" s="79">
        <v>14353.943673714783</v>
      </c>
      <c r="AJ50" s="80">
        <v>54369.699560100089</v>
      </c>
      <c r="AK50" s="223"/>
      <c r="AL50" s="223"/>
      <c r="AM50" s="223"/>
      <c r="AN50" s="223"/>
      <c r="AO50" s="223"/>
      <c r="AP50" s="223"/>
      <c r="AQ50" s="223"/>
      <c r="AR50" s="223"/>
      <c r="AS50" s="223"/>
      <c r="AT50" s="223"/>
      <c r="AU50" s="223"/>
      <c r="AV50" s="223"/>
      <c r="AW50" s="223"/>
      <c r="AX50" s="223"/>
      <c r="AY50" s="223"/>
      <c r="AZ50" s="223"/>
      <c r="BA50" s="223"/>
      <c r="BB50" s="223"/>
      <c r="BC50" s="223"/>
      <c r="BD50" s="223"/>
      <c r="BE50" s="223"/>
      <c r="BF50" s="223"/>
      <c r="BG50" s="223"/>
      <c r="BH50" s="223"/>
      <c r="BI50" s="223"/>
      <c r="BJ50" s="223"/>
      <c r="BK50" s="223"/>
      <c r="BL50" s="223"/>
      <c r="BM50" s="223"/>
      <c r="BN50" s="223"/>
      <c r="BO50" s="223"/>
      <c r="BP50" s="223"/>
      <c r="BQ50" s="223"/>
      <c r="BR50" s="77"/>
      <c r="BS50" s="223"/>
      <c r="BT50" s="223"/>
      <c r="BU50" s="186">
        <f>'[46]HH_CGE_map_20-80'!U54</f>
        <v>27135.049211886628</v>
      </c>
      <c r="BV50" s="79">
        <f>'[46]HH_CGE_map_20-80'!V54</f>
        <v>150750.79851381126</v>
      </c>
      <c r="BW50" s="79">
        <f>'[46]HH_CGE_map_20-80'!W54</f>
        <v>10407.027012309865</v>
      </c>
      <c r="BX50" s="185">
        <f>'[46]HH_CGE_map_20-80'!X54</f>
        <v>206257.66979551277</v>
      </c>
      <c r="BY50" s="223"/>
      <c r="BZ50" s="223"/>
      <c r="CA50" s="223"/>
      <c r="CB50" s="223"/>
      <c r="CC50" s="223"/>
      <c r="CD50" s="79">
        <v>7798.6343248258754</v>
      </c>
      <c r="CE50" s="85"/>
      <c r="CF50" s="107">
        <f t="shared" si="1"/>
        <v>1697042.0697474433</v>
      </c>
      <c r="CG50" s="221" t="b">
        <f t="shared" si="2"/>
        <v>1</v>
      </c>
      <c r="CH50" s="79">
        <v>1697042.0697474433</v>
      </c>
    </row>
    <row r="51" spans="1:87" x14ac:dyDescent="0.25">
      <c r="A51" s="227"/>
      <c r="B51" s="225">
        <v>49</v>
      </c>
      <c r="C51" s="7">
        <v>218474.02477080803</v>
      </c>
      <c r="D51" s="79">
        <v>2330.2905501033888</v>
      </c>
      <c r="E51" s="79">
        <v>110463.28643075997</v>
      </c>
      <c r="F51" s="79">
        <v>0.26442482605491557</v>
      </c>
      <c r="G51" s="79">
        <v>2369.8048365865166</v>
      </c>
      <c r="H51" s="79">
        <v>249084.22755272753</v>
      </c>
      <c r="I51" s="79">
        <v>8227.0068425138488</v>
      </c>
      <c r="J51" s="79">
        <v>98408.141678649161</v>
      </c>
      <c r="K51" s="79">
        <v>14790.457148401782</v>
      </c>
      <c r="L51" s="79">
        <v>64525.328273329797</v>
      </c>
      <c r="M51" s="79">
        <v>180.75666275815601</v>
      </c>
      <c r="N51" s="79">
        <v>1686.6570997792019</v>
      </c>
      <c r="O51" s="79">
        <v>111.33705475557366</v>
      </c>
      <c r="P51" s="79">
        <v>2361.9818144679898</v>
      </c>
      <c r="Q51" s="79">
        <v>33711.261083985322</v>
      </c>
      <c r="R51" s="79">
        <v>7273.5915626143105</v>
      </c>
      <c r="S51" s="79">
        <v>2591.8140847518312</v>
      </c>
      <c r="T51" s="79">
        <v>2349.0212429534604</v>
      </c>
      <c r="U51" s="79">
        <v>11104.492321118134</v>
      </c>
      <c r="V51" s="79">
        <v>54.732236291323609</v>
      </c>
      <c r="W51" s="79">
        <v>1489.6749357489714</v>
      </c>
      <c r="X51" s="79">
        <v>454.15637478031613</v>
      </c>
      <c r="Y51" s="79">
        <v>15514.214764687029</v>
      </c>
      <c r="Z51" s="79">
        <v>552.14476512857652</v>
      </c>
      <c r="AA51" s="79">
        <v>2751.8399743054142</v>
      </c>
      <c r="AB51" s="79">
        <v>7067.5604392022396</v>
      </c>
      <c r="AC51" s="79">
        <v>12465.394827002354</v>
      </c>
      <c r="AD51" s="79">
        <v>3517.3240418382829</v>
      </c>
      <c r="AE51" s="79">
        <v>339.13651790286661</v>
      </c>
      <c r="AF51" s="79">
        <v>16122.476450357968</v>
      </c>
      <c r="AG51" s="79">
        <v>58367.001595322305</v>
      </c>
      <c r="AH51" s="79">
        <v>30249.368118569324</v>
      </c>
      <c r="AI51" s="79">
        <v>150197.09614603544</v>
      </c>
      <c r="AJ51" s="80">
        <v>56636.021967094275</v>
      </c>
      <c r="AK51" s="223"/>
      <c r="AL51" s="223"/>
      <c r="AM51" s="223"/>
      <c r="AN51" s="223"/>
      <c r="AO51" s="223"/>
      <c r="AP51" s="223"/>
      <c r="AQ51" s="223"/>
      <c r="AR51" s="223"/>
      <c r="AS51" s="223"/>
      <c r="AT51" s="223"/>
      <c r="AU51" s="223"/>
      <c r="AV51" s="223"/>
      <c r="AW51" s="223"/>
      <c r="AX51" s="223"/>
      <c r="AY51" s="223"/>
      <c r="AZ51" s="223"/>
      <c r="BA51" s="223"/>
      <c r="BB51" s="223"/>
      <c r="BC51" s="223"/>
      <c r="BD51" s="223"/>
      <c r="BE51" s="223"/>
      <c r="BF51" s="223"/>
      <c r="BG51" s="223"/>
      <c r="BH51" s="223"/>
      <c r="BI51" s="223"/>
      <c r="BJ51" s="223"/>
      <c r="BK51" s="223"/>
      <c r="BL51" s="223"/>
      <c r="BM51" s="223"/>
      <c r="BN51" s="223"/>
      <c r="BO51" s="223"/>
      <c r="BP51" s="223"/>
      <c r="BQ51" s="223"/>
      <c r="BR51" s="77"/>
      <c r="BS51" s="223"/>
      <c r="BT51" s="223"/>
      <c r="BU51" s="186">
        <f>'[46]HH_CGE_map_20-80'!U55</f>
        <v>52093.917707904693</v>
      </c>
      <c r="BV51" s="79">
        <f>'[46]HH_CGE_map_20-80'!V55</f>
        <v>246995.64558462595</v>
      </c>
      <c r="BW51" s="79">
        <f>'[46]HH_CGE_map_20-80'!W55</f>
        <v>26509.788879944263</v>
      </c>
      <c r="BX51" s="185">
        <f>'[46]HH_CGE_map_20-80'!X55</f>
        <v>374292.05403963121</v>
      </c>
      <c r="BY51" s="223"/>
      <c r="BZ51" s="223"/>
      <c r="CA51" s="223"/>
      <c r="CB51" s="223"/>
      <c r="CC51" s="223"/>
      <c r="CD51" s="79">
        <v>21281.855841806744</v>
      </c>
      <c r="CE51" s="85"/>
      <c r="CF51" s="107">
        <f t="shared" si="1"/>
        <v>1906995.1506440695</v>
      </c>
      <c r="CG51" s="221" t="b">
        <f t="shared" si="2"/>
        <v>1</v>
      </c>
      <c r="CH51" s="79">
        <v>1906995.1506440695</v>
      </c>
    </row>
    <row r="52" spans="1:87" x14ac:dyDescent="0.25">
      <c r="A52" s="227"/>
      <c r="B52" s="225">
        <v>50</v>
      </c>
      <c r="C52" s="7">
        <v>18129.150233329336</v>
      </c>
      <c r="D52" s="79">
        <v>15.833971761582642</v>
      </c>
      <c r="E52" s="79">
        <v>30430.787087557452</v>
      </c>
      <c r="F52" s="79">
        <v>0.11640614100854949</v>
      </c>
      <c r="G52" s="79">
        <v>1064.4161277442086</v>
      </c>
      <c r="H52" s="79">
        <v>89821.377180319803</v>
      </c>
      <c r="I52" s="79">
        <v>45724.231785681113</v>
      </c>
      <c r="J52" s="79">
        <v>13379.416266015523</v>
      </c>
      <c r="K52" s="79">
        <v>0.32992171832016637</v>
      </c>
      <c r="L52" s="79">
        <v>2232.7761322946358</v>
      </c>
      <c r="M52" s="79">
        <v>5625.994994902082</v>
      </c>
      <c r="N52" s="79">
        <v>30.889383954262222</v>
      </c>
      <c r="O52" s="79">
        <v>126.1332187229235</v>
      </c>
      <c r="P52" s="79">
        <v>111.5344749438125</v>
      </c>
      <c r="Q52" s="79">
        <v>2200.333015564735</v>
      </c>
      <c r="R52" s="79">
        <v>45805.354078897173</v>
      </c>
      <c r="S52" s="79">
        <v>2052.6567176473663</v>
      </c>
      <c r="T52" s="79">
        <v>6.5053845706093696E-2</v>
      </c>
      <c r="U52" s="79">
        <v>20539.551862029643</v>
      </c>
      <c r="V52" s="79">
        <v>199.33893103592769</v>
      </c>
      <c r="W52" s="79">
        <v>4286.0240927631803</v>
      </c>
      <c r="X52" s="79">
        <v>1091.5771351214771</v>
      </c>
      <c r="Y52" s="79">
        <v>16764.295880908961</v>
      </c>
      <c r="Z52" s="79">
        <v>642.90830202949394</v>
      </c>
      <c r="AA52" s="79">
        <v>517.8343676442762</v>
      </c>
      <c r="AB52" s="79">
        <v>355448.38575624104</v>
      </c>
      <c r="AC52" s="79">
        <v>10657.543340148572</v>
      </c>
      <c r="AD52" s="79">
        <v>1549.0939725314965</v>
      </c>
      <c r="AE52" s="79">
        <v>127.26772819327795</v>
      </c>
      <c r="AF52" s="79">
        <v>82444.312217255356</v>
      </c>
      <c r="AG52" s="79">
        <v>47131.666869561544</v>
      </c>
      <c r="AH52" s="79">
        <v>3467.0499974600216</v>
      </c>
      <c r="AI52" s="79">
        <v>6721.2003907720145</v>
      </c>
      <c r="AJ52" s="80">
        <v>77726.108384351552</v>
      </c>
      <c r="AK52" s="223"/>
      <c r="AL52" s="223"/>
      <c r="AM52" s="223"/>
      <c r="AN52" s="223"/>
      <c r="AO52" s="223"/>
      <c r="AP52" s="223"/>
      <c r="AQ52" s="223"/>
      <c r="AR52" s="223"/>
      <c r="AS52" s="223"/>
      <c r="AT52" s="223"/>
      <c r="AU52" s="223"/>
      <c r="AV52" s="223"/>
      <c r="AW52" s="223"/>
      <c r="AX52" s="223"/>
      <c r="AY52" s="223"/>
      <c r="AZ52" s="223"/>
      <c r="BA52" s="223"/>
      <c r="BB52" s="223"/>
      <c r="BC52" s="223"/>
      <c r="BD52" s="223"/>
      <c r="BE52" s="223"/>
      <c r="BF52" s="223"/>
      <c r="BG52" s="223"/>
      <c r="BH52" s="223"/>
      <c r="BI52" s="223"/>
      <c r="BJ52" s="223"/>
      <c r="BK52" s="223"/>
      <c r="BL52" s="223"/>
      <c r="BM52" s="223"/>
      <c r="BN52" s="223"/>
      <c r="BO52" s="223"/>
      <c r="BP52" s="223"/>
      <c r="BQ52" s="223"/>
      <c r="BR52" s="77"/>
      <c r="BS52" s="223"/>
      <c r="BT52" s="223"/>
      <c r="BU52" s="186">
        <f>'[46]HH_CGE_map_20-80'!U56</f>
        <v>4798.0020853870783</v>
      </c>
      <c r="BV52" s="79">
        <f>'[46]HH_CGE_map_20-80'!V56</f>
        <v>52161.805563131267</v>
      </c>
      <c r="BW52" s="79">
        <f>'[46]HH_CGE_map_20-80'!W56</f>
        <v>2194.5389671402663</v>
      </c>
      <c r="BX52" s="185">
        <f>'[46]HH_CGE_map_20-80'!X56</f>
        <v>44483.020421885209</v>
      </c>
      <c r="BY52" s="223"/>
      <c r="BZ52" s="223"/>
      <c r="CA52" s="223"/>
      <c r="CB52" s="223"/>
      <c r="CC52" s="223"/>
      <c r="CD52" s="79">
        <v>18073.899338027695</v>
      </c>
      <c r="CE52" s="85"/>
      <c r="CF52" s="107">
        <f t="shared" si="1"/>
        <v>1007776.8216546603</v>
      </c>
      <c r="CG52" s="221" t="b">
        <f t="shared" si="2"/>
        <v>1</v>
      </c>
      <c r="CH52" s="79">
        <v>1007776.8216546603</v>
      </c>
    </row>
    <row r="53" spans="1:87" x14ac:dyDescent="0.25">
      <c r="A53" s="227"/>
      <c r="B53" s="225">
        <v>51</v>
      </c>
      <c r="C53" s="7">
        <v>46936.071736125909</v>
      </c>
      <c r="D53" s="79">
        <v>15095.423074470076</v>
      </c>
      <c r="E53" s="79">
        <v>299023.70938850183</v>
      </c>
      <c r="F53" s="79">
        <v>1261.8073141824382</v>
      </c>
      <c r="G53" s="79">
        <v>10017.285739990359</v>
      </c>
      <c r="H53" s="79">
        <v>44288.80965917193</v>
      </c>
      <c r="I53" s="79">
        <v>22079.891978436634</v>
      </c>
      <c r="J53" s="79">
        <v>3916.0555147272826</v>
      </c>
      <c r="K53" s="79">
        <v>195.51771123970326</v>
      </c>
      <c r="L53" s="79">
        <v>2027.3195277437824</v>
      </c>
      <c r="M53" s="79">
        <v>4279.6342663070973</v>
      </c>
      <c r="N53" s="79">
        <v>139.51764955938566</v>
      </c>
      <c r="O53" s="79">
        <v>867.65211216865248</v>
      </c>
      <c r="P53" s="79">
        <v>1319.0687049671114</v>
      </c>
      <c r="Q53" s="79">
        <v>46.35168611675536</v>
      </c>
      <c r="R53" s="79">
        <v>1480.3337440215048</v>
      </c>
      <c r="S53" s="79">
        <v>31860.874324105855</v>
      </c>
      <c r="T53" s="79">
        <v>2013.2126004332324</v>
      </c>
      <c r="U53" s="79">
        <v>46555.60967249138</v>
      </c>
      <c r="V53" s="79">
        <v>1156.7025917611622</v>
      </c>
      <c r="W53" s="79">
        <v>3706.0189785458192</v>
      </c>
      <c r="X53" s="79">
        <v>1379.0930007894208</v>
      </c>
      <c r="Y53" s="79">
        <v>171752.93494691121</v>
      </c>
      <c r="Z53" s="79">
        <v>7689.2494854402939</v>
      </c>
      <c r="AA53" s="79">
        <v>33201.244000076469</v>
      </c>
      <c r="AB53" s="79">
        <v>11248.953198703914</v>
      </c>
      <c r="AC53" s="79">
        <v>445478.76940745139</v>
      </c>
      <c r="AD53" s="79">
        <v>48451.999590280822</v>
      </c>
      <c r="AE53" s="79">
        <v>5391.9482505872802</v>
      </c>
      <c r="AF53" s="79">
        <v>5303.1947345371036</v>
      </c>
      <c r="AG53" s="79">
        <v>48150.99179673296</v>
      </c>
      <c r="AH53" s="79">
        <v>29092.276206345527</v>
      </c>
      <c r="AI53" s="79">
        <v>19569.060078404942</v>
      </c>
      <c r="AJ53" s="80">
        <v>166136.44301373133</v>
      </c>
      <c r="AK53" s="223"/>
      <c r="AL53" s="223"/>
      <c r="AM53" s="223"/>
      <c r="AN53" s="223"/>
      <c r="AO53" s="223"/>
      <c r="AP53" s="223"/>
      <c r="AQ53" s="223"/>
      <c r="AR53" s="223"/>
      <c r="AS53" s="223"/>
      <c r="AT53" s="223"/>
      <c r="AU53" s="223"/>
      <c r="AV53" s="223"/>
      <c r="AW53" s="223"/>
      <c r="AX53" s="223"/>
      <c r="AY53" s="223"/>
      <c r="AZ53" s="223"/>
      <c r="BA53" s="223"/>
      <c r="BB53" s="223"/>
      <c r="BC53" s="223"/>
      <c r="BD53" s="223"/>
      <c r="BE53" s="223"/>
      <c r="BF53" s="223"/>
      <c r="BG53" s="223"/>
      <c r="BH53" s="223"/>
      <c r="BI53" s="223"/>
      <c r="BJ53" s="223"/>
      <c r="BK53" s="223"/>
      <c r="BL53" s="223"/>
      <c r="BM53" s="223"/>
      <c r="BN53" s="223"/>
      <c r="BO53" s="223"/>
      <c r="BP53" s="223"/>
      <c r="BQ53" s="223"/>
      <c r="BR53" s="77"/>
      <c r="BS53" s="223"/>
      <c r="BT53" s="223"/>
      <c r="BU53" s="186">
        <f>'[46]HH_CGE_map_20-80'!U57</f>
        <v>34193.568783355964</v>
      </c>
      <c r="BV53" s="79">
        <f>'[46]HH_CGE_map_20-80'!V57</f>
        <v>359216.85040175432</v>
      </c>
      <c r="BW53" s="79">
        <f>'[46]HH_CGE_map_20-80'!W57</f>
        <v>16275.611381753084</v>
      </c>
      <c r="BX53" s="185">
        <f>'[46]HH_CGE_map_20-80'!X57</f>
        <v>440305.81238843623</v>
      </c>
      <c r="BY53" s="223"/>
      <c r="BZ53" s="223"/>
      <c r="CA53" s="223"/>
      <c r="CB53" s="223"/>
      <c r="CC53" s="223"/>
      <c r="CD53" s="79">
        <v>3222729.6454643533</v>
      </c>
      <c r="CE53" s="85"/>
      <c r="CF53" s="107">
        <f t="shared" si="1"/>
        <v>5603834.5141047128</v>
      </c>
      <c r="CG53" s="221" t="b">
        <f t="shared" si="2"/>
        <v>1</v>
      </c>
      <c r="CH53" s="79">
        <v>5603834.5141047128</v>
      </c>
    </row>
    <row r="54" spans="1:87" x14ac:dyDescent="0.25">
      <c r="A54" s="227"/>
      <c r="B54" s="225">
        <v>52</v>
      </c>
      <c r="C54" s="7">
        <v>65.287054872350666</v>
      </c>
      <c r="D54" s="79"/>
      <c r="E54" s="79">
        <v>8741.2705752353049</v>
      </c>
      <c r="F54" s="79"/>
      <c r="G54" s="79"/>
      <c r="H54" s="79">
        <v>106.42841069666113</v>
      </c>
      <c r="I54" s="79">
        <v>720.04727953502288</v>
      </c>
      <c r="J54" s="79">
        <v>140.13895129356945</v>
      </c>
      <c r="K54" s="79">
        <v>10.329699284768342</v>
      </c>
      <c r="L54" s="79">
        <v>210.11390970082337</v>
      </c>
      <c r="M54" s="79">
        <v>218.8488954291154</v>
      </c>
      <c r="N54" s="79">
        <v>1.8474588332723232</v>
      </c>
      <c r="O54" s="79">
        <v>6.0399645313122212</v>
      </c>
      <c r="P54" s="79">
        <v>169.66698740494718</v>
      </c>
      <c r="Q54" s="79">
        <v>0.45613310557531889</v>
      </c>
      <c r="R54" s="79">
        <v>39.277500094618993</v>
      </c>
      <c r="S54" s="79">
        <v>47.058391919608376</v>
      </c>
      <c r="T54" s="79"/>
      <c r="U54" s="79">
        <v>73.943275480139917</v>
      </c>
      <c r="V54" s="79">
        <v>3.6855585738572714E-3</v>
      </c>
      <c r="W54" s="79">
        <v>7.2439520547552299</v>
      </c>
      <c r="X54" s="79">
        <v>4.71672282051082</v>
      </c>
      <c r="Y54" s="79">
        <v>1105.4135506938485</v>
      </c>
      <c r="Z54" s="79">
        <v>6.5572264646490252E-3</v>
      </c>
      <c r="AA54" s="79">
        <v>6083.9905167222923</v>
      </c>
      <c r="AB54" s="79">
        <v>343.39448238261008</v>
      </c>
      <c r="AC54" s="79">
        <v>198.81817347556893</v>
      </c>
      <c r="AD54" s="79">
        <v>580.30788215609948</v>
      </c>
      <c r="AE54" s="79">
        <v>512.87725064488211</v>
      </c>
      <c r="AF54" s="79">
        <v>1030.2482745539842</v>
      </c>
      <c r="AG54" s="79">
        <v>2401.1559972060095</v>
      </c>
      <c r="AH54" s="79">
        <v>216.26218170121092</v>
      </c>
      <c r="AI54" s="79">
        <v>1479.7118805719742</v>
      </c>
      <c r="AJ54" s="80">
        <v>5912.5680508219439</v>
      </c>
      <c r="AK54" s="223"/>
      <c r="AL54" s="223"/>
      <c r="AM54" s="223"/>
      <c r="AN54" s="223"/>
      <c r="AO54" s="223"/>
      <c r="AP54" s="223"/>
      <c r="AQ54" s="223"/>
      <c r="AR54" s="223"/>
      <c r="AS54" s="223"/>
      <c r="AT54" s="223"/>
      <c r="AU54" s="223"/>
      <c r="AV54" s="223"/>
      <c r="AW54" s="223"/>
      <c r="AX54" s="223"/>
      <c r="AY54" s="223"/>
      <c r="AZ54" s="223"/>
      <c r="BA54" s="223"/>
      <c r="BB54" s="223"/>
      <c r="BC54" s="223"/>
      <c r="BD54" s="223"/>
      <c r="BE54" s="223"/>
      <c r="BF54" s="223"/>
      <c r="BG54" s="223"/>
      <c r="BH54" s="223"/>
      <c r="BI54" s="223"/>
      <c r="BJ54" s="223"/>
      <c r="BK54" s="223"/>
      <c r="BL54" s="223"/>
      <c r="BM54" s="223"/>
      <c r="BN54" s="223"/>
      <c r="BO54" s="223"/>
      <c r="BP54" s="223"/>
      <c r="BQ54" s="223"/>
      <c r="BR54" s="77"/>
      <c r="BS54" s="223"/>
      <c r="BT54" s="223"/>
      <c r="BU54" s="186">
        <f>'[46]HH_CGE_map_20-80'!U58</f>
        <v>4804.9322806755436</v>
      </c>
      <c r="BV54" s="79">
        <f>'[46]HH_CGE_map_20-80'!V58</f>
        <v>25709.902179222267</v>
      </c>
      <c r="BW54" s="79">
        <f>'[46]HH_CGE_map_20-80'!W58</f>
        <v>2484.4326517259824</v>
      </c>
      <c r="BX54" s="185">
        <f>'[46]HH_CGE_map_20-80'!X58</f>
        <v>47732.177448417133</v>
      </c>
      <c r="BY54" s="223"/>
      <c r="BZ54" s="223"/>
      <c r="CA54" s="223"/>
      <c r="CB54" s="223"/>
      <c r="CC54" s="223"/>
      <c r="CD54" s="79">
        <v>130024.23090990409</v>
      </c>
      <c r="CE54" s="85"/>
      <c r="CF54" s="107">
        <f t="shared" si="1"/>
        <v>241183.14911595284</v>
      </c>
      <c r="CG54" s="221" t="b">
        <f t="shared" si="2"/>
        <v>1</v>
      </c>
      <c r="CH54" s="79">
        <v>241183.14911595284</v>
      </c>
    </row>
    <row r="55" spans="1:87" x14ac:dyDescent="0.25">
      <c r="A55" s="227"/>
      <c r="B55" s="225">
        <v>53</v>
      </c>
      <c r="C55" s="7">
        <v>2513.3822383197812</v>
      </c>
      <c r="D55" s="79">
        <v>11300.195819673741</v>
      </c>
      <c r="E55" s="79">
        <v>68969.583688041253</v>
      </c>
      <c r="F55" s="79">
        <v>6997.9602750745316</v>
      </c>
      <c r="G55" s="79">
        <v>4530.9849727360061</v>
      </c>
      <c r="H55" s="79">
        <v>1785.9727200447815</v>
      </c>
      <c r="I55" s="79">
        <v>2866.9520450168507</v>
      </c>
      <c r="J55" s="79">
        <v>6898.21348536805</v>
      </c>
      <c r="K55" s="79">
        <v>32.405951993150929</v>
      </c>
      <c r="L55" s="79">
        <v>57.282845339947201</v>
      </c>
      <c r="M55" s="79">
        <v>1325.1882433360431</v>
      </c>
      <c r="N55" s="79">
        <v>48.298668899120933</v>
      </c>
      <c r="O55" s="79">
        <v>0.11885629742401567</v>
      </c>
      <c r="P55" s="79">
        <v>274.29398266640084</v>
      </c>
      <c r="Q55" s="79">
        <v>34.333754099212406</v>
      </c>
      <c r="R55" s="79">
        <v>567.47421912400432</v>
      </c>
      <c r="S55" s="79">
        <v>331.29878379505186</v>
      </c>
      <c r="T55" s="79">
        <v>4.0959090502257621E-2</v>
      </c>
      <c r="U55" s="79">
        <v>19094.338103030823</v>
      </c>
      <c r="V55" s="79">
        <v>653.32376274256171</v>
      </c>
      <c r="W55" s="79">
        <v>1813.6003556872777</v>
      </c>
      <c r="X55" s="79">
        <v>7450.7992351347466</v>
      </c>
      <c r="Y55" s="79">
        <v>32140.534931477097</v>
      </c>
      <c r="Z55" s="79">
        <v>8.5597212900508151</v>
      </c>
      <c r="AA55" s="79">
        <v>668.9986891888733</v>
      </c>
      <c r="AB55" s="79">
        <v>19214.792011593712</v>
      </c>
      <c r="AC55" s="79">
        <v>166550.13936216253</v>
      </c>
      <c r="AD55" s="79">
        <v>24540.118077373914</v>
      </c>
      <c r="AE55" s="79">
        <v>6288.8790756796616</v>
      </c>
      <c r="AF55" s="79">
        <v>45105.860419277087</v>
      </c>
      <c r="AG55" s="79">
        <v>6766.9951944491704</v>
      </c>
      <c r="AH55" s="79">
        <v>19604.716233558105</v>
      </c>
      <c r="AI55" s="79">
        <v>40537.517515141677</v>
      </c>
      <c r="AJ55" s="80">
        <v>136102.82117044023</v>
      </c>
      <c r="AK55" s="223"/>
      <c r="AL55" s="223"/>
      <c r="AM55" s="223"/>
      <c r="AN55" s="223"/>
      <c r="AO55" s="223"/>
      <c r="AP55" s="223"/>
      <c r="AQ55" s="223"/>
      <c r="AR55" s="223"/>
      <c r="AS55" s="223"/>
      <c r="AT55" s="223"/>
      <c r="AU55" s="223"/>
      <c r="AV55" s="223"/>
      <c r="AW55" s="223"/>
      <c r="AX55" s="223"/>
      <c r="AY55" s="223"/>
      <c r="AZ55" s="223"/>
      <c r="BA55" s="223"/>
      <c r="BB55" s="223"/>
      <c r="BC55" s="223"/>
      <c r="BD55" s="223"/>
      <c r="BE55" s="223"/>
      <c r="BF55" s="223"/>
      <c r="BG55" s="223"/>
      <c r="BH55" s="223"/>
      <c r="BI55" s="223"/>
      <c r="BJ55" s="223"/>
      <c r="BK55" s="223"/>
      <c r="BL55" s="223"/>
      <c r="BM55" s="223"/>
      <c r="BN55" s="223"/>
      <c r="BO55" s="223"/>
      <c r="BP55" s="223"/>
      <c r="BQ55" s="223"/>
      <c r="BR55" s="77"/>
      <c r="BS55" s="223"/>
      <c r="BT55" s="223"/>
      <c r="BU55" s="186">
        <f>'[46]HH_CGE_map_20-80'!U59</f>
        <v>47839.605577295355</v>
      </c>
      <c r="BV55" s="79">
        <f>'[46]HH_CGE_map_20-80'!V59</f>
        <v>167917.0901356744</v>
      </c>
      <c r="BW55" s="79">
        <f>'[46]HH_CGE_map_20-80'!W59</f>
        <v>27331.228273740609</v>
      </c>
      <c r="BX55" s="185">
        <f>'[46]HH_CGE_map_20-80'!X59</f>
        <v>189832.28517520172</v>
      </c>
      <c r="BY55" s="94">
        <v>23462</v>
      </c>
      <c r="BZ55" s="223"/>
      <c r="CA55" s="223"/>
      <c r="CB55" s="223"/>
      <c r="CC55" s="223"/>
      <c r="CD55" s="79"/>
      <c r="CE55" s="85"/>
      <c r="CF55" s="107">
        <f t="shared" si="1"/>
        <v>1091458.1845290554</v>
      </c>
      <c r="CG55" s="221" t="b">
        <f t="shared" si="2"/>
        <v>1</v>
      </c>
      <c r="CH55" s="79">
        <v>1091458.1845290554</v>
      </c>
    </row>
    <row r="56" spans="1:87" x14ac:dyDescent="0.25">
      <c r="A56" s="227"/>
      <c r="B56" s="225">
        <v>54</v>
      </c>
      <c r="C56" s="7">
        <v>791.12993903624158</v>
      </c>
      <c r="D56" s="79"/>
      <c r="E56" s="79">
        <v>6556.4884584085503</v>
      </c>
      <c r="F56" s="79"/>
      <c r="G56" s="79"/>
      <c r="H56" s="79">
        <v>0.25843389746631307</v>
      </c>
      <c r="I56" s="79">
        <v>1.8763952799554058</v>
      </c>
      <c r="J56" s="79">
        <v>662.41831554413238</v>
      </c>
      <c r="K56" s="79">
        <v>0.56512527195627427</v>
      </c>
      <c r="L56" s="79">
        <v>8.7053690337557015</v>
      </c>
      <c r="M56" s="79">
        <v>6.2437918983524847E-2</v>
      </c>
      <c r="N56" s="79"/>
      <c r="O56" s="79"/>
      <c r="P56" s="79">
        <v>0.19948384582504378</v>
      </c>
      <c r="Q56" s="79">
        <v>56.319298133661988</v>
      </c>
      <c r="R56" s="79">
        <v>84.202396386034181</v>
      </c>
      <c r="S56" s="79">
        <v>23.466325990407988</v>
      </c>
      <c r="T56" s="79">
        <v>2.5375577561856315E-2</v>
      </c>
      <c r="U56" s="79">
        <v>4705.9628601847862</v>
      </c>
      <c r="V56" s="79">
        <v>0.37458899698098963</v>
      </c>
      <c r="W56" s="79">
        <v>178.70252839339551</v>
      </c>
      <c r="X56" s="79">
        <v>34.922842668868178</v>
      </c>
      <c r="Y56" s="79">
        <v>369.71232957292517</v>
      </c>
      <c r="Z56" s="79"/>
      <c r="AA56" s="79">
        <v>4.7175739923091102</v>
      </c>
      <c r="AB56" s="79">
        <v>82.100329982046972</v>
      </c>
      <c r="AC56" s="79">
        <v>110676.82139641129</v>
      </c>
      <c r="AD56" s="79">
        <v>848.70788835752001</v>
      </c>
      <c r="AE56" s="79">
        <v>197.93219030234999</v>
      </c>
      <c r="AF56" s="79">
        <v>1632.2461971154266</v>
      </c>
      <c r="AG56" s="79">
        <v>530.64860763649096</v>
      </c>
      <c r="AH56" s="79">
        <v>422.52813120510439</v>
      </c>
      <c r="AI56" s="79">
        <v>4439.0750278872392</v>
      </c>
      <c r="AJ56" s="80">
        <v>14918.637768920473</v>
      </c>
      <c r="AK56" s="223"/>
      <c r="AL56" s="223"/>
      <c r="AM56" s="223"/>
      <c r="AN56" s="223"/>
      <c r="AO56" s="223"/>
      <c r="AP56" s="223"/>
      <c r="AQ56" s="223"/>
      <c r="AR56" s="223"/>
      <c r="AS56" s="223"/>
      <c r="AT56" s="223"/>
      <c r="AU56" s="223"/>
      <c r="AV56" s="223"/>
      <c r="AW56" s="223"/>
      <c r="AX56" s="223"/>
      <c r="AY56" s="223"/>
      <c r="AZ56" s="223"/>
      <c r="BA56" s="223"/>
      <c r="BB56" s="223"/>
      <c r="BC56" s="223"/>
      <c r="BD56" s="223"/>
      <c r="BE56" s="223"/>
      <c r="BF56" s="223"/>
      <c r="BG56" s="223"/>
      <c r="BH56" s="223"/>
      <c r="BI56" s="223"/>
      <c r="BJ56" s="223"/>
      <c r="BK56" s="223"/>
      <c r="BL56" s="223"/>
      <c r="BM56" s="223"/>
      <c r="BN56" s="223"/>
      <c r="BO56" s="223"/>
      <c r="BP56" s="223"/>
      <c r="BQ56" s="223"/>
      <c r="BR56" s="77"/>
      <c r="BS56" s="223"/>
      <c r="BT56" s="223"/>
      <c r="BU56" s="186">
        <f>'[46]HH_CGE_map_20-80'!U60</f>
        <v>19600.616248186288</v>
      </c>
      <c r="BV56" s="79">
        <f>'[46]HH_CGE_map_20-80'!V60</f>
        <v>49823.567679408472</v>
      </c>
      <c r="BW56" s="79">
        <f>'[46]HH_CGE_map_20-80'!W60</f>
        <v>6271.5056835653386</v>
      </c>
      <c r="BX56" s="185">
        <f>'[46]HH_CGE_map_20-80'!X60</f>
        <v>34982.537875307804</v>
      </c>
      <c r="BY56" s="223">
        <v>569.34636345647959</v>
      </c>
      <c r="BZ56" s="223"/>
      <c r="CA56" s="223"/>
      <c r="CB56" s="223"/>
      <c r="CC56" s="223"/>
      <c r="CD56" s="79"/>
      <c r="CE56" s="85"/>
      <c r="CF56" s="107">
        <f t="shared" si="1"/>
        <v>258476.38146587615</v>
      </c>
      <c r="CG56" s="221" t="b">
        <f t="shared" si="2"/>
        <v>1</v>
      </c>
      <c r="CH56" s="187">
        <v>258476.38146587615</v>
      </c>
    </row>
    <row r="57" spans="1:87" x14ac:dyDescent="0.25">
      <c r="A57" s="227"/>
      <c r="B57" s="225">
        <v>55</v>
      </c>
      <c r="C57" s="7">
        <v>3289.8123056153681</v>
      </c>
      <c r="D57" s="79">
        <v>2571.4336436750209</v>
      </c>
      <c r="E57" s="79">
        <v>62379.069300921066</v>
      </c>
      <c r="F57" s="79"/>
      <c r="G57" s="79"/>
      <c r="H57" s="79">
        <v>596.42589826041581</v>
      </c>
      <c r="I57" s="79">
        <v>266.77342772030789</v>
      </c>
      <c r="J57" s="79">
        <v>175.21826862799969</v>
      </c>
      <c r="K57" s="79">
        <v>143.95647930642687</v>
      </c>
      <c r="L57" s="79">
        <v>8.6752619763810959</v>
      </c>
      <c r="M57" s="79">
        <v>0.79844602881708937</v>
      </c>
      <c r="N57" s="79">
        <v>28.916074907132288</v>
      </c>
      <c r="O57" s="79">
        <v>9.1305625666185927E-2</v>
      </c>
      <c r="P57" s="79">
        <v>246.28372459891318</v>
      </c>
      <c r="Q57" s="79">
        <v>95.286750119120327</v>
      </c>
      <c r="R57" s="79">
        <v>65.789886512148286</v>
      </c>
      <c r="S57" s="79">
        <v>67.648466235803099</v>
      </c>
      <c r="T57" s="79">
        <v>3.2997544748026346E-2</v>
      </c>
      <c r="U57" s="79">
        <v>4798.3938256654246</v>
      </c>
      <c r="V57" s="79">
        <v>1.9342586304353839</v>
      </c>
      <c r="W57" s="79">
        <v>199.60223142164253</v>
      </c>
      <c r="X57" s="79">
        <v>267.83896317351656</v>
      </c>
      <c r="Y57" s="79">
        <v>14010.675200794562</v>
      </c>
      <c r="Z57" s="79"/>
      <c r="AA57" s="79">
        <v>32.044028883258399</v>
      </c>
      <c r="AB57" s="79">
        <v>147.84241776091068</v>
      </c>
      <c r="AC57" s="79">
        <v>27220.287708048745</v>
      </c>
      <c r="AD57" s="79">
        <v>3738.3966331698166</v>
      </c>
      <c r="AE57" s="79">
        <v>1.0481686556261285</v>
      </c>
      <c r="AF57" s="79">
        <v>21797.325178464442</v>
      </c>
      <c r="AG57" s="79">
        <v>8716.6503201799696</v>
      </c>
      <c r="AH57" s="79">
        <v>35586.638213089915</v>
      </c>
      <c r="AI57" s="79">
        <v>8807.5255140102545</v>
      </c>
      <c r="AJ57" s="80">
        <v>87916.578125015207</v>
      </c>
      <c r="AK57" s="223"/>
      <c r="AL57" s="223"/>
      <c r="AM57" s="223"/>
      <c r="AN57" s="223"/>
      <c r="AO57" s="223"/>
      <c r="AP57" s="223"/>
      <c r="AQ57" s="223"/>
      <c r="AR57" s="223"/>
      <c r="AS57" s="223"/>
      <c r="AT57" s="223"/>
      <c r="AU57" s="223"/>
      <c r="AV57" s="223"/>
      <c r="AW57" s="223"/>
      <c r="AX57" s="223"/>
      <c r="AY57" s="223"/>
      <c r="AZ57" s="223"/>
      <c r="BA57" s="223"/>
      <c r="BB57" s="223"/>
      <c r="BC57" s="223"/>
      <c r="BD57" s="223"/>
      <c r="BE57" s="223"/>
      <c r="BF57" s="223"/>
      <c r="BG57" s="223"/>
      <c r="BH57" s="223"/>
      <c r="BI57" s="223"/>
      <c r="BJ57" s="223"/>
      <c r="BK57" s="223"/>
      <c r="BL57" s="223"/>
      <c r="BM57" s="223"/>
      <c r="BN57" s="223"/>
      <c r="BO57" s="223"/>
      <c r="BP57" s="223"/>
      <c r="BQ57" s="223"/>
      <c r="BR57" s="77"/>
      <c r="BS57" s="223"/>
      <c r="BT57" s="223"/>
      <c r="BU57" s="186">
        <f>'[46]HH_CGE_map_20-80'!U61</f>
        <v>1851.0046114127306</v>
      </c>
      <c r="BV57" s="79">
        <f>'[46]HH_CGE_map_20-80'!V61</f>
        <v>8301.6223244174253</v>
      </c>
      <c r="BW57" s="79">
        <f>'[46]HH_CGE_map_20-80'!W61</f>
        <v>31206.94017568406</v>
      </c>
      <c r="BX57" s="185">
        <f>'[46]HH_CGE_map_20-80'!X61</f>
        <v>277914.23655832419</v>
      </c>
      <c r="BY57" s="223"/>
      <c r="BZ57" s="223"/>
      <c r="CA57" s="223"/>
      <c r="CB57" s="223"/>
      <c r="CC57" s="223"/>
      <c r="CD57" s="79"/>
      <c r="CE57" s="85"/>
      <c r="CF57" s="107">
        <f t="shared" si="1"/>
        <v>602452.79669447744</v>
      </c>
      <c r="CG57" s="221" t="b">
        <f t="shared" si="2"/>
        <v>0</v>
      </c>
      <c r="CH57" s="79">
        <v>602452.79669447755</v>
      </c>
      <c r="CI57" s="222">
        <f>CH57-CF57</f>
        <v>0</v>
      </c>
    </row>
    <row r="58" spans="1:87" x14ac:dyDescent="0.25">
      <c r="A58" s="227"/>
      <c r="B58" s="225">
        <v>56</v>
      </c>
      <c r="C58" s="7">
        <v>6287.544203831143</v>
      </c>
      <c r="D58" s="79">
        <v>4524.2514971424571</v>
      </c>
      <c r="E58" s="79">
        <v>25670.965027308255</v>
      </c>
      <c r="F58" s="79">
        <v>1117.9043666574219</v>
      </c>
      <c r="G58" s="79">
        <v>0.38983359773797921</v>
      </c>
      <c r="H58" s="79">
        <v>251.40054797792044</v>
      </c>
      <c r="I58" s="79">
        <v>4450.6157904067431</v>
      </c>
      <c r="J58" s="79">
        <v>42429.980290929147</v>
      </c>
      <c r="K58" s="79">
        <v>29296.81757361949</v>
      </c>
      <c r="L58" s="79">
        <v>10465.819714326173</v>
      </c>
      <c r="M58" s="79">
        <v>2768.2678613611861</v>
      </c>
      <c r="N58" s="79">
        <v>112.82331154764917</v>
      </c>
      <c r="O58" s="79">
        <v>20.22788872417356</v>
      </c>
      <c r="P58" s="79">
        <v>19.372091680316156</v>
      </c>
      <c r="Q58" s="79">
        <v>460.78738048996348</v>
      </c>
      <c r="R58" s="79">
        <v>3327.9960672793472</v>
      </c>
      <c r="S58" s="79">
        <v>298.50403617202267</v>
      </c>
      <c r="T58" s="79">
        <v>1.920188383745957</v>
      </c>
      <c r="U58" s="79">
        <v>6540.3591781020177</v>
      </c>
      <c r="V58" s="79">
        <v>10.833796629609681</v>
      </c>
      <c r="W58" s="79">
        <v>1953.5722718576287</v>
      </c>
      <c r="X58" s="79">
        <v>1582.225563421337</v>
      </c>
      <c r="Y58" s="79">
        <v>7094.1063432152978</v>
      </c>
      <c r="Z58" s="79">
        <v>150.31785432378595</v>
      </c>
      <c r="AA58" s="79">
        <v>16.960361953890882</v>
      </c>
      <c r="AB58" s="79">
        <v>2847.0444705533923</v>
      </c>
      <c r="AC58" s="79">
        <v>8593.5166621523022</v>
      </c>
      <c r="AD58" s="79">
        <v>2167.4483410253579</v>
      </c>
      <c r="AE58" s="79">
        <v>431.16242581061618</v>
      </c>
      <c r="AF58" s="79">
        <v>7494.4330299538269</v>
      </c>
      <c r="AG58" s="79">
        <v>17528.279865484226</v>
      </c>
      <c r="AH58" s="79">
        <v>34453.04583408645</v>
      </c>
      <c r="AI58" s="79">
        <v>2404.6698657612719</v>
      </c>
      <c r="AJ58" s="80">
        <v>29718.71885288749</v>
      </c>
      <c r="AK58" s="223"/>
      <c r="AL58" s="223"/>
      <c r="AM58" s="223"/>
      <c r="AN58" s="223"/>
      <c r="AO58" s="223"/>
      <c r="AP58" s="223"/>
      <c r="AQ58" s="223"/>
      <c r="AR58" s="223"/>
      <c r="AS58" s="223"/>
      <c r="AT58" s="223"/>
      <c r="AU58" s="223"/>
      <c r="AV58" s="223"/>
      <c r="AW58" s="223"/>
      <c r="AX58" s="223"/>
      <c r="AY58" s="223"/>
      <c r="AZ58" s="223"/>
      <c r="BA58" s="223"/>
      <c r="BB58" s="223"/>
      <c r="BC58" s="223"/>
      <c r="BD58" s="223"/>
      <c r="BE58" s="223"/>
      <c r="BF58" s="223"/>
      <c r="BG58" s="223"/>
      <c r="BH58" s="223"/>
      <c r="BI58" s="223"/>
      <c r="BJ58" s="223"/>
      <c r="BK58" s="223"/>
      <c r="BL58" s="223"/>
      <c r="BM58" s="223"/>
      <c r="BN58" s="223"/>
      <c r="BO58" s="223"/>
      <c r="BP58" s="223"/>
      <c r="BQ58" s="223"/>
      <c r="BR58" s="77"/>
      <c r="BS58" s="223"/>
      <c r="BT58" s="223"/>
      <c r="BU58" s="186">
        <f>'[46]HH_CGE_map_20-80'!U62</f>
        <v>6673.8309310960803</v>
      </c>
      <c r="BV58" s="79">
        <f>'[46]HH_CGE_map_20-80'!V62</f>
        <v>20226.068985987527</v>
      </c>
      <c r="BW58" s="79">
        <f>'[46]HH_CGE_map_20-80'!W62</f>
        <v>8097.4022225231893</v>
      </c>
      <c r="BX58" s="185">
        <f>'[46]HH_CGE_map_20-80'!X62</f>
        <v>65196.815286619654</v>
      </c>
      <c r="BY58" s="223">
        <v>1740.4000204269598</v>
      </c>
      <c r="BZ58" s="223"/>
      <c r="CA58" s="223"/>
      <c r="CB58" s="223"/>
      <c r="CC58" s="223"/>
      <c r="CD58" s="79">
        <v>-69.022817696287134</v>
      </c>
      <c r="CE58" s="85"/>
      <c r="CF58" s="107">
        <f t="shared" si="1"/>
        <v>356357.7770176105</v>
      </c>
      <c r="CG58" s="221" t="b">
        <f t="shared" si="2"/>
        <v>0</v>
      </c>
      <c r="CH58" s="79">
        <v>356357.77701761056</v>
      </c>
      <c r="CI58" s="222">
        <f>CH58-CF58</f>
        <v>0</v>
      </c>
    </row>
    <row r="59" spans="1:87" x14ac:dyDescent="0.25">
      <c r="A59" s="227"/>
      <c r="B59" s="225">
        <v>57</v>
      </c>
      <c r="C59" s="7">
        <v>105864.35890312769</v>
      </c>
      <c r="D59" s="79">
        <v>28851.350358100161</v>
      </c>
      <c r="E59" s="79">
        <v>764917.13381404232</v>
      </c>
      <c r="F59" s="79">
        <v>337.60500991637565</v>
      </c>
      <c r="G59" s="79">
        <v>9517.8440545427948</v>
      </c>
      <c r="H59" s="79">
        <v>47892.748622503364</v>
      </c>
      <c r="I59" s="79">
        <v>18912.368130895717</v>
      </c>
      <c r="J59" s="79">
        <v>35559.073807341963</v>
      </c>
      <c r="K59" s="79">
        <v>1206.0362745106506</v>
      </c>
      <c r="L59" s="79">
        <v>7370.112233510984</v>
      </c>
      <c r="M59" s="79">
        <v>60544.524263335166</v>
      </c>
      <c r="N59" s="79">
        <v>81945.794963765642</v>
      </c>
      <c r="O59" s="79">
        <v>5171.6989905980754</v>
      </c>
      <c r="P59" s="79">
        <v>30417.395660264574</v>
      </c>
      <c r="Q59" s="79">
        <v>10545.465994846674</v>
      </c>
      <c r="R59" s="79">
        <v>12215.931714763263</v>
      </c>
      <c r="S59" s="79">
        <v>19168.507807926861</v>
      </c>
      <c r="T59" s="79">
        <v>198.29589659594791</v>
      </c>
      <c r="U59" s="79">
        <v>21680.524960564711</v>
      </c>
      <c r="V59" s="79">
        <v>4421.9739234754315</v>
      </c>
      <c r="W59" s="79">
        <v>3216.1592620265233</v>
      </c>
      <c r="X59" s="79">
        <v>7140.6824397575665</v>
      </c>
      <c r="Y59" s="79">
        <v>81688.793079514493</v>
      </c>
      <c r="Z59" s="79">
        <v>999.19629860562929</v>
      </c>
      <c r="AA59" s="79">
        <v>3078.9737625523817</v>
      </c>
      <c r="AB59" s="79">
        <v>101354.00991240096</v>
      </c>
      <c r="AC59" s="79">
        <v>1198385.2187156931</v>
      </c>
      <c r="AD59" s="79">
        <v>27544.095976912184</v>
      </c>
      <c r="AE59" s="79">
        <v>129856.73373317972</v>
      </c>
      <c r="AF59" s="79">
        <v>277401.97261307307</v>
      </c>
      <c r="AG59" s="79">
        <v>40913.300117223858</v>
      </c>
      <c r="AH59" s="79">
        <v>40913.217338308743</v>
      </c>
      <c r="AI59" s="79">
        <v>27468.543184660666</v>
      </c>
      <c r="AJ59" s="80">
        <v>284302.5239036007</v>
      </c>
      <c r="AK59" s="223"/>
      <c r="AL59" s="223"/>
      <c r="AM59" s="223"/>
      <c r="AN59" s="223"/>
      <c r="AO59" s="223"/>
      <c r="AP59" s="223"/>
      <c r="AQ59" s="223"/>
      <c r="AR59" s="223"/>
      <c r="AS59" s="223"/>
      <c r="AT59" s="223"/>
      <c r="AU59" s="223"/>
      <c r="AV59" s="223"/>
      <c r="AW59" s="223"/>
      <c r="AX59" s="223"/>
      <c r="AY59" s="223"/>
      <c r="AZ59" s="223"/>
      <c r="BA59" s="223"/>
      <c r="BB59" s="223"/>
      <c r="BC59" s="223"/>
      <c r="BD59" s="223"/>
      <c r="BE59" s="223"/>
      <c r="BF59" s="223"/>
      <c r="BG59" s="223"/>
      <c r="BH59" s="223"/>
      <c r="BI59" s="223"/>
      <c r="BJ59" s="223"/>
      <c r="BK59" s="223"/>
      <c r="BL59" s="223"/>
      <c r="BM59" s="223"/>
      <c r="BN59" s="223"/>
      <c r="BO59" s="223"/>
      <c r="BP59" s="223"/>
      <c r="BQ59" s="223"/>
      <c r="BR59" s="77"/>
      <c r="BS59" s="223"/>
      <c r="BT59" s="223"/>
      <c r="BU59" s="186">
        <f>'[46]HH_CGE_map_20-80'!U63</f>
        <v>139434.83647682393</v>
      </c>
      <c r="BV59" s="79">
        <f>'[46]HH_CGE_map_20-80'!V63</f>
        <v>533982.49213439238</v>
      </c>
      <c r="BW59" s="79">
        <f>'[46]HH_CGE_map_20-80'!W63</f>
        <v>89969.350276274883</v>
      </c>
      <c r="BX59" s="185">
        <f>'[46]HH_CGE_map_20-80'!X63</f>
        <v>987276.64998848864</v>
      </c>
      <c r="BY59" s="223">
        <v>467157.58182727813</v>
      </c>
      <c r="BZ59" s="223"/>
      <c r="CA59" s="223"/>
      <c r="CB59" s="223"/>
      <c r="CC59" s="223"/>
      <c r="CD59" s="79">
        <v>84373.179251282985</v>
      </c>
      <c r="CE59" s="85"/>
      <c r="CF59" s="107">
        <f t="shared" si="1"/>
        <v>5793196.2556766793</v>
      </c>
      <c r="CG59" s="221" t="b">
        <f t="shared" si="2"/>
        <v>1</v>
      </c>
      <c r="CH59" s="79">
        <v>5793196.2556766802</v>
      </c>
    </row>
    <row r="60" spans="1:87" x14ac:dyDescent="0.25">
      <c r="A60" s="227"/>
      <c r="B60" s="225">
        <v>58</v>
      </c>
      <c r="C60" s="7">
        <v>459.50310344902448</v>
      </c>
      <c r="D60" s="79">
        <v>66.474134597507899</v>
      </c>
      <c r="E60" s="79">
        <v>968.08924003884545</v>
      </c>
      <c r="F60" s="79">
        <v>2.6901462737816231</v>
      </c>
      <c r="G60" s="79">
        <v>85.806153249932194</v>
      </c>
      <c r="H60" s="79">
        <v>459.35844812840861</v>
      </c>
      <c r="I60" s="79">
        <v>126.92081149031699</v>
      </c>
      <c r="J60" s="79">
        <v>461.65430028539345</v>
      </c>
      <c r="K60" s="79">
        <v>11.183748579084526</v>
      </c>
      <c r="L60" s="79">
        <v>71.978564732345461</v>
      </c>
      <c r="M60" s="79">
        <v>590.45908587472911</v>
      </c>
      <c r="N60" s="79">
        <v>800.04679073125806</v>
      </c>
      <c r="O60" s="79">
        <v>50.457831884889643</v>
      </c>
      <c r="P60" s="79">
        <v>294.0424798257277</v>
      </c>
      <c r="Q60" s="79">
        <v>103.0981158802047</v>
      </c>
      <c r="R60" s="79">
        <v>112.75007345242767</v>
      </c>
      <c r="S60" s="79">
        <v>188.02055595621948</v>
      </c>
      <c r="T60" s="79">
        <v>1.9308154285329204</v>
      </c>
      <c r="U60" s="79">
        <v>210.2942407711615</v>
      </c>
      <c r="V60" s="79">
        <v>40.730438266746333</v>
      </c>
      <c r="W60" s="79">
        <v>27.253789653037497</v>
      </c>
      <c r="X60" s="79">
        <v>68.507524481817356</v>
      </c>
      <c r="Y60" s="79">
        <v>1832.0894179246295</v>
      </c>
      <c r="Z60" s="79">
        <v>46.716075949077407</v>
      </c>
      <c r="AA60" s="79">
        <v>14.415076823475982</v>
      </c>
      <c r="AB60" s="79">
        <v>768.7555664832214</v>
      </c>
      <c r="AC60" s="79">
        <v>47462.815621455535</v>
      </c>
      <c r="AD60" s="79">
        <v>105.45016721655067</v>
      </c>
      <c r="AE60" s="79">
        <v>130.2961297251808</v>
      </c>
      <c r="AF60" s="79">
        <v>351.16966205139687</v>
      </c>
      <c r="AG60" s="79">
        <v>14475.242773251823</v>
      </c>
      <c r="AH60" s="79">
        <v>72.739112671380582</v>
      </c>
      <c r="AI60" s="79">
        <v>103.29185038994774</v>
      </c>
      <c r="AJ60" s="80">
        <v>378.2763906277396</v>
      </c>
      <c r="AK60" s="223"/>
      <c r="AL60" s="223"/>
      <c r="AM60" s="223"/>
      <c r="AN60" s="223"/>
      <c r="AO60" s="223"/>
      <c r="AP60" s="223"/>
      <c r="AQ60" s="223"/>
      <c r="AR60" s="223"/>
      <c r="AS60" s="223"/>
      <c r="AT60" s="223"/>
      <c r="AU60" s="223"/>
      <c r="AV60" s="223"/>
      <c r="AW60" s="223"/>
      <c r="AX60" s="223"/>
      <c r="AY60" s="223"/>
      <c r="AZ60" s="223"/>
      <c r="BA60" s="223"/>
      <c r="BB60" s="223"/>
      <c r="BC60" s="223"/>
      <c r="BD60" s="223"/>
      <c r="BE60" s="223"/>
      <c r="BF60" s="223"/>
      <c r="BG60" s="223"/>
      <c r="BH60" s="223"/>
      <c r="BI60" s="223"/>
      <c r="BJ60" s="223"/>
      <c r="BK60" s="223"/>
      <c r="BL60" s="223"/>
      <c r="BM60" s="223"/>
      <c r="BN60" s="223"/>
      <c r="BO60" s="223"/>
      <c r="BP60" s="223"/>
      <c r="BQ60" s="223"/>
      <c r="BR60" s="77"/>
      <c r="BS60" s="223"/>
      <c r="BT60" s="223"/>
      <c r="BU60" s="186">
        <f>'[46]HH_CGE_map_20-80'!U64</f>
        <v>0</v>
      </c>
      <c r="BV60" s="79">
        <f>'[46]HH_CGE_map_20-80'!V64</f>
        <v>0</v>
      </c>
      <c r="BW60" s="79">
        <f>'[46]HH_CGE_map_20-80'!W64</f>
        <v>0</v>
      </c>
      <c r="BX60" s="185">
        <f>'[46]HH_CGE_map_20-80'!X64</f>
        <v>2583.9060989913269</v>
      </c>
      <c r="BY60" s="223">
        <v>5492.9247244957241</v>
      </c>
      <c r="BZ60" s="223"/>
      <c r="CA60" s="223"/>
      <c r="CB60" s="223"/>
      <c r="CC60" s="223"/>
      <c r="CD60" s="79">
        <v>815.21091632603475</v>
      </c>
      <c r="CE60" s="85"/>
      <c r="CF60" s="107">
        <f t="shared" si="1"/>
        <v>79834.549977414426</v>
      </c>
      <c r="CG60" s="221" t="b">
        <f t="shared" si="2"/>
        <v>1</v>
      </c>
      <c r="CH60" s="79">
        <v>79834.549977414426</v>
      </c>
    </row>
    <row r="61" spans="1:87" x14ac:dyDescent="0.25">
      <c r="A61" s="227"/>
      <c r="B61" s="225">
        <v>59</v>
      </c>
      <c r="C61" s="7">
        <v>121.11895181654587</v>
      </c>
      <c r="D61" s="79">
        <v>0.50972085950660273</v>
      </c>
      <c r="E61" s="79">
        <v>1231.7590812367155</v>
      </c>
      <c r="F61" s="79">
        <v>665.66477356338066</v>
      </c>
      <c r="G61" s="79">
        <v>0.65911316424483235</v>
      </c>
      <c r="H61" s="79">
        <v>3.8320763962077673</v>
      </c>
      <c r="I61" s="79">
        <v>58.384704568345875</v>
      </c>
      <c r="J61" s="79">
        <v>15.70461241869306</v>
      </c>
      <c r="K61" s="79">
        <v>8.5008264500013558E-2</v>
      </c>
      <c r="L61" s="79">
        <v>0.55758249784825298</v>
      </c>
      <c r="M61" s="79">
        <v>4.5212053961232295</v>
      </c>
      <c r="N61" s="79">
        <v>6.1342108828621349</v>
      </c>
      <c r="O61" s="79">
        <v>0.38395770712424077</v>
      </c>
      <c r="P61" s="79">
        <v>2.2718610421808028</v>
      </c>
      <c r="Q61" s="79">
        <v>0.789159281832014</v>
      </c>
      <c r="R61" s="79">
        <v>0.85491583921146919</v>
      </c>
      <c r="S61" s="79">
        <v>1.8594170867677278</v>
      </c>
      <c r="T61" s="79">
        <v>1.4521448253043329E-2</v>
      </c>
      <c r="U61" s="79">
        <v>4.3506122443591693</v>
      </c>
      <c r="V61" s="79">
        <v>0.30705724006719171</v>
      </c>
      <c r="W61" s="79">
        <v>0.22770378680638523</v>
      </c>
      <c r="X61" s="79">
        <v>1.4502584163270338</v>
      </c>
      <c r="Y61" s="79">
        <v>4455.8417879203453</v>
      </c>
      <c r="Z61" s="79">
        <v>1.5113840415051618</v>
      </c>
      <c r="AA61" s="79">
        <v>568.40690249881789</v>
      </c>
      <c r="AB61" s="79">
        <v>19.744640727380478</v>
      </c>
      <c r="AC61" s="79">
        <v>142741.35919661075</v>
      </c>
      <c r="AD61" s="79">
        <v>2098.2958803195893</v>
      </c>
      <c r="AE61" s="79">
        <v>841.47845444415543</v>
      </c>
      <c r="AF61" s="79">
        <v>2357.3499918966777</v>
      </c>
      <c r="AG61" s="79">
        <v>44012.885205816376</v>
      </c>
      <c r="AH61" s="79">
        <v>7871.6608309979183</v>
      </c>
      <c r="AI61" s="79">
        <v>8060.0642474927381</v>
      </c>
      <c r="AJ61" s="80">
        <v>42684.365004389649</v>
      </c>
      <c r="AK61" s="223"/>
      <c r="AL61" s="223"/>
      <c r="AM61" s="223"/>
      <c r="AN61" s="223"/>
      <c r="AO61" s="223"/>
      <c r="AP61" s="223"/>
      <c r="AQ61" s="223"/>
      <c r="AR61" s="223"/>
      <c r="AS61" s="223"/>
      <c r="AT61" s="223"/>
      <c r="AU61" s="223"/>
      <c r="AV61" s="223"/>
      <c r="AW61" s="223"/>
      <c r="AX61" s="223"/>
      <c r="AY61" s="223"/>
      <c r="AZ61" s="223"/>
      <c r="BA61" s="223"/>
      <c r="BB61" s="223"/>
      <c r="BC61" s="223"/>
      <c r="BD61" s="223"/>
      <c r="BE61" s="223"/>
      <c r="BF61" s="223"/>
      <c r="BG61" s="223"/>
      <c r="BH61" s="223"/>
      <c r="BI61" s="223"/>
      <c r="BJ61" s="223"/>
      <c r="BK61" s="223"/>
      <c r="BL61" s="223"/>
      <c r="BM61" s="223"/>
      <c r="BN61" s="223"/>
      <c r="BO61" s="223"/>
      <c r="BP61" s="223"/>
      <c r="BQ61" s="223"/>
      <c r="BR61" s="77"/>
      <c r="BS61" s="223"/>
      <c r="BT61" s="223"/>
      <c r="BU61" s="186">
        <f>'[46]HH_CGE_map_20-80'!U65</f>
        <v>976.93449632881561</v>
      </c>
      <c r="BV61" s="79">
        <f>'[46]HH_CGE_map_20-80'!V65</f>
        <v>25297.543634815822</v>
      </c>
      <c r="BW61" s="79">
        <f>'[46]HH_CGE_map_20-80'!W65</f>
        <v>804.51139598074178</v>
      </c>
      <c r="BX61" s="185">
        <f>'[46]HH_CGE_map_20-80'!X65</f>
        <v>149320.75966386334</v>
      </c>
      <c r="BY61" s="223">
        <v>44.976911146708936</v>
      </c>
      <c r="BZ61" s="223"/>
      <c r="CA61" s="223"/>
      <c r="CB61" s="223"/>
      <c r="CC61" s="223"/>
      <c r="CD61" s="79">
        <v>6.3215955924454494</v>
      </c>
      <c r="CE61" s="85"/>
      <c r="CF61" s="107">
        <f t="shared" si="1"/>
        <v>434285.45173004165</v>
      </c>
      <c r="CG61" s="221" t="b">
        <f t="shared" si="2"/>
        <v>1</v>
      </c>
      <c r="CH61" s="79">
        <v>434285.45173004165</v>
      </c>
    </row>
    <row r="62" spans="1:87" x14ac:dyDescent="0.25">
      <c r="A62" s="227"/>
      <c r="B62" s="225">
        <v>60</v>
      </c>
      <c r="C62" s="7">
        <v>16629.662053240536</v>
      </c>
      <c r="D62" s="79">
        <v>103.46387113273697</v>
      </c>
      <c r="E62" s="79">
        <v>21865.560182663747</v>
      </c>
      <c r="F62" s="79">
        <v>5.8575760315753171E-2</v>
      </c>
      <c r="G62" s="79">
        <v>2893.056549017726</v>
      </c>
      <c r="H62" s="79">
        <v>273.55410877995013</v>
      </c>
      <c r="I62" s="79">
        <v>27701.890692422941</v>
      </c>
      <c r="J62" s="79">
        <v>5.9878045191289591</v>
      </c>
      <c r="K62" s="79">
        <v>4.2236630299778255E-2</v>
      </c>
      <c r="L62" s="79">
        <v>171.62587863154837</v>
      </c>
      <c r="M62" s="79">
        <v>0.64402938021529166</v>
      </c>
      <c r="N62" s="79"/>
      <c r="O62" s="79">
        <v>159.94514735457241</v>
      </c>
      <c r="P62" s="79">
        <v>453.2314505026597</v>
      </c>
      <c r="Q62" s="79"/>
      <c r="R62" s="79">
        <v>1431.0686968222601</v>
      </c>
      <c r="S62" s="79">
        <v>1117.2474674177417</v>
      </c>
      <c r="T62" s="79">
        <v>3.6479992177816056E-2</v>
      </c>
      <c r="U62" s="79">
        <v>5415.9546487845773</v>
      </c>
      <c r="V62" s="79">
        <v>67.614080329993655</v>
      </c>
      <c r="W62" s="79">
        <v>10620.294155957972</v>
      </c>
      <c r="X62" s="79">
        <v>2647.8262168950914</v>
      </c>
      <c r="Y62" s="79">
        <v>31262.915330782867</v>
      </c>
      <c r="Z62" s="79">
        <v>94.897885214551849</v>
      </c>
      <c r="AA62" s="79">
        <v>12.059924367448533</v>
      </c>
      <c r="AB62" s="79">
        <v>190865.60928608821</v>
      </c>
      <c r="AC62" s="79">
        <v>269327.53556257696</v>
      </c>
      <c r="AD62" s="79">
        <v>7913.2847059518781</v>
      </c>
      <c r="AE62" s="79">
        <v>13777.378479868295</v>
      </c>
      <c r="AF62" s="79">
        <v>483266.40023740748</v>
      </c>
      <c r="AG62" s="79">
        <v>140511.57570027665</v>
      </c>
      <c r="AH62" s="79">
        <v>312522.25490772276</v>
      </c>
      <c r="AI62" s="79">
        <v>43951.982470313436</v>
      </c>
      <c r="AJ62" s="80">
        <v>109386.71712051038</v>
      </c>
      <c r="AK62" s="223"/>
      <c r="AL62" s="223"/>
      <c r="AM62" s="223"/>
      <c r="AN62" s="223"/>
      <c r="AO62" s="223"/>
      <c r="AP62" s="223"/>
      <c r="AQ62" s="223"/>
      <c r="AR62" s="223"/>
      <c r="AS62" s="223"/>
      <c r="AT62" s="223"/>
      <c r="AU62" s="223"/>
      <c r="AV62" s="223"/>
      <c r="AW62" s="223"/>
      <c r="AX62" s="223"/>
      <c r="AY62" s="223"/>
      <c r="AZ62" s="223"/>
      <c r="BA62" s="223"/>
      <c r="BB62" s="223"/>
      <c r="BC62" s="223"/>
      <c r="BD62" s="223"/>
      <c r="BE62" s="223"/>
      <c r="BF62" s="223"/>
      <c r="BG62" s="223"/>
      <c r="BH62" s="223"/>
      <c r="BI62" s="223"/>
      <c r="BJ62" s="223"/>
      <c r="BK62" s="223"/>
      <c r="BL62" s="223"/>
      <c r="BM62" s="223"/>
      <c r="BN62" s="223"/>
      <c r="BO62" s="223"/>
      <c r="BP62" s="223"/>
      <c r="BQ62" s="223"/>
      <c r="BR62" s="77"/>
      <c r="BS62" s="223"/>
      <c r="BT62" s="223"/>
      <c r="BU62" s="186">
        <f>'[46]HH_CGE_map_20-80'!U66</f>
        <v>6662.76789960724</v>
      </c>
      <c r="BV62" s="79">
        <f>'[46]HH_CGE_map_20-80'!V66</f>
        <v>74702.918752835147</v>
      </c>
      <c r="BW62" s="79">
        <f>'[46]HH_CGE_map_20-80'!W66</f>
        <v>2251.5725239884628</v>
      </c>
      <c r="BX62" s="185">
        <f>'[46]HH_CGE_map_20-80'!X66</f>
        <v>64508.4874861996</v>
      </c>
      <c r="BY62" s="223">
        <v>126054.77283649307</v>
      </c>
      <c r="BZ62" s="223"/>
      <c r="CA62" s="223"/>
      <c r="CB62" s="223"/>
      <c r="CC62" s="223"/>
      <c r="CD62" s="79">
        <v>4873515.2526590172</v>
      </c>
      <c r="CE62" s="85"/>
      <c r="CF62" s="107">
        <f t="shared" si="1"/>
        <v>6842147.1480954578</v>
      </c>
      <c r="CG62" s="221" t="b">
        <f t="shared" si="2"/>
        <v>1</v>
      </c>
      <c r="CH62" s="79">
        <v>6842147.1480954578</v>
      </c>
    </row>
    <row r="63" spans="1:87" x14ac:dyDescent="0.25">
      <c r="A63" s="227"/>
      <c r="B63" s="225">
        <v>61</v>
      </c>
      <c r="C63" s="7">
        <v>636610.68937398668</v>
      </c>
      <c r="D63" s="79">
        <v>88290.44402669424</v>
      </c>
      <c r="E63" s="79">
        <v>972407.40548707172</v>
      </c>
      <c r="F63" s="79">
        <v>15894.527172740545</v>
      </c>
      <c r="G63" s="79">
        <v>116285.75170678154</v>
      </c>
      <c r="H63" s="79">
        <v>438314.39017621632</v>
      </c>
      <c r="I63" s="79">
        <v>171886.29450422648</v>
      </c>
      <c r="J63" s="79">
        <v>321136.87050507095</v>
      </c>
      <c r="K63" s="79">
        <v>14649.091575078093</v>
      </c>
      <c r="L63" s="79">
        <v>91612.865541741092</v>
      </c>
      <c r="M63" s="79">
        <v>369456.28726142121</v>
      </c>
      <c r="N63" s="79">
        <v>424652.52099536086</v>
      </c>
      <c r="O63" s="79">
        <v>70814.757341998135</v>
      </c>
      <c r="P63" s="79">
        <v>246995.37024275531</v>
      </c>
      <c r="Q63" s="79">
        <v>110895.48338141011</v>
      </c>
      <c r="R63" s="79">
        <v>130981.57305605331</v>
      </c>
      <c r="S63" s="79">
        <v>244960.39577793324</v>
      </c>
      <c r="T63" s="79">
        <v>3075.1783245639349</v>
      </c>
      <c r="U63" s="79">
        <v>256736.58419022209</v>
      </c>
      <c r="V63" s="79">
        <v>58340.766674392667</v>
      </c>
      <c r="W63" s="79">
        <v>41687.372215563104</v>
      </c>
      <c r="X63" s="79">
        <v>105790.66024045942</v>
      </c>
      <c r="Y63" s="79">
        <v>1110466.8274250582</v>
      </c>
      <c r="Z63" s="79">
        <v>14444.983659468431</v>
      </c>
      <c r="AA63" s="79">
        <v>31892.159120876298</v>
      </c>
      <c r="AB63" s="79">
        <v>1163217.859629038</v>
      </c>
      <c r="AC63" s="79">
        <v>539728.87216126884</v>
      </c>
      <c r="AD63" s="79">
        <v>135203.92982971182</v>
      </c>
      <c r="AE63" s="79">
        <v>103515.012020614</v>
      </c>
      <c r="AF63" s="79">
        <v>329720.42413451831</v>
      </c>
      <c r="AG63" s="79">
        <v>282528.79933900113</v>
      </c>
      <c r="AH63" s="79">
        <v>95362.233010311189</v>
      </c>
      <c r="AI63" s="79">
        <v>211768.61610991549</v>
      </c>
      <c r="AJ63" s="80">
        <v>462945.0031983683</v>
      </c>
      <c r="AK63" s="223"/>
      <c r="AL63" s="223"/>
      <c r="AM63" s="223"/>
      <c r="AN63" s="223"/>
      <c r="AO63" s="223"/>
      <c r="AP63" s="223"/>
      <c r="AQ63" s="223"/>
      <c r="AR63" s="223"/>
      <c r="AS63" s="223"/>
      <c r="AT63" s="223"/>
      <c r="AU63" s="223"/>
      <c r="AV63" s="223"/>
      <c r="AW63" s="223"/>
      <c r="AX63" s="223"/>
      <c r="AY63" s="223"/>
      <c r="AZ63" s="223"/>
      <c r="BA63" s="223"/>
      <c r="BB63" s="223"/>
      <c r="BC63" s="223"/>
      <c r="BD63" s="223"/>
      <c r="BE63" s="223"/>
      <c r="BF63" s="223"/>
      <c r="BG63" s="223"/>
      <c r="BH63" s="223"/>
      <c r="BI63" s="223"/>
      <c r="BJ63" s="223"/>
      <c r="BK63" s="223"/>
      <c r="BL63" s="223"/>
      <c r="BM63" s="223"/>
      <c r="BN63" s="223"/>
      <c r="BO63" s="223"/>
      <c r="BP63" s="223"/>
      <c r="BQ63" s="223"/>
      <c r="BR63" s="77"/>
      <c r="BS63" s="223"/>
      <c r="BT63" s="223"/>
      <c r="BU63" s="186">
        <f>'[46]HH_CGE_map_20-80'!U67</f>
        <v>177944.52685990382</v>
      </c>
      <c r="BV63" s="79">
        <f>'[46]HH_CGE_map_20-80'!V67</f>
        <v>1368390.4897088306</v>
      </c>
      <c r="BW63" s="79">
        <f>'[46]HH_CGE_map_20-80'!W67</f>
        <v>74989.047732528532</v>
      </c>
      <c r="BX63" s="185">
        <f>'[46]HH_CGE_map_20-80'!X67</f>
        <v>2096486.1308775544</v>
      </c>
      <c r="BY63" s="223"/>
      <c r="BZ63" s="223"/>
      <c r="CA63" s="223"/>
      <c r="CB63" s="223"/>
      <c r="CC63" s="223"/>
      <c r="CD63" s="79">
        <v>2472830.2779351282</v>
      </c>
      <c r="CE63" s="85"/>
      <c r="CF63" s="107">
        <f t="shared" si="1"/>
        <v>15602910.472523838</v>
      </c>
      <c r="CG63" s="221" t="b">
        <f t="shared" si="2"/>
        <v>1</v>
      </c>
      <c r="CH63" s="79">
        <v>15602910.472523838</v>
      </c>
    </row>
    <row r="64" spans="1:87" x14ac:dyDescent="0.25">
      <c r="A64" s="227"/>
      <c r="B64" s="225">
        <v>62</v>
      </c>
      <c r="C64" s="7">
        <v>1240.1264562668048</v>
      </c>
      <c r="D64" s="79">
        <v>79.10317598617489</v>
      </c>
      <c r="E64" s="79">
        <v>20405.028782389731</v>
      </c>
      <c r="F64" s="79">
        <v>39.792179544835292</v>
      </c>
      <c r="G64" s="79">
        <v>684.71604822113386</v>
      </c>
      <c r="H64" s="79">
        <v>3071.5829906232939</v>
      </c>
      <c r="I64" s="79">
        <v>102.81429672657588</v>
      </c>
      <c r="J64" s="79">
        <v>119.9055486651345</v>
      </c>
      <c r="K64" s="79">
        <v>85.407131395940254</v>
      </c>
      <c r="L64" s="79">
        <v>11.779577281413181</v>
      </c>
      <c r="M64" s="79">
        <v>0.12562201450158789</v>
      </c>
      <c r="N64" s="79">
        <v>0.12498523389835182</v>
      </c>
      <c r="O64" s="79">
        <v>0.27448242672400747</v>
      </c>
      <c r="P64" s="79">
        <v>105.38295500508525</v>
      </c>
      <c r="Q64" s="79">
        <v>7.6032870010442748</v>
      </c>
      <c r="R64" s="79">
        <v>37.805320877333656</v>
      </c>
      <c r="S64" s="79">
        <v>61.331442967400299</v>
      </c>
      <c r="T64" s="79"/>
      <c r="U64" s="79">
        <v>11926.781134109002</v>
      </c>
      <c r="V64" s="79">
        <v>20.253703110869072</v>
      </c>
      <c r="W64" s="79">
        <v>3.0904003506831081</v>
      </c>
      <c r="X64" s="79">
        <v>455.43499224479041</v>
      </c>
      <c r="Y64" s="79">
        <v>72130.367677303133</v>
      </c>
      <c r="Z64" s="79">
        <v>0.95950041776919326</v>
      </c>
      <c r="AA64" s="79">
        <v>2023.9053677858099</v>
      </c>
      <c r="AB64" s="79">
        <v>204.96030533808332</v>
      </c>
      <c r="AC64" s="79">
        <v>299421.0592526063</v>
      </c>
      <c r="AD64" s="79">
        <v>110768.5690648297</v>
      </c>
      <c r="AE64" s="79">
        <v>27679.295310377576</v>
      </c>
      <c r="AF64" s="79">
        <v>3952.2815761061297</v>
      </c>
      <c r="AG64" s="79">
        <v>19834.813240966516</v>
      </c>
      <c r="AH64" s="79">
        <v>45702.136444132469</v>
      </c>
      <c r="AI64" s="79">
        <v>4317.4628962968045</v>
      </c>
      <c r="AJ64" s="80">
        <v>110340.66190611424</v>
      </c>
      <c r="AK64" s="223"/>
      <c r="AL64" s="223"/>
      <c r="AM64" s="223"/>
      <c r="AN64" s="223"/>
      <c r="AO64" s="223"/>
      <c r="AP64" s="223"/>
      <c r="AQ64" s="223"/>
      <c r="AR64" s="223"/>
      <c r="AS64" s="223"/>
      <c r="AT64" s="223"/>
      <c r="AU64" s="223"/>
      <c r="AV64" s="223"/>
      <c r="AW64" s="223"/>
      <c r="AX64" s="223"/>
      <c r="AY64" s="223"/>
      <c r="AZ64" s="223"/>
      <c r="BA64" s="223"/>
      <c r="BB64" s="223"/>
      <c r="BC64" s="223"/>
      <c r="BD64" s="223"/>
      <c r="BE64" s="223"/>
      <c r="BF64" s="223"/>
      <c r="BG64" s="223"/>
      <c r="BH64" s="223"/>
      <c r="BI64" s="223"/>
      <c r="BJ64" s="223"/>
      <c r="BK64" s="223"/>
      <c r="BL64" s="223"/>
      <c r="BM64" s="223"/>
      <c r="BN64" s="223"/>
      <c r="BO64" s="223"/>
      <c r="BP64" s="223"/>
      <c r="BQ64" s="223"/>
      <c r="BR64" s="77"/>
      <c r="BS64" s="223"/>
      <c r="BT64" s="223"/>
      <c r="BU64" s="186">
        <f>'[46]HH_CGE_map_20-80'!U68</f>
        <v>57387.045790901408</v>
      </c>
      <c r="BV64" s="79">
        <f>'[46]HH_CGE_map_20-80'!V68</f>
        <v>253853.5269107054</v>
      </c>
      <c r="BW64" s="79">
        <f>'[46]HH_CGE_map_20-80'!W68</f>
        <v>44690.761135555556</v>
      </c>
      <c r="BX64" s="185">
        <f>'[46]HH_CGE_map_20-80'!X68</f>
        <v>448229.47368518455</v>
      </c>
      <c r="BY64" s="223"/>
      <c r="BZ64" s="223"/>
      <c r="CA64" s="223"/>
      <c r="CB64" s="223"/>
      <c r="CC64" s="223"/>
      <c r="CD64" s="79">
        <v>322089.92222807824</v>
      </c>
      <c r="CE64" s="85"/>
      <c r="CF64" s="107">
        <f t="shared" si="1"/>
        <v>1861085.6668051416</v>
      </c>
      <c r="CG64" s="221" t="b">
        <f t="shared" si="2"/>
        <v>1</v>
      </c>
      <c r="CH64" s="79">
        <v>1861085.6668051421</v>
      </c>
    </row>
    <row r="65" spans="1:87" x14ac:dyDescent="0.25">
      <c r="A65" s="227"/>
      <c r="B65" s="225">
        <v>63</v>
      </c>
      <c r="C65" s="7">
        <v>230911.60487094877</v>
      </c>
      <c r="D65" s="79">
        <v>1667.2390465183423</v>
      </c>
      <c r="E65" s="79">
        <v>54938.813685822184</v>
      </c>
      <c r="F65" s="79">
        <v>585.9809029096192</v>
      </c>
      <c r="G65" s="79">
        <v>1773.1474322431511</v>
      </c>
      <c r="H65" s="79">
        <v>5884.1982058212498</v>
      </c>
      <c r="I65" s="79">
        <v>1560.4408441381345</v>
      </c>
      <c r="J65" s="79">
        <v>26550.772718490472</v>
      </c>
      <c r="K65" s="79">
        <v>1894.7127564258194</v>
      </c>
      <c r="L65" s="79">
        <v>3825.6399629477946</v>
      </c>
      <c r="M65" s="79">
        <v>6134.4683798398682</v>
      </c>
      <c r="N65" s="79">
        <v>6128.2989680115834</v>
      </c>
      <c r="O65" s="79">
        <v>240.36825449793017</v>
      </c>
      <c r="P65" s="79">
        <v>1561.0324255880819</v>
      </c>
      <c r="Q65" s="79">
        <v>3004.7400602775219</v>
      </c>
      <c r="R65" s="79">
        <v>9930.0999671312256</v>
      </c>
      <c r="S65" s="79">
        <v>12389.401621789422</v>
      </c>
      <c r="T65" s="79">
        <v>197.27139494810891</v>
      </c>
      <c r="U65" s="79">
        <v>11272.37139335567</v>
      </c>
      <c r="V65" s="79">
        <v>1550.4960912529205</v>
      </c>
      <c r="W65" s="79">
        <v>1761.1629357284046</v>
      </c>
      <c r="X65" s="79">
        <v>4120.3838842591686</v>
      </c>
      <c r="Y65" s="79">
        <v>161543.62827931403</v>
      </c>
      <c r="Z65" s="79">
        <v>3209.1089707667697</v>
      </c>
      <c r="AA65" s="79">
        <v>3792.650142503443</v>
      </c>
      <c r="AB65" s="79">
        <v>55701.849745593005</v>
      </c>
      <c r="AC65" s="79">
        <v>838246.83095679071</v>
      </c>
      <c r="AD65" s="79">
        <v>11223.001520606591</v>
      </c>
      <c r="AE65" s="79">
        <v>383780.52996816626</v>
      </c>
      <c r="AF65" s="79">
        <v>172058.36528836022</v>
      </c>
      <c r="AG65" s="79">
        <v>27014.925635395615</v>
      </c>
      <c r="AH65" s="79">
        <v>137903.75549299279</v>
      </c>
      <c r="AI65" s="79">
        <v>154197.56362650206</v>
      </c>
      <c r="AJ65" s="80">
        <v>275656.7884680258</v>
      </c>
      <c r="AK65" s="223"/>
      <c r="AL65" s="223"/>
      <c r="AM65" s="223"/>
      <c r="AN65" s="223"/>
      <c r="AO65" s="223"/>
      <c r="AP65" s="223"/>
      <c r="AQ65" s="223"/>
      <c r="AR65" s="223"/>
      <c r="AS65" s="223"/>
      <c r="AT65" s="223"/>
      <c r="AU65" s="223"/>
      <c r="AV65" s="223"/>
      <c r="AW65" s="223"/>
      <c r="AX65" s="223"/>
      <c r="AY65" s="223"/>
      <c r="AZ65" s="223"/>
      <c r="BA65" s="223"/>
      <c r="BB65" s="223"/>
      <c r="BC65" s="223"/>
      <c r="BD65" s="223"/>
      <c r="BE65" s="223"/>
      <c r="BF65" s="223"/>
      <c r="BG65" s="223"/>
      <c r="BH65" s="223"/>
      <c r="BI65" s="223"/>
      <c r="BJ65" s="223"/>
      <c r="BK65" s="223"/>
      <c r="BL65" s="223"/>
      <c r="BM65" s="223"/>
      <c r="BN65" s="223"/>
      <c r="BO65" s="223"/>
      <c r="BP65" s="223"/>
      <c r="BQ65" s="223"/>
      <c r="BR65" s="77"/>
      <c r="BS65" s="223"/>
      <c r="BT65" s="223"/>
      <c r="BU65" s="186">
        <f>'[46]HH_CGE_map_20-80'!U69</f>
        <v>18348.997348851975</v>
      </c>
      <c r="BV65" s="79">
        <f>'[46]HH_CGE_map_20-80'!V69</f>
        <v>198329.63263419815</v>
      </c>
      <c r="BW65" s="79">
        <f>'[46]HH_CGE_map_20-80'!W69</f>
        <v>13990.420537817807</v>
      </c>
      <c r="BX65" s="185">
        <f>'[46]HH_CGE_map_20-80'!X69</f>
        <v>429581.69435656199</v>
      </c>
      <c r="BY65" s="223">
        <v>17767.509461842328</v>
      </c>
      <c r="BZ65" s="223"/>
      <c r="CA65" s="223"/>
      <c r="CB65" s="223"/>
      <c r="CC65" s="223"/>
      <c r="CD65" s="79"/>
      <c r="CE65" s="85"/>
      <c r="CF65" s="107">
        <f t="shared" si="1"/>
        <v>3290229.8982372354</v>
      </c>
      <c r="CG65" s="221" t="b">
        <f t="shared" si="2"/>
        <v>0</v>
      </c>
      <c r="CH65" s="79">
        <v>3290229.8982372349</v>
      </c>
      <c r="CI65" s="179">
        <f>CF65-CH65</f>
        <v>0</v>
      </c>
    </row>
    <row r="66" spans="1:87" x14ac:dyDescent="0.25">
      <c r="A66" s="227"/>
      <c r="B66" s="225">
        <v>64</v>
      </c>
      <c r="C66" s="7">
        <v>1187.6700208828966</v>
      </c>
      <c r="D66" s="79">
        <v>4.7780897104236664E-2</v>
      </c>
      <c r="E66" s="79">
        <v>10121.010466609097</v>
      </c>
      <c r="F66" s="79">
        <v>5.8440729790495292</v>
      </c>
      <c r="G66" s="79">
        <v>13.062620229197522</v>
      </c>
      <c r="H66" s="79">
        <v>83.060274918080523</v>
      </c>
      <c r="I66" s="79">
        <v>94.804669054486197</v>
      </c>
      <c r="J66" s="79">
        <v>721.74553180147029</v>
      </c>
      <c r="K66" s="79">
        <v>1.0909960156314329</v>
      </c>
      <c r="L66" s="79">
        <v>7.5264451339750931</v>
      </c>
      <c r="M66" s="79">
        <v>27.204095306542818</v>
      </c>
      <c r="N66" s="79">
        <v>0.2085916196858823</v>
      </c>
      <c r="O66" s="79">
        <v>6.6789988191569083E-3</v>
      </c>
      <c r="P66" s="79">
        <v>3.1016072507597517E-3</v>
      </c>
      <c r="Q66" s="79">
        <v>11.005842737501522</v>
      </c>
      <c r="R66" s="79">
        <v>13.752016296893361</v>
      </c>
      <c r="S66" s="79">
        <v>10.524403035006999</v>
      </c>
      <c r="T66" s="79"/>
      <c r="U66" s="79">
        <v>85.447514037485732</v>
      </c>
      <c r="V66" s="79">
        <v>7.5991339351603431</v>
      </c>
      <c r="W66" s="79">
        <v>5.2038808258029192</v>
      </c>
      <c r="X66" s="79">
        <v>2.0898447713185742</v>
      </c>
      <c r="Y66" s="79">
        <v>15658.669931691415</v>
      </c>
      <c r="Z66" s="79">
        <v>60.09256852076485</v>
      </c>
      <c r="AA66" s="79">
        <v>19810.793971876112</v>
      </c>
      <c r="AB66" s="79">
        <v>876.23655639998549</v>
      </c>
      <c r="AC66" s="79">
        <v>260048.12063179267</v>
      </c>
      <c r="AD66" s="79">
        <v>26967.31312779471</v>
      </c>
      <c r="AE66" s="79">
        <v>152272.58592467511</v>
      </c>
      <c r="AF66" s="79">
        <v>16218.180660308919</v>
      </c>
      <c r="AG66" s="79">
        <v>46250.354281455599</v>
      </c>
      <c r="AH66" s="79">
        <v>14047.103642120863</v>
      </c>
      <c r="AI66" s="79">
        <v>4259.4887466304972</v>
      </c>
      <c r="AJ66" s="80">
        <v>191621.20412799186</v>
      </c>
      <c r="AK66" s="223"/>
      <c r="AL66" s="223"/>
      <c r="AM66" s="223"/>
      <c r="AN66" s="223"/>
      <c r="AO66" s="223"/>
      <c r="AP66" s="223"/>
      <c r="AQ66" s="223"/>
      <c r="AR66" s="223"/>
      <c r="AS66" s="223"/>
      <c r="AT66" s="223"/>
      <c r="AU66" s="223"/>
      <c r="AV66" s="223"/>
      <c r="AW66" s="223"/>
      <c r="AX66" s="223"/>
      <c r="AY66" s="223"/>
      <c r="AZ66" s="223"/>
      <c r="BA66" s="223"/>
      <c r="BB66" s="223"/>
      <c r="BC66" s="223"/>
      <c r="BD66" s="223"/>
      <c r="BE66" s="223"/>
      <c r="BF66" s="223"/>
      <c r="BG66" s="223"/>
      <c r="BH66" s="223"/>
      <c r="BI66" s="223"/>
      <c r="BJ66" s="223"/>
      <c r="BK66" s="223"/>
      <c r="BL66" s="223"/>
      <c r="BM66" s="223"/>
      <c r="BN66" s="223"/>
      <c r="BO66" s="223"/>
      <c r="BP66" s="223"/>
      <c r="BQ66" s="223"/>
      <c r="BR66" s="77"/>
      <c r="BS66" s="223"/>
      <c r="BT66" s="223"/>
      <c r="BU66" s="186">
        <f>'[46]HH_CGE_map_20-80'!U70</f>
        <v>175665.18270631228</v>
      </c>
      <c r="BV66" s="79">
        <f>'[46]HH_CGE_map_20-80'!V70</f>
        <v>1222421.0268353915</v>
      </c>
      <c r="BW66" s="79">
        <f>'[46]HH_CGE_map_20-80'!W70</f>
        <v>202204.84903694448</v>
      </c>
      <c r="BX66" s="185">
        <f>'[46]HH_CGE_map_20-80'!X70</f>
        <v>4191056.1487327935</v>
      </c>
      <c r="BY66" s="223"/>
      <c r="BZ66" s="223"/>
      <c r="CA66" s="223"/>
      <c r="CB66" s="223"/>
      <c r="CC66" s="223"/>
      <c r="CD66" s="79"/>
      <c r="CE66" s="85"/>
      <c r="CF66" s="107">
        <f t="shared" si="1"/>
        <v>6551836.2594643924</v>
      </c>
      <c r="CG66" s="221" t="b">
        <f t="shared" si="2"/>
        <v>1</v>
      </c>
      <c r="CH66" s="79">
        <v>6551836.2594643934</v>
      </c>
    </row>
    <row r="67" spans="1:87" x14ac:dyDescent="0.25">
      <c r="A67" s="227"/>
      <c r="B67" s="225">
        <v>65</v>
      </c>
      <c r="C67" s="7">
        <v>81588.287227829191</v>
      </c>
      <c r="D67" s="79">
        <v>741.90380795794624</v>
      </c>
      <c r="E67" s="79">
        <v>447302.26101502363</v>
      </c>
      <c r="F67" s="79">
        <v>97629.151115108965</v>
      </c>
      <c r="G67" s="79">
        <v>383.17939028592531</v>
      </c>
      <c r="H67" s="79">
        <v>5232.1767503191886</v>
      </c>
      <c r="I67" s="79">
        <v>24641.881132758997</v>
      </c>
      <c r="J67" s="79">
        <v>4184.3800264977535</v>
      </c>
      <c r="K67" s="79">
        <v>308.94783971714776</v>
      </c>
      <c r="L67" s="79">
        <v>80.225064703655477</v>
      </c>
      <c r="M67" s="79">
        <v>1.5465461972230194</v>
      </c>
      <c r="N67" s="79">
        <v>36.037264990383008</v>
      </c>
      <c r="O67" s="79">
        <v>3.5123786443497056</v>
      </c>
      <c r="P67" s="79">
        <v>5472.4862927988261</v>
      </c>
      <c r="Q67" s="79">
        <v>242.88160331018054</v>
      </c>
      <c r="R67" s="79">
        <v>327.42433046529931</v>
      </c>
      <c r="S67" s="79">
        <v>268.94348496522099</v>
      </c>
      <c r="T67" s="79">
        <v>3.213851094454389E-3</v>
      </c>
      <c r="U67" s="79">
        <v>4255.7224896330135</v>
      </c>
      <c r="V67" s="79">
        <v>357.49484623639529</v>
      </c>
      <c r="W67" s="79">
        <v>11728.611845731653</v>
      </c>
      <c r="X67" s="79">
        <v>285.79030902494725</v>
      </c>
      <c r="Y67" s="79">
        <v>26401.281458549398</v>
      </c>
      <c r="Z67" s="79">
        <v>20.622056918079288</v>
      </c>
      <c r="AA67" s="79">
        <v>7020.5901067219065</v>
      </c>
      <c r="AB67" s="79">
        <v>197770.98429732208</v>
      </c>
      <c r="AC67" s="79">
        <v>1483668.1047391507</v>
      </c>
      <c r="AD67" s="79">
        <v>26626.364470755136</v>
      </c>
      <c r="AE67" s="79">
        <v>23105.780269257717</v>
      </c>
      <c r="AF67" s="79">
        <v>125452.96687274608</v>
      </c>
      <c r="AG67" s="79">
        <v>334492.75343962654</v>
      </c>
      <c r="AH67" s="79">
        <v>24177.123790401823</v>
      </c>
      <c r="AI67" s="79">
        <v>14081.480841465991</v>
      </c>
      <c r="AJ67" s="80">
        <v>627242.02422221994</v>
      </c>
      <c r="AK67" s="223"/>
      <c r="AL67" s="223"/>
      <c r="AM67" s="223"/>
      <c r="AN67" s="223"/>
      <c r="AO67" s="223"/>
      <c r="AP67" s="223"/>
      <c r="AQ67" s="223"/>
      <c r="AR67" s="223"/>
      <c r="AS67" s="223"/>
      <c r="AT67" s="223"/>
      <c r="AU67" s="223"/>
      <c r="AV67" s="223"/>
      <c r="AW67" s="223"/>
      <c r="AX67" s="223"/>
      <c r="AY67" s="223"/>
      <c r="AZ67" s="223"/>
      <c r="BA67" s="223"/>
      <c r="BB67" s="223"/>
      <c r="BC67" s="223"/>
      <c r="BD67" s="223"/>
      <c r="BE67" s="223"/>
      <c r="BF67" s="223"/>
      <c r="BG67" s="223"/>
      <c r="BH67" s="223"/>
      <c r="BI67" s="223"/>
      <c r="BJ67" s="223"/>
      <c r="BK67" s="223"/>
      <c r="BL67" s="223"/>
      <c r="BM67" s="223"/>
      <c r="BN67" s="223"/>
      <c r="BO67" s="223"/>
      <c r="BP67" s="223"/>
      <c r="BQ67" s="223"/>
      <c r="BR67" s="77"/>
      <c r="BS67" s="223"/>
      <c r="BT67" s="223"/>
      <c r="BU67" s="186">
        <f>'[46]HH_CGE_map_20-80'!U71</f>
        <v>34265.783044972814</v>
      </c>
      <c r="BV67" s="79">
        <f>'[46]HH_CGE_map_20-80'!V71</f>
        <v>139079.5581281374</v>
      </c>
      <c r="BW67" s="79">
        <f>'[46]HH_CGE_map_20-80'!W71</f>
        <v>0</v>
      </c>
      <c r="BX67" s="185">
        <f>'[46]HH_CGE_map_20-80'!X71</f>
        <v>10614.104601018673</v>
      </c>
      <c r="BY67" s="223">
        <v>35603.030919081153</v>
      </c>
      <c r="BZ67" s="223"/>
      <c r="CA67" s="223"/>
      <c r="CB67" s="223"/>
      <c r="CC67" s="223"/>
      <c r="CD67" s="79">
        <v>1426492.2899236782</v>
      </c>
      <c r="CE67" s="85"/>
      <c r="CF67" s="107">
        <f t="shared" ref="CF67:CF83" si="3">SUM(C67:CE67)</f>
        <v>5221187.6911580749</v>
      </c>
      <c r="CG67" s="221" t="b">
        <f t="shared" si="2"/>
        <v>1</v>
      </c>
      <c r="CH67" s="79">
        <v>5221187.6911580749</v>
      </c>
    </row>
    <row r="68" spans="1:87" x14ac:dyDescent="0.25">
      <c r="A68" s="227"/>
      <c r="B68" s="225">
        <v>66</v>
      </c>
      <c r="C68" s="7">
        <v>1.2460283041034266</v>
      </c>
      <c r="D68" s="79">
        <v>5.7906238878103249</v>
      </c>
      <c r="E68" s="79">
        <v>1887.7182301375708</v>
      </c>
      <c r="F68" s="79">
        <v>4.4581022759248849</v>
      </c>
      <c r="G68" s="79">
        <v>83.990743503673329</v>
      </c>
      <c r="H68" s="79">
        <v>4.3884213184102858</v>
      </c>
      <c r="I68" s="79">
        <v>7.7763722487557656</v>
      </c>
      <c r="J68" s="79">
        <v>0.6474256390137233</v>
      </c>
      <c r="K68" s="79">
        <v>5.59471874573702E-2</v>
      </c>
      <c r="L68" s="79">
        <v>4.751374670838469E-3</v>
      </c>
      <c r="M68" s="79"/>
      <c r="N68" s="79"/>
      <c r="O68" s="79">
        <v>0.12311777286075477</v>
      </c>
      <c r="P68" s="79">
        <v>2.2320415936824458E-3</v>
      </c>
      <c r="Q68" s="79">
        <v>8.1362455399911979E-3</v>
      </c>
      <c r="R68" s="79">
        <v>2.0647590081124607E-2</v>
      </c>
      <c r="S68" s="79">
        <v>0.41273528063072007</v>
      </c>
      <c r="T68" s="79"/>
      <c r="U68" s="79">
        <v>16.387406982556527</v>
      </c>
      <c r="V68" s="79">
        <v>1.6772593315924369</v>
      </c>
      <c r="W68" s="79">
        <v>7.5649993300826598E-2</v>
      </c>
      <c r="X68" s="79">
        <v>0.25182407308315485</v>
      </c>
      <c r="Y68" s="79">
        <v>315.50707378242214</v>
      </c>
      <c r="Z68" s="79">
        <v>0.32065534548106017</v>
      </c>
      <c r="AA68" s="79">
        <v>0.11978056620496046</v>
      </c>
      <c r="AB68" s="79">
        <v>2.5638886662623257</v>
      </c>
      <c r="AC68" s="79">
        <v>22.483331959143545</v>
      </c>
      <c r="AD68" s="79">
        <v>179.78624420733468</v>
      </c>
      <c r="AE68" s="79">
        <v>1668.0783862886537</v>
      </c>
      <c r="AF68" s="79">
        <v>20.676565061720918</v>
      </c>
      <c r="AG68" s="79">
        <v>125.53727306769908</v>
      </c>
      <c r="AH68" s="79">
        <v>0.29337947895244237</v>
      </c>
      <c r="AI68" s="79">
        <v>5.6299233931563784</v>
      </c>
      <c r="AJ68" s="80">
        <v>2406.3108030399576</v>
      </c>
      <c r="AK68" s="223"/>
      <c r="AL68" s="223"/>
      <c r="AM68" s="223"/>
      <c r="AN68" s="223"/>
      <c r="AO68" s="223"/>
      <c r="AP68" s="223"/>
      <c r="AQ68" s="223"/>
      <c r="AR68" s="223"/>
      <c r="AS68" s="223"/>
      <c r="AT68" s="223"/>
      <c r="AU68" s="223"/>
      <c r="AV68" s="223"/>
      <c r="AW68" s="223"/>
      <c r="AX68" s="223"/>
      <c r="AY68" s="223"/>
      <c r="AZ68" s="223"/>
      <c r="BA68" s="223"/>
      <c r="BB68" s="223"/>
      <c r="BC68" s="223"/>
      <c r="BD68" s="223"/>
      <c r="BE68" s="223"/>
      <c r="BF68" s="223"/>
      <c r="BG68" s="223"/>
      <c r="BH68" s="223"/>
      <c r="BI68" s="223"/>
      <c r="BJ68" s="223"/>
      <c r="BK68" s="223"/>
      <c r="BL68" s="223"/>
      <c r="BM68" s="223"/>
      <c r="BN68" s="223"/>
      <c r="BO68" s="223"/>
      <c r="BP68" s="223"/>
      <c r="BQ68" s="223"/>
      <c r="BR68" s="77"/>
      <c r="BS68" s="223"/>
      <c r="BT68" s="223"/>
      <c r="BU68" s="186">
        <f>'[46]HH_CGE_map_20-80'!U72</f>
        <v>45458.588270258908</v>
      </c>
      <c r="BV68" s="79">
        <f>'[46]HH_CGE_map_20-80'!V72</f>
        <v>311056.64950980176</v>
      </c>
      <c r="BW68" s="79">
        <f>'[46]HH_CGE_map_20-80'!W72</f>
        <v>30507.474665532118</v>
      </c>
      <c r="BX68" s="185">
        <f>'[46]HH_CGE_map_20-80'!X72</f>
        <v>606145.41880851437</v>
      </c>
      <c r="BY68" s="223">
        <v>1534170.5412941247</v>
      </c>
      <c r="BZ68" s="223"/>
      <c r="CA68" s="223"/>
      <c r="CB68" s="223"/>
      <c r="CC68" s="223"/>
      <c r="CD68" s="79"/>
      <c r="CE68" s="85"/>
      <c r="CF68" s="107">
        <f t="shared" si="3"/>
        <v>2534101.0155082773</v>
      </c>
      <c r="CG68" s="221" t="b">
        <f t="shared" si="2"/>
        <v>1</v>
      </c>
      <c r="CH68" s="79">
        <v>2534101.0155082773</v>
      </c>
    </row>
    <row r="69" spans="1:87" x14ac:dyDescent="0.25">
      <c r="A69" s="227"/>
      <c r="B69" s="225">
        <v>67</v>
      </c>
      <c r="C69" s="7">
        <v>5.7250406143817756</v>
      </c>
      <c r="D69" s="79">
        <v>9.1040420005265279</v>
      </c>
      <c r="E69" s="79">
        <v>3773.0081322051565</v>
      </c>
      <c r="F69" s="79">
        <v>19.12814723100124</v>
      </c>
      <c r="G69" s="79"/>
      <c r="H69" s="79">
        <v>1.9105290911289063</v>
      </c>
      <c r="I69" s="79">
        <v>20.277019018914537</v>
      </c>
      <c r="J69" s="79">
        <v>16.445221060646176</v>
      </c>
      <c r="K69" s="79">
        <v>0.96299985312871816</v>
      </c>
      <c r="L69" s="79">
        <v>7.8586376547526468E-2</v>
      </c>
      <c r="M69" s="79">
        <v>5.8408271480445375</v>
      </c>
      <c r="N69" s="79">
        <v>1.2542498098636171E-2</v>
      </c>
      <c r="O69" s="79">
        <v>1.6112781184152503E-3</v>
      </c>
      <c r="P69" s="79">
        <v>0.73228678996404317</v>
      </c>
      <c r="Q69" s="79">
        <v>156.1629865061596</v>
      </c>
      <c r="R69" s="79">
        <v>5.7068342020207739E-2</v>
      </c>
      <c r="S69" s="79">
        <v>0.12442588035119116</v>
      </c>
      <c r="T69" s="79"/>
      <c r="U69" s="79">
        <v>46.612162214744487</v>
      </c>
      <c r="V69" s="79">
        <v>3.0365890921586702</v>
      </c>
      <c r="W69" s="79">
        <v>3.2779314384172658</v>
      </c>
      <c r="X69" s="79">
        <v>3.2476729018413288</v>
      </c>
      <c r="Y69" s="79">
        <v>8326.6939551606083</v>
      </c>
      <c r="Z69" s="79">
        <v>0.26149206611384179</v>
      </c>
      <c r="AA69" s="79">
        <v>27.879352648151478</v>
      </c>
      <c r="AB69" s="79">
        <v>7.8620122168108653</v>
      </c>
      <c r="AC69" s="79">
        <v>179.68177510769027</v>
      </c>
      <c r="AD69" s="79">
        <v>20.345924430534541</v>
      </c>
      <c r="AE69" s="79">
        <v>2.5607975068509016E-2</v>
      </c>
      <c r="AF69" s="79"/>
      <c r="AG69" s="79">
        <v>344.11932002560843</v>
      </c>
      <c r="AH69" s="79">
        <v>467.62744565563207</v>
      </c>
      <c r="AI69" s="79">
        <v>8724.7929888355902</v>
      </c>
      <c r="AJ69" s="80">
        <v>6971.0342229265852</v>
      </c>
      <c r="AK69" s="223"/>
      <c r="AL69" s="223"/>
      <c r="AM69" s="223"/>
      <c r="AN69" s="223"/>
      <c r="AO69" s="223"/>
      <c r="AP69" s="223"/>
      <c r="AQ69" s="223"/>
      <c r="AR69" s="223"/>
      <c r="AS69" s="223"/>
      <c r="AT69" s="223"/>
      <c r="AU69" s="223"/>
      <c r="AV69" s="223"/>
      <c r="AW69" s="223"/>
      <c r="AX69" s="223"/>
      <c r="AY69" s="223"/>
      <c r="AZ69" s="223"/>
      <c r="BA69" s="223"/>
      <c r="BB69" s="223"/>
      <c r="BC69" s="223"/>
      <c r="BD69" s="223"/>
      <c r="BE69" s="223"/>
      <c r="BF69" s="223"/>
      <c r="BG69" s="223"/>
      <c r="BH69" s="223"/>
      <c r="BI69" s="223"/>
      <c r="BJ69" s="223"/>
      <c r="BK69" s="223"/>
      <c r="BL69" s="223"/>
      <c r="BM69" s="223"/>
      <c r="BN69" s="223"/>
      <c r="BO69" s="223"/>
      <c r="BP69" s="223"/>
      <c r="BQ69" s="223"/>
      <c r="BR69" s="77"/>
      <c r="BS69" s="223"/>
      <c r="BT69" s="223"/>
      <c r="BU69" s="186">
        <f>'[46]HH_CGE_map_20-80'!U73</f>
        <v>16412.754315513597</v>
      </c>
      <c r="BV69" s="79">
        <f>'[46]HH_CGE_map_20-80'!V73</f>
        <v>98968.078431025759</v>
      </c>
      <c r="BW69" s="79">
        <f>'[46]HH_CGE_map_20-80'!W73</f>
        <v>11622.363268792304</v>
      </c>
      <c r="BX69" s="185">
        <f>'[46]HH_CGE_map_20-80'!X73</f>
        <v>238522.59254073794</v>
      </c>
      <c r="BY69" s="223">
        <v>1575029.5712109932</v>
      </c>
      <c r="BZ69" s="223"/>
      <c r="CA69" s="223"/>
      <c r="CB69" s="223"/>
      <c r="CC69" s="223"/>
      <c r="CD69" s="79"/>
      <c r="CE69" s="85"/>
      <c r="CF69" s="107">
        <f t="shared" si="3"/>
        <v>1969691.4296856527</v>
      </c>
      <c r="CG69" s="221" t="b">
        <f t="shared" si="2"/>
        <v>1</v>
      </c>
      <c r="CH69" s="79">
        <v>1969691.4296856525</v>
      </c>
    </row>
    <row r="70" spans="1:87" ht="15.75" thickBot="1" x14ac:dyDescent="0.3">
      <c r="A70" s="86"/>
      <c r="B70" s="103">
        <v>68</v>
      </c>
      <c r="C70" s="8">
        <v>99493.504253433217</v>
      </c>
      <c r="D70" s="9">
        <v>20282.454425218399</v>
      </c>
      <c r="E70" s="9">
        <v>228928.48566125528</v>
      </c>
      <c r="F70" s="9">
        <v>8507.1647699079876</v>
      </c>
      <c r="G70" s="9">
        <v>638.0325637358003</v>
      </c>
      <c r="H70" s="9">
        <v>9713.6606597584305</v>
      </c>
      <c r="I70" s="9">
        <v>46387.665868553289</v>
      </c>
      <c r="J70" s="9">
        <v>5654.9729904518408</v>
      </c>
      <c r="K70" s="9">
        <v>350.41112199689439</v>
      </c>
      <c r="L70" s="9">
        <v>359.52493468912553</v>
      </c>
      <c r="M70" s="9">
        <v>4622.0161377864033</v>
      </c>
      <c r="N70" s="9">
        <v>39.315182621568638</v>
      </c>
      <c r="O70" s="9">
        <v>232.41089037367101</v>
      </c>
      <c r="P70" s="9">
        <v>327.14044752078166</v>
      </c>
      <c r="Q70" s="9">
        <v>1064.2426668463347</v>
      </c>
      <c r="R70" s="9">
        <v>1373.6556991461439</v>
      </c>
      <c r="S70" s="9">
        <v>918.74094114520187</v>
      </c>
      <c r="T70" s="9">
        <v>1.1567740681318422E-2</v>
      </c>
      <c r="U70" s="9">
        <v>9531.8489353798577</v>
      </c>
      <c r="V70" s="9">
        <v>337.51849064190111</v>
      </c>
      <c r="W70" s="9">
        <v>274.28884330287019</v>
      </c>
      <c r="X70" s="9">
        <v>3449.0164224842765</v>
      </c>
      <c r="Y70" s="9">
        <v>172702.39850181839</v>
      </c>
      <c r="Z70" s="9">
        <v>8899.485165635786</v>
      </c>
      <c r="AA70" s="9">
        <v>129116.64071612424</v>
      </c>
      <c r="AB70" s="9">
        <v>48779.489103007087</v>
      </c>
      <c r="AC70" s="9">
        <v>1633618.7422641879</v>
      </c>
      <c r="AD70" s="9">
        <v>42544.208719517694</v>
      </c>
      <c r="AE70" s="9">
        <v>94750.660522575126</v>
      </c>
      <c r="AF70" s="9">
        <v>206123.48291879296</v>
      </c>
      <c r="AG70" s="9">
        <v>294352.70552307804</v>
      </c>
      <c r="AH70" s="9">
        <v>104900.72340714662</v>
      </c>
      <c r="AI70" s="9">
        <v>113927.10046864758</v>
      </c>
      <c r="AJ70" s="10">
        <v>559271.37596205482</v>
      </c>
      <c r="AK70" s="224"/>
      <c r="AL70" s="224"/>
      <c r="AM70" s="224"/>
      <c r="AN70" s="224"/>
      <c r="AO70" s="224"/>
      <c r="AP70" s="224"/>
      <c r="AQ70" s="224"/>
      <c r="AR70" s="224"/>
      <c r="AS70" s="224"/>
      <c r="AT70" s="224"/>
      <c r="AU70" s="224"/>
      <c r="AV70" s="224"/>
      <c r="AW70" s="224"/>
      <c r="AX70" s="224"/>
      <c r="AY70" s="224"/>
      <c r="AZ70" s="224"/>
      <c r="BA70" s="224"/>
      <c r="BB70" s="224"/>
      <c r="BC70" s="224"/>
      <c r="BD70" s="224"/>
      <c r="BE70" s="224"/>
      <c r="BF70" s="224"/>
      <c r="BG70" s="224"/>
      <c r="BH70" s="224"/>
      <c r="BI70" s="224"/>
      <c r="BJ70" s="224"/>
      <c r="BK70" s="224"/>
      <c r="BL70" s="224"/>
      <c r="BM70" s="224"/>
      <c r="BN70" s="224"/>
      <c r="BO70" s="224"/>
      <c r="BP70" s="224"/>
      <c r="BQ70" s="224"/>
      <c r="BR70" s="78"/>
      <c r="BS70" s="224"/>
      <c r="BT70" s="224"/>
      <c r="BU70" s="184">
        <f>'[46]HH_CGE_map_20-80'!U74</f>
        <v>209814.55381392766</v>
      </c>
      <c r="BV70" s="183">
        <f>'[46]HH_CGE_map_20-80'!V74</f>
        <v>887899.51963664871</v>
      </c>
      <c r="BW70" s="183">
        <f>'[46]HH_CGE_map_20-80'!W74</f>
        <v>137643.7934645561</v>
      </c>
      <c r="BX70" s="182">
        <f>'[46]HH_CGE_map_20-80'!X74</f>
        <v>1897093.1380790591</v>
      </c>
      <c r="BY70" s="224">
        <v>2572441.6394333281</v>
      </c>
      <c r="BZ70" s="224"/>
      <c r="CA70" s="224"/>
      <c r="CB70" s="224"/>
      <c r="CC70" s="224"/>
      <c r="CD70" s="9">
        <v>38457.6323054815</v>
      </c>
      <c r="CE70" s="224"/>
      <c r="CF70" s="107">
        <f t="shared" si="3"/>
        <v>9594823.3734795768</v>
      </c>
      <c r="CG70" s="221" t="b">
        <f t="shared" si="2"/>
        <v>1</v>
      </c>
      <c r="CH70" s="224">
        <v>9594823.3734795768</v>
      </c>
    </row>
    <row r="71" spans="1:87" x14ac:dyDescent="0.25">
      <c r="A71" s="227" t="str">
        <f>BS1</f>
        <v>K</v>
      </c>
      <c r="B71" s="225">
        <v>69</v>
      </c>
      <c r="C71" s="79">
        <v>1849202.5999999999</v>
      </c>
      <c r="D71" s="79">
        <v>123462.76215141091</v>
      </c>
      <c r="E71" s="79">
        <v>4320025.9580597421</v>
      </c>
      <c r="F71" s="79">
        <v>126544.48321226559</v>
      </c>
      <c r="G71" s="79">
        <v>111719.90046035385</v>
      </c>
      <c r="H71" s="79">
        <v>568898.66070519283</v>
      </c>
      <c r="I71" s="79">
        <v>221630.83541103435</v>
      </c>
      <c r="J71" s="79">
        <v>1170975.6142917487</v>
      </c>
      <c r="K71" s="79">
        <v>38923.095048074741</v>
      </c>
      <c r="L71" s="79">
        <v>110076.31922744958</v>
      </c>
      <c r="M71" s="79">
        <v>839846.43594899192</v>
      </c>
      <c r="N71" s="79">
        <v>1024460.0258934889</v>
      </c>
      <c r="O71" s="79">
        <v>91740.965765774323</v>
      </c>
      <c r="P71" s="79">
        <v>393025.55105114414</v>
      </c>
      <c r="Q71" s="79">
        <v>268865.87145775952</v>
      </c>
      <c r="R71" s="79">
        <v>194484.03636553505</v>
      </c>
      <c r="S71" s="79">
        <v>204313.46740592801</v>
      </c>
      <c r="T71" s="79">
        <v>3981.3175441047297</v>
      </c>
      <c r="U71" s="79">
        <v>297699.87083777023</v>
      </c>
      <c r="V71" s="79">
        <v>55952.270884580976</v>
      </c>
      <c r="W71" s="79">
        <v>89834.958277648693</v>
      </c>
      <c r="X71" s="79">
        <v>60723.3</v>
      </c>
      <c r="Y71" s="79">
        <v>2835818.768586067</v>
      </c>
      <c r="Z71" s="79">
        <v>12122.898894784914</v>
      </c>
      <c r="AA71" s="79">
        <v>130138.0096433376</v>
      </c>
      <c r="AB71" s="79">
        <v>1644492.8</v>
      </c>
      <c r="AC71" s="79">
        <v>5863164.2999999998</v>
      </c>
      <c r="AD71" s="79">
        <v>601958.40000000002</v>
      </c>
      <c r="AE71" s="79">
        <v>1308089.1000000001</v>
      </c>
      <c r="AF71" s="79">
        <v>4191245.8</v>
      </c>
      <c r="AG71" s="79">
        <v>1446851.2</v>
      </c>
      <c r="AH71" s="79">
        <v>391338.10000000003</v>
      </c>
      <c r="AI71" s="79">
        <v>488001.5</v>
      </c>
      <c r="AJ71" s="80">
        <v>2904348.3228758103</v>
      </c>
      <c r="AK71" s="223"/>
      <c r="AL71" s="223"/>
      <c r="AM71" s="223"/>
      <c r="AN71" s="223"/>
      <c r="AO71" s="223"/>
      <c r="AP71" s="223"/>
      <c r="AQ71" s="223"/>
      <c r="AR71" s="223"/>
      <c r="AS71" s="223"/>
      <c r="AT71" s="223"/>
      <c r="AU71" s="223"/>
      <c r="AV71" s="223"/>
      <c r="AW71" s="223"/>
      <c r="AX71" s="223"/>
      <c r="AY71" s="223"/>
      <c r="AZ71" s="223"/>
      <c r="BA71" s="223"/>
      <c r="BB71" s="223"/>
      <c r="BC71" s="223"/>
      <c r="BD71" s="223"/>
      <c r="BE71" s="223"/>
      <c r="BF71" s="223"/>
      <c r="BG71" s="223"/>
      <c r="BH71" s="223"/>
      <c r="BI71" s="223"/>
      <c r="BJ71" s="223"/>
      <c r="BK71" s="223"/>
      <c r="BL71" s="223"/>
      <c r="BM71" s="223"/>
      <c r="BN71" s="223"/>
      <c r="BO71" s="223"/>
      <c r="BP71" s="223"/>
      <c r="BQ71" s="223"/>
      <c r="BR71" s="92"/>
      <c r="BS71" s="223"/>
      <c r="BT71" s="223"/>
      <c r="BU71" s="79"/>
      <c r="BV71" s="79"/>
      <c r="BW71" s="79"/>
      <c r="BX71" s="79"/>
      <c r="BY71" s="223"/>
      <c r="BZ71" s="223"/>
      <c r="CA71" s="223"/>
      <c r="CB71" s="223"/>
      <c r="CC71" s="223"/>
      <c r="CD71" s="223"/>
      <c r="CE71" s="104"/>
      <c r="CF71" s="107">
        <f t="shared" si="3"/>
        <v>33983957.5</v>
      </c>
      <c r="CG71" s="221" t="b">
        <f>CF71=CH71</f>
        <v>1</v>
      </c>
      <c r="CH71" s="79">
        <v>33983957.5</v>
      </c>
    </row>
    <row r="72" spans="1:87" x14ac:dyDescent="0.25">
      <c r="A72" s="227" t="str">
        <f>BT1</f>
        <v>L</v>
      </c>
      <c r="B72" s="225">
        <v>70</v>
      </c>
      <c r="C72" s="79">
        <v>604736.30000000005</v>
      </c>
      <c r="D72" s="79">
        <v>105860.56745946007</v>
      </c>
      <c r="E72" s="79">
        <v>633019.71334440075</v>
      </c>
      <c r="F72" s="79">
        <v>17752.191519996053</v>
      </c>
      <c r="G72" s="79">
        <v>86122.951192854816</v>
      </c>
      <c r="H72" s="79">
        <v>550308.99124965188</v>
      </c>
      <c r="I72" s="79">
        <v>220547.08523363638</v>
      </c>
      <c r="J72" s="79">
        <v>279467.79329062358</v>
      </c>
      <c r="K72" s="79">
        <v>26179.577379694845</v>
      </c>
      <c r="L72" s="79">
        <v>93362.839057653677</v>
      </c>
      <c r="M72" s="79">
        <v>307007.89370935922</v>
      </c>
      <c r="N72" s="79">
        <v>446672.77083422855</v>
      </c>
      <c r="O72" s="79">
        <v>46986.131221762087</v>
      </c>
      <c r="P72" s="79">
        <v>52208.380962589814</v>
      </c>
      <c r="Q72" s="79">
        <v>68082.519538603694</v>
      </c>
      <c r="R72" s="79">
        <v>103347.35189509609</v>
      </c>
      <c r="S72" s="79">
        <v>291633.449736398</v>
      </c>
      <c r="T72" s="79">
        <v>3900.4923739905507</v>
      </c>
      <c r="U72" s="79">
        <v>297063.01074169017</v>
      </c>
      <c r="V72" s="79">
        <v>57729.726933280675</v>
      </c>
      <c r="W72" s="79">
        <v>89737.262325029151</v>
      </c>
      <c r="X72" s="79">
        <v>77925.7</v>
      </c>
      <c r="Y72" s="79">
        <v>668400.71970362193</v>
      </c>
      <c r="Z72" s="79">
        <v>16250.96134842237</v>
      </c>
      <c r="AA72" s="79">
        <v>62221.363376500893</v>
      </c>
      <c r="AB72" s="79">
        <v>1321412.2</v>
      </c>
      <c r="AC72" s="79">
        <v>3257217.2</v>
      </c>
      <c r="AD72" s="79">
        <v>472862.4</v>
      </c>
      <c r="AE72" s="79">
        <v>695206.7</v>
      </c>
      <c r="AF72" s="79">
        <v>301672.7</v>
      </c>
      <c r="AG72" s="79">
        <v>995204.5</v>
      </c>
      <c r="AH72" s="79">
        <v>1135434.3999999999</v>
      </c>
      <c r="AI72" s="79">
        <v>585942.5</v>
      </c>
      <c r="AJ72" s="80">
        <v>2638964.9555714549</v>
      </c>
      <c r="AK72" s="223"/>
      <c r="AL72" s="223"/>
      <c r="AM72" s="223"/>
      <c r="AN72" s="223"/>
      <c r="AO72" s="223"/>
      <c r="AP72" s="223"/>
      <c r="AQ72" s="223"/>
      <c r="AR72" s="223"/>
      <c r="AS72" s="223"/>
      <c r="AT72" s="223"/>
      <c r="AU72" s="223"/>
      <c r="AV72" s="223"/>
      <c r="AW72" s="223"/>
      <c r="AX72" s="223"/>
      <c r="AY72" s="223"/>
      <c r="AZ72" s="223"/>
      <c r="BA72" s="223"/>
      <c r="BB72" s="223"/>
      <c r="BC72" s="223"/>
      <c r="BD72" s="223"/>
      <c r="BE72" s="223"/>
      <c r="BF72" s="223"/>
      <c r="BG72" s="223"/>
      <c r="BH72" s="223"/>
      <c r="BI72" s="223"/>
      <c r="BJ72" s="223"/>
      <c r="BK72" s="223"/>
      <c r="BL72" s="223"/>
      <c r="BM72" s="223"/>
      <c r="BN72" s="223"/>
      <c r="BO72" s="223"/>
      <c r="BP72" s="223"/>
      <c r="BQ72" s="223"/>
      <c r="BR72" s="77"/>
      <c r="BS72" s="223"/>
      <c r="BT72" s="79"/>
      <c r="BU72" s="79"/>
      <c r="BV72" s="79"/>
      <c r="BW72" s="79"/>
      <c r="BX72" s="79"/>
      <c r="BY72" s="79"/>
      <c r="BZ72" s="79"/>
      <c r="CA72" s="79"/>
      <c r="CB72" s="79"/>
      <c r="CC72" s="79"/>
      <c r="CD72" s="79"/>
      <c r="CE72" s="83"/>
      <c r="CF72" s="107">
        <f t="shared" si="3"/>
        <v>16610443.300000001</v>
      </c>
      <c r="CG72" s="221" t="b">
        <f t="shared" si="2"/>
        <v>1</v>
      </c>
      <c r="CH72" s="79">
        <v>16610443.300000001</v>
      </c>
    </row>
    <row r="73" spans="1:87" x14ac:dyDescent="0.25">
      <c r="A73" s="181" t="s">
        <v>172</v>
      </c>
      <c r="B73" s="99">
        <v>71</v>
      </c>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80"/>
      <c r="AK73" s="223"/>
      <c r="AL73" s="223"/>
      <c r="AM73" s="223"/>
      <c r="AN73" s="223"/>
      <c r="AO73" s="223"/>
      <c r="AP73" s="223"/>
      <c r="AQ73" s="223"/>
      <c r="AR73" s="223"/>
      <c r="AS73" s="223"/>
      <c r="AT73" s="223"/>
      <c r="AU73" s="223"/>
      <c r="AV73" s="223"/>
      <c r="AW73" s="223"/>
      <c r="AX73" s="223"/>
      <c r="AY73" s="223"/>
      <c r="AZ73" s="223"/>
      <c r="BA73" s="223"/>
      <c r="BB73" s="223"/>
      <c r="BC73" s="223"/>
      <c r="BD73" s="223"/>
      <c r="BE73" s="223"/>
      <c r="BF73" s="223"/>
      <c r="BG73" s="223"/>
      <c r="BH73" s="223"/>
      <c r="BI73" s="223"/>
      <c r="BJ73" s="223"/>
      <c r="BK73" s="223"/>
      <c r="BL73" s="223"/>
      <c r="BM73" s="223"/>
      <c r="BN73" s="223"/>
      <c r="BO73" s="223"/>
      <c r="BP73" s="223"/>
      <c r="BQ73" s="223"/>
      <c r="BR73" s="77"/>
      <c r="BS73" s="105">
        <f>'[46]SAM_2017_IO bal'!BS73*'[46]HH_CGE_map_20-80'!U96</f>
        <v>463423.74375168688</v>
      </c>
      <c r="BT73" s="223">
        <f>'[46]SAM_2017_IO bal'!BT73*'[46]HH_CGE_map_20-80'!U99</f>
        <v>607413.57674406585</v>
      </c>
      <c r="BU73" s="223"/>
      <c r="BV73" s="223"/>
      <c r="BW73" s="223"/>
      <c r="BX73" s="223"/>
      <c r="BY73" s="223">
        <f>'[46]SAM_2017_IO bal'!BV73*'[46]HH_CGE_map_20-80'!U102</f>
        <v>1420065.3349408291</v>
      </c>
      <c r="BZ73" s="223"/>
      <c r="CA73" s="223"/>
      <c r="CB73" s="223"/>
      <c r="CC73" s="223"/>
      <c r="CD73" s="223"/>
      <c r="CE73" s="83">
        <f>'[46]SAM_2017_IO bal'!CC73*'[46]HH_CGE_map_20-80'!U105</f>
        <v>12098.851862492866</v>
      </c>
      <c r="CF73" s="107">
        <f t="shared" si="3"/>
        <v>2503001.5072990749</v>
      </c>
      <c r="CG73" s="221" t="b">
        <f>SUM(CF73:CF76)='[46]SAM_2017_IO bal'!CD73</f>
        <v>1</v>
      </c>
      <c r="CH73" s="180">
        <f>'[46]SAM_2017_IO bal'!CD73</f>
        <v>58504941.443953626</v>
      </c>
      <c r="CI73" s="180">
        <f>SUM(CF73:CF76)-CH73</f>
        <v>0</v>
      </c>
    </row>
    <row r="74" spans="1:87" x14ac:dyDescent="0.25">
      <c r="A74" s="181" t="s">
        <v>173</v>
      </c>
      <c r="B74" s="99">
        <v>72</v>
      </c>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80"/>
      <c r="AK74" s="223"/>
      <c r="AL74" s="223"/>
      <c r="AM74" s="223"/>
      <c r="AN74" s="223"/>
      <c r="AO74" s="223"/>
      <c r="AP74" s="223"/>
      <c r="AQ74" s="223"/>
      <c r="AR74" s="223"/>
      <c r="AS74" s="223"/>
      <c r="AT74" s="223"/>
      <c r="AU74" s="223"/>
      <c r="AV74" s="223"/>
      <c r="AW74" s="223"/>
      <c r="AX74" s="223"/>
      <c r="AY74" s="223"/>
      <c r="AZ74" s="223"/>
      <c r="BA74" s="223"/>
      <c r="BB74" s="223"/>
      <c r="BC74" s="223"/>
      <c r="BD74" s="223"/>
      <c r="BE74" s="223"/>
      <c r="BF74" s="223"/>
      <c r="BG74" s="223"/>
      <c r="BH74" s="223"/>
      <c r="BI74" s="223"/>
      <c r="BJ74" s="223"/>
      <c r="BK74" s="223"/>
      <c r="BL74" s="223"/>
      <c r="BM74" s="223"/>
      <c r="BN74" s="223"/>
      <c r="BO74" s="223"/>
      <c r="BP74" s="223"/>
      <c r="BQ74" s="223"/>
      <c r="BR74" s="77"/>
      <c r="BS74" s="105">
        <f>'[46]SAM_2017_IO bal'!BS73*'[46]HH_CGE_map_20-80'!V96</f>
        <v>13036222.577011971</v>
      </c>
      <c r="BT74" s="223">
        <f>'[46]SAM_2017_IO bal'!BT73*'[46]HH_CGE_map_20-80'!V99</f>
        <v>6219124.6606683014</v>
      </c>
      <c r="BU74" s="223"/>
      <c r="BV74" s="223"/>
      <c r="BW74" s="223"/>
      <c r="BX74" s="223"/>
      <c r="BY74" s="223">
        <f>'[46]SAM_2017_IO bal'!BV73*'[46]HH_CGE_map_20-80'!V102</f>
        <v>2034241.7647489191</v>
      </c>
      <c r="BZ74" s="223"/>
      <c r="CA74" s="223"/>
      <c r="CB74" s="223"/>
      <c r="CC74" s="223"/>
      <c r="CD74" s="223"/>
      <c r="CE74" s="83">
        <f>'[46]SAM_2017_IO bal'!CC73*'[46]HH_CGE_map_20-80'!V105</f>
        <v>388805.05850486225</v>
      </c>
      <c r="CF74" s="107">
        <f t="shared" si="3"/>
        <v>21678394.060934052</v>
      </c>
      <c r="CG74" s="180">
        <f>SUM(CF73:CF76)</f>
        <v>58504941.443953611</v>
      </c>
    </row>
    <row r="75" spans="1:87" x14ac:dyDescent="0.25">
      <c r="A75" s="181" t="s">
        <v>174</v>
      </c>
      <c r="B75" s="99">
        <v>73</v>
      </c>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80"/>
      <c r="AK75" s="223"/>
      <c r="AL75" s="223"/>
      <c r="AM75" s="223"/>
      <c r="AN75" s="223"/>
      <c r="AO75" s="223"/>
      <c r="AP75" s="223"/>
      <c r="AQ75" s="223"/>
      <c r="AR75" s="223"/>
      <c r="AS75" s="223"/>
      <c r="AT75" s="223"/>
      <c r="AU75" s="223"/>
      <c r="AV75" s="223"/>
      <c r="AW75" s="223"/>
      <c r="AX75" s="223"/>
      <c r="AY75" s="223"/>
      <c r="AZ75" s="223"/>
      <c r="BA75" s="223"/>
      <c r="BB75" s="223"/>
      <c r="BC75" s="223"/>
      <c r="BD75" s="223"/>
      <c r="BE75" s="223"/>
      <c r="BF75" s="223"/>
      <c r="BG75" s="223"/>
      <c r="BH75" s="223"/>
      <c r="BI75" s="223"/>
      <c r="BJ75" s="223"/>
      <c r="BK75" s="223"/>
      <c r="BL75" s="223"/>
      <c r="BM75" s="223"/>
      <c r="BN75" s="223"/>
      <c r="BO75" s="223"/>
      <c r="BP75" s="223"/>
      <c r="BQ75" s="223"/>
      <c r="BR75" s="77"/>
      <c r="BS75" s="105">
        <f>'[46]SAM_2017_IO bal'!BS73*'[46]HH_CGE_map_20-80'!W96</f>
        <v>263337.50527086871</v>
      </c>
      <c r="BT75" s="223">
        <f>'[46]SAM_2017_IO bal'!BT73*'[46]HH_CGE_map_20-80'!W99</f>
        <v>345158.78421012691</v>
      </c>
      <c r="BU75" s="223"/>
      <c r="BV75" s="223"/>
      <c r="BW75" s="223"/>
      <c r="BX75" s="223"/>
      <c r="BY75" s="223">
        <f>'[46]SAM_2017_IO bal'!BV73*'[46]HH_CGE_map_20-80'!W102</f>
        <v>806942.81997198029</v>
      </c>
      <c r="BZ75" s="223"/>
      <c r="CA75" s="223"/>
      <c r="CB75" s="223"/>
      <c r="CC75" s="223"/>
      <c r="CD75" s="223"/>
      <c r="CE75" s="83">
        <f>'[46]SAM_2017_IO bal'!CC73*'[46]HH_CGE_map_20-80'!W105</f>
        <v>6875.093279246933</v>
      </c>
      <c r="CF75" s="107">
        <f t="shared" si="3"/>
        <v>1422314.2027322229</v>
      </c>
    </row>
    <row r="76" spans="1:87" x14ac:dyDescent="0.25">
      <c r="A76" s="181" t="s">
        <v>175</v>
      </c>
      <c r="B76" s="99">
        <v>74</v>
      </c>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80"/>
      <c r="AK76" s="223"/>
      <c r="AL76" s="223"/>
      <c r="AM76" s="223"/>
      <c r="AN76" s="223"/>
      <c r="AO76" s="223"/>
      <c r="AP76" s="223"/>
      <c r="AQ76" s="223"/>
      <c r="AR76" s="223"/>
      <c r="AS76" s="223"/>
      <c r="AT76" s="223"/>
      <c r="AU76" s="223"/>
      <c r="AV76" s="223"/>
      <c r="AW76" s="223"/>
      <c r="AX76" s="223"/>
      <c r="AY76" s="223"/>
      <c r="AZ76" s="223"/>
      <c r="BA76" s="223"/>
      <c r="BB76" s="223"/>
      <c r="BC76" s="223"/>
      <c r="BD76" s="223"/>
      <c r="BE76" s="223"/>
      <c r="BF76" s="223"/>
      <c r="BG76" s="223"/>
      <c r="BH76" s="223"/>
      <c r="BI76" s="223"/>
      <c r="BJ76" s="223"/>
      <c r="BK76" s="223"/>
      <c r="BL76" s="223"/>
      <c r="BM76" s="223"/>
      <c r="BN76" s="223"/>
      <c r="BO76" s="223"/>
      <c r="BP76" s="223"/>
      <c r="BQ76" s="223"/>
      <c r="BR76" s="77"/>
      <c r="BS76" s="105">
        <f>'[46]SAM_2017_IO bal'!BS73*'[46]HH_CGE_map_20-80'!X96</f>
        <v>19785034.718961589</v>
      </c>
      <c r="BT76" s="223">
        <f>'[46]SAM_2017_IO bal'!BT73*'[46]HH_CGE_map_20-80'!X99</f>
        <v>9438746.278377505</v>
      </c>
      <c r="BU76" s="223"/>
      <c r="BV76" s="223"/>
      <c r="BW76" s="223"/>
      <c r="BX76" s="223"/>
      <c r="BY76" s="223">
        <f>'[46]SAM_2017_IO bal'!BV73*'[46]HH_CGE_map_20-80'!X102</f>
        <v>3087362.4398904811</v>
      </c>
      <c r="BZ76" s="223"/>
      <c r="CA76" s="223"/>
      <c r="CB76" s="223"/>
      <c r="CC76" s="223"/>
      <c r="CD76" s="223"/>
      <c r="CE76" s="83">
        <f>'[46]SAM_2017_IO bal'!CC73*'[46]HH_CGE_map_20-80'!X105</f>
        <v>590088.23575868958</v>
      </c>
      <c r="CF76" s="107">
        <f t="shared" si="3"/>
        <v>32901231.672988262</v>
      </c>
    </row>
    <row r="77" spans="1:87" x14ac:dyDescent="0.25">
      <c r="A77" s="227" t="str">
        <f>BY1</f>
        <v>Govt</v>
      </c>
      <c r="B77" s="225">
        <v>75</v>
      </c>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80"/>
      <c r="AK77" s="223"/>
      <c r="AL77" s="223"/>
      <c r="AM77" s="223"/>
      <c r="AN77" s="223"/>
      <c r="AO77" s="223"/>
      <c r="AP77" s="223"/>
      <c r="AQ77" s="223"/>
      <c r="AR77" s="223"/>
      <c r="AS77" s="223"/>
      <c r="AT77" s="223"/>
      <c r="AU77" s="223"/>
      <c r="AV77" s="223"/>
      <c r="AW77" s="223"/>
      <c r="AX77" s="223"/>
      <c r="AY77" s="223"/>
      <c r="AZ77" s="223"/>
      <c r="BA77" s="223"/>
      <c r="BB77" s="223"/>
      <c r="BC77" s="223"/>
      <c r="BD77" s="223"/>
      <c r="BE77" s="223"/>
      <c r="BF77" s="223"/>
      <c r="BG77" s="223"/>
      <c r="BH77" s="223"/>
      <c r="BI77" s="223"/>
      <c r="BJ77" s="223"/>
      <c r="BK77" s="223"/>
      <c r="BL77" s="223"/>
      <c r="BM77" s="223"/>
      <c r="BN77" s="223"/>
      <c r="BO77" s="223"/>
      <c r="BP77" s="223"/>
      <c r="BQ77" s="223"/>
      <c r="BR77" s="77"/>
      <c r="BS77" s="105">
        <v>435938.95500388398</v>
      </c>
      <c r="BT77" s="223"/>
      <c r="BU77" s="223">
        <f>'[46]SAM_2017_IO bal'!$BU74*'[46]HH_CGE_map_20-80'!U90</f>
        <v>373648.13987688418</v>
      </c>
      <c r="BV77" s="223">
        <f>'[46]SAM_2017_IO bal'!$BU74*'[46]HH_CGE_map_20-80'!V90</f>
        <v>2640389.9649997093</v>
      </c>
      <c r="BW77" s="223">
        <f>'[46]SAM_2017_IO bal'!$BU74*'[46]HH_CGE_map_20-80'!W90</f>
        <v>212323.10672670646</v>
      </c>
      <c r="BX77" s="223">
        <f>'[46]SAM_2017_IO bal'!$BU74*'[46]HH_CGE_map_20-80'!X90</f>
        <v>4007311.6902159378</v>
      </c>
      <c r="BY77" s="223"/>
      <c r="BZ77" s="223">
        <v>2116982.0149958641</v>
      </c>
      <c r="CA77" s="223">
        <v>1201952.4153063877</v>
      </c>
      <c r="CB77" s="223">
        <v>601458.49999999988</v>
      </c>
      <c r="CC77" s="223">
        <v>3190491.612332928</v>
      </c>
      <c r="CD77" s="223"/>
      <c r="CE77" s="83">
        <v>375520.16821394372</v>
      </c>
      <c r="CF77" s="107">
        <f t="shared" si="3"/>
        <v>15156016.567672243</v>
      </c>
      <c r="CG77" s="221" t="b">
        <f t="shared" si="2"/>
        <v>1</v>
      </c>
      <c r="CH77" s="221">
        <v>15156016.567672243</v>
      </c>
      <c r="CI77" s="180">
        <f>CF77-CH77</f>
        <v>0</v>
      </c>
    </row>
    <row r="78" spans="1:87" x14ac:dyDescent="0.25">
      <c r="A78" s="227" t="str">
        <f>BZ1</f>
        <v>TC</v>
      </c>
      <c r="B78" s="225">
        <v>76</v>
      </c>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80"/>
      <c r="AK78" s="79">
        <v>61694.209859215058</v>
      </c>
      <c r="AL78" s="79">
        <v>24668.667948639159</v>
      </c>
      <c r="AM78" s="79">
        <v>56060.408508274108</v>
      </c>
      <c r="AN78" s="79">
        <v>3377.8510110728821</v>
      </c>
      <c r="AO78" s="79">
        <v>1557.401241019335</v>
      </c>
      <c r="AP78" s="79">
        <v>13794.047760418576</v>
      </c>
      <c r="AQ78" s="79">
        <v>4508.8241182564134</v>
      </c>
      <c r="AR78" s="79">
        <v>417790.95987979323</v>
      </c>
      <c r="AS78" s="79">
        <v>10769.699272240916</v>
      </c>
      <c r="AT78" s="79">
        <v>92230.361828091758</v>
      </c>
      <c r="AU78" s="79">
        <v>7331.1709322309443</v>
      </c>
      <c r="AV78" s="79">
        <v>7449.0246086430689</v>
      </c>
      <c r="AW78" s="79">
        <v>38060.622438790291</v>
      </c>
      <c r="AX78" s="79">
        <v>80457.502038485138</v>
      </c>
      <c r="AY78" s="79">
        <v>64565.630834258962</v>
      </c>
      <c r="AZ78" s="79">
        <v>14010.099314161973</v>
      </c>
      <c r="BA78" s="79">
        <v>367258.82629018155</v>
      </c>
      <c r="BB78" s="79">
        <v>19100.087480511993</v>
      </c>
      <c r="BC78" s="79">
        <v>51189.869041708494</v>
      </c>
      <c r="BD78" s="79">
        <v>10841.405050506477</v>
      </c>
      <c r="BE78" s="79">
        <v>7262.11180515661</v>
      </c>
      <c r="BF78" s="79">
        <v>7407.2141733306871</v>
      </c>
      <c r="BG78" s="79">
        <v>148797.010440952</v>
      </c>
      <c r="BH78" s="79">
        <v>531.97696392039984</v>
      </c>
      <c r="BI78" s="79">
        <v>11869.028955227741</v>
      </c>
      <c r="BJ78" s="79">
        <v>204095.38218011637</v>
      </c>
      <c r="BK78" s="79">
        <v>22676.271727331492</v>
      </c>
      <c r="BL78" s="79">
        <v>56744.371531369536</v>
      </c>
      <c r="BM78" s="79">
        <v>70343.895067671678</v>
      </c>
      <c r="BN78" s="79">
        <v>17975.143042737302</v>
      </c>
      <c r="BO78" s="79">
        <v>64322.937104168159</v>
      </c>
      <c r="BP78" s="79">
        <v>8548.519467109707</v>
      </c>
      <c r="BQ78" s="79">
        <v>6751.9916158110482</v>
      </c>
      <c r="BR78" s="79">
        <v>142939.49146445945</v>
      </c>
      <c r="BS78" s="105"/>
      <c r="BT78" s="223"/>
      <c r="BU78" s="223"/>
      <c r="BV78" s="223"/>
      <c r="BW78" s="223"/>
      <c r="BX78" s="223"/>
      <c r="BY78" s="223"/>
      <c r="BZ78" s="223"/>
      <c r="CA78" s="223"/>
      <c r="CB78" s="223"/>
      <c r="CC78" s="223"/>
      <c r="CD78" s="223"/>
      <c r="CE78" s="83"/>
      <c r="CF78" s="107">
        <f t="shared" si="3"/>
        <v>2116982.0149958627</v>
      </c>
      <c r="CG78" s="221" t="b">
        <f t="shared" si="2"/>
        <v>1</v>
      </c>
      <c r="CH78" s="221">
        <v>2116982.0149958627</v>
      </c>
      <c r="CI78" s="179"/>
    </row>
    <row r="79" spans="1:87" x14ac:dyDescent="0.25">
      <c r="A79" s="227" t="str">
        <f>CA1</f>
        <v>TE</v>
      </c>
      <c r="B79" s="225">
        <v>77</v>
      </c>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80"/>
      <c r="AK79" s="223"/>
      <c r="AL79" s="223"/>
      <c r="AM79" s="223"/>
      <c r="AN79" s="223"/>
      <c r="AO79" s="223"/>
      <c r="AP79" s="223"/>
      <c r="AQ79" s="223"/>
      <c r="AR79" s="223"/>
      <c r="AS79" s="223"/>
      <c r="AT79" s="223"/>
      <c r="AU79" s="223"/>
      <c r="AV79" s="223"/>
      <c r="AW79" s="223"/>
      <c r="AX79" s="223"/>
      <c r="AY79" s="223"/>
      <c r="AZ79" s="223"/>
      <c r="BA79" s="223"/>
      <c r="BB79" s="223"/>
      <c r="BC79" s="223"/>
      <c r="BD79" s="223"/>
      <c r="BE79" s="223"/>
      <c r="BF79" s="223"/>
      <c r="BG79" s="223"/>
      <c r="BH79" s="223"/>
      <c r="BI79" s="223"/>
      <c r="BJ79" s="223"/>
      <c r="BK79" s="223"/>
      <c r="BL79" s="223"/>
      <c r="BM79" s="223"/>
      <c r="BN79" s="223"/>
      <c r="BO79" s="223"/>
      <c r="BP79" s="223"/>
      <c r="BQ79" s="223"/>
      <c r="BR79" s="77"/>
      <c r="BS79" s="105"/>
      <c r="BT79" s="223"/>
      <c r="BU79" s="223"/>
      <c r="BV79" s="223"/>
      <c r="BW79" s="223"/>
      <c r="BX79" s="223"/>
      <c r="BY79" s="223"/>
      <c r="BZ79" s="223"/>
      <c r="CA79" s="223"/>
      <c r="CB79" s="223"/>
      <c r="CC79" s="223"/>
      <c r="CD79" s="223"/>
      <c r="CE79" s="83">
        <v>1201952.41530639</v>
      </c>
      <c r="CF79" s="107">
        <f t="shared" si="3"/>
        <v>1201952.41530639</v>
      </c>
      <c r="CG79" s="221" t="b">
        <f t="shared" si="2"/>
        <v>1</v>
      </c>
      <c r="CH79" s="221">
        <v>1201952.41530639</v>
      </c>
      <c r="CI79" s="179"/>
    </row>
    <row r="80" spans="1:87" x14ac:dyDescent="0.25">
      <c r="A80" s="227" t="str">
        <f>CB1</f>
        <v>TK</v>
      </c>
      <c r="B80" s="225">
        <v>78</v>
      </c>
      <c r="C80" s="79">
        <v>2345.6999999999998</v>
      </c>
      <c r="D80" s="79">
        <v>6743.7734244622634</v>
      </c>
      <c r="E80" s="79">
        <v>296055.09572091891</v>
      </c>
      <c r="F80" s="79">
        <v>9039.5437684368753</v>
      </c>
      <c r="G80" s="79">
        <v>2040.9516378959104</v>
      </c>
      <c r="H80" s="79">
        <v>12599.450422358603</v>
      </c>
      <c r="I80" s="79">
        <v>9321.4850259273699</v>
      </c>
      <c r="J80" s="79">
        <v>8287.1005745175335</v>
      </c>
      <c r="K80" s="79">
        <v>318.74159399102547</v>
      </c>
      <c r="L80" s="79">
        <v>554.04772738808697</v>
      </c>
      <c r="M80" s="79">
        <v>21740.913309524396</v>
      </c>
      <c r="N80" s="79">
        <v>32461.152698204958</v>
      </c>
      <c r="O80" s="79">
        <v>581.21857235232687</v>
      </c>
      <c r="P80" s="79">
        <v>2146.8358820170624</v>
      </c>
      <c r="Q80" s="79">
        <v>637.79613938021123</v>
      </c>
      <c r="R80" s="79">
        <v>3070.7398051428631</v>
      </c>
      <c r="S80" s="79">
        <v>4652.8828525173012</v>
      </c>
      <c r="T80" s="79">
        <v>27.170844964239862</v>
      </c>
      <c r="U80" s="79">
        <v>11010.702396546756</v>
      </c>
      <c r="V80" s="79">
        <v>1149.4935869514538</v>
      </c>
      <c r="W80" s="79">
        <v>3345.4040165017936</v>
      </c>
      <c r="X80" s="79">
        <v>3085.5</v>
      </c>
      <c r="Y80" s="79">
        <v>38832.370945556882</v>
      </c>
      <c r="Z80" s="79">
        <v>27.660238328374504</v>
      </c>
      <c r="AA80" s="79">
        <v>629.49520668347975</v>
      </c>
      <c r="AB80" s="79">
        <v>11211.2</v>
      </c>
      <c r="AC80" s="79">
        <v>20780.400000000001</v>
      </c>
      <c r="AD80" s="79">
        <v>14441</v>
      </c>
      <c r="AE80" s="79">
        <v>17225.8</v>
      </c>
      <c r="AF80" s="79">
        <v>22445</v>
      </c>
      <c r="AG80" s="79">
        <v>15343.2</v>
      </c>
      <c r="AH80" s="79">
        <v>2192</v>
      </c>
      <c r="AI80" s="79">
        <v>1899.5</v>
      </c>
      <c r="AJ80" s="80">
        <v>25215.173609431255</v>
      </c>
      <c r="AK80" s="223"/>
      <c r="AL80" s="223"/>
      <c r="AM80" s="223"/>
      <c r="AN80" s="223"/>
      <c r="AO80" s="223"/>
      <c r="AP80" s="223"/>
      <c r="AQ80" s="223"/>
      <c r="AR80" s="223"/>
      <c r="AS80" s="223"/>
      <c r="AT80" s="223"/>
      <c r="AU80" s="223"/>
      <c r="AV80" s="223"/>
      <c r="AW80" s="223"/>
      <c r="AX80" s="223"/>
      <c r="AY80" s="223"/>
      <c r="AZ80" s="223"/>
      <c r="BA80" s="223"/>
      <c r="BB80" s="223"/>
      <c r="BC80" s="223"/>
      <c r="BD80" s="223"/>
      <c r="BE80" s="223"/>
      <c r="BF80" s="223"/>
      <c r="BG80" s="223"/>
      <c r="BH80" s="223"/>
      <c r="BI80" s="223"/>
      <c r="BJ80" s="223"/>
      <c r="BK80" s="223"/>
      <c r="BL80" s="223"/>
      <c r="BM80" s="223"/>
      <c r="BN80" s="223"/>
      <c r="BO80" s="223"/>
      <c r="BP80" s="223"/>
      <c r="BQ80" s="223"/>
      <c r="BR80" s="77"/>
      <c r="BS80" s="105"/>
      <c r="BT80" s="223"/>
      <c r="BU80" s="223"/>
      <c r="BV80" s="223"/>
      <c r="BW80" s="223"/>
      <c r="BX80" s="223"/>
      <c r="BY80" s="223"/>
      <c r="BZ80" s="223"/>
      <c r="CA80" s="223"/>
      <c r="CB80" s="223"/>
      <c r="CC80" s="223"/>
      <c r="CD80" s="223"/>
      <c r="CE80" s="83"/>
      <c r="CF80" s="107">
        <f t="shared" si="3"/>
        <v>601458.49999999988</v>
      </c>
      <c r="CG80" s="221" t="b">
        <f t="shared" si="2"/>
        <v>1</v>
      </c>
      <c r="CH80" s="221">
        <v>601458.49999999988</v>
      </c>
      <c r="CI80" s="179"/>
    </row>
    <row r="81" spans="1:88" x14ac:dyDescent="0.25">
      <c r="A81" s="227" t="str">
        <f>CC1</f>
        <v>TY</v>
      </c>
      <c r="B81" s="225">
        <v>79</v>
      </c>
      <c r="C81" s="223"/>
      <c r="D81" s="223"/>
      <c r="E81" s="223"/>
      <c r="F81" s="223"/>
      <c r="G81" s="223"/>
      <c r="H81" s="223"/>
      <c r="I81" s="223"/>
      <c r="J81" s="223"/>
      <c r="K81" s="223"/>
      <c r="L81" s="223"/>
      <c r="M81" s="223"/>
      <c r="N81" s="223"/>
      <c r="O81" s="223"/>
      <c r="P81" s="223"/>
      <c r="Q81" s="223"/>
      <c r="R81" s="223"/>
      <c r="S81" s="223"/>
      <c r="T81" s="223"/>
      <c r="U81" s="223"/>
      <c r="V81" s="223"/>
      <c r="W81" s="223"/>
      <c r="X81" s="223"/>
      <c r="Y81" s="223"/>
      <c r="Z81" s="223"/>
      <c r="AA81" s="223"/>
      <c r="AB81" s="223"/>
      <c r="AC81" s="223"/>
      <c r="AD81" s="223"/>
      <c r="AE81" s="223"/>
      <c r="AF81" s="223"/>
      <c r="AG81" s="223"/>
      <c r="AH81" s="223"/>
      <c r="AI81" s="223"/>
      <c r="AJ81" s="77"/>
      <c r="AK81" s="223"/>
      <c r="AL81" s="223"/>
      <c r="AM81" s="223"/>
      <c r="AN81" s="223"/>
      <c r="AO81" s="223"/>
      <c r="AP81" s="223"/>
      <c r="AQ81" s="223"/>
      <c r="AR81" s="223"/>
      <c r="AS81" s="223"/>
      <c r="AT81" s="223"/>
      <c r="AU81" s="223"/>
      <c r="AV81" s="223"/>
      <c r="AW81" s="223"/>
      <c r="AX81" s="223"/>
      <c r="AY81" s="223"/>
      <c r="AZ81" s="223"/>
      <c r="BA81" s="223"/>
      <c r="BB81" s="223"/>
      <c r="BC81" s="223"/>
      <c r="BD81" s="223"/>
      <c r="BE81" s="223"/>
      <c r="BF81" s="223"/>
      <c r="BG81" s="223"/>
      <c r="BH81" s="223"/>
      <c r="BI81" s="223"/>
      <c r="BJ81" s="223"/>
      <c r="BK81" s="223"/>
      <c r="BL81" s="223"/>
      <c r="BM81" s="223"/>
      <c r="BN81" s="223"/>
      <c r="BO81" s="223"/>
      <c r="BP81" s="223"/>
      <c r="BQ81" s="223"/>
      <c r="BR81" s="77"/>
      <c r="BS81" s="105"/>
      <c r="BT81" s="223"/>
      <c r="BU81" s="223">
        <f>'[46]SAM_2017_IO bal'!$BU79*'[46]HH_CGE_map_20-80'!U87</f>
        <v>30544.776795608319</v>
      </c>
      <c r="BV81" s="223">
        <f>'[46]SAM_2017_IO bal'!$BU79*'[46]HH_CGE_map_20-80'!V87</f>
        <v>1248200.2715366811</v>
      </c>
      <c r="BW81" s="223">
        <f>'[46]SAM_2017_IO bal'!$BU79*'[46]HH_CGE_map_20-80'!W87</f>
        <v>17356.869234393293</v>
      </c>
      <c r="BX81" s="223">
        <f>'[46]SAM_2017_IO bal'!$BU79*'[46]HH_CGE_map_20-80'!X87</f>
        <v>1894389.6947662435</v>
      </c>
      <c r="BY81" s="223"/>
      <c r="BZ81" s="223"/>
      <c r="CA81" s="223"/>
      <c r="CB81" s="223"/>
      <c r="CC81" s="223"/>
      <c r="CD81" s="223"/>
      <c r="CE81" s="83"/>
      <c r="CF81" s="107">
        <f t="shared" si="3"/>
        <v>3190491.6123329261</v>
      </c>
      <c r="CG81" s="221" t="b">
        <f t="shared" si="2"/>
        <v>1</v>
      </c>
      <c r="CH81" s="223">
        <v>3190491.6123329266</v>
      </c>
      <c r="CI81" s="179"/>
    </row>
    <row r="82" spans="1:88" x14ac:dyDescent="0.25">
      <c r="A82" s="227" t="s">
        <v>17</v>
      </c>
      <c r="B82" s="225">
        <v>80</v>
      </c>
      <c r="C82" s="223"/>
      <c r="D82" s="223"/>
      <c r="E82" s="223"/>
      <c r="F82" s="223"/>
      <c r="G82" s="223"/>
      <c r="H82" s="223"/>
      <c r="I82" s="223"/>
      <c r="J82" s="223"/>
      <c r="K82" s="223"/>
      <c r="L82" s="223"/>
      <c r="M82" s="223"/>
      <c r="N82" s="223"/>
      <c r="O82" s="223"/>
      <c r="P82" s="223"/>
      <c r="Q82" s="223"/>
      <c r="R82" s="223"/>
      <c r="S82" s="223"/>
      <c r="T82" s="223"/>
      <c r="U82" s="223"/>
      <c r="V82" s="223"/>
      <c r="W82" s="223"/>
      <c r="X82" s="223"/>
      <c r="Y82" s="223"/>
      <c r="Z82" s="223"/>
      <c r="AA82" s="223"/>
      <c r="AB82" s="223"/>
      <c r="AC82" s="223"/>
      <c r="AD82" s="223"/>
      <c r="AE82" s="223"/>
      <c r="AF82" s="223"/>
      <c r="AG82" s="223"/>
      <c r="AH82" s="223"/>
      <c r="AI82" s="223"/>
      <c r="AJ82" s="77"/>
      <c r="AK82" s="223"/>
      <c r="AL82" s="223"/>
      <c r="AM82" s="223"/>
      <c r="AN82" s="223"/>
      <c r="AO82" s="223"/>
      <c r="AP82" s="223"/>
      <c r="AQ82" s="223"/>
      <c r="AR82" s="223"/>
      <c r="AS82" s="223"/>
      <c r="AT82" s="223"/>
      <c r="AU82" s="223"/>
      <c r="AV82" s="223"/>
      <c r="AW82" s="223"/>
      <c r="AX82" s="223"/>
      <c r="AY82" s="223"/>
      <c r="AZ82" s="223"/>
      <c r="BA82" s="223"/>
      <c r="BB82" s="223"/>
      <c r="BC82" s="223"/>
      <c r="BD82" s="223"/>
      <c r="BE82" s="223"/>
      <c r="BF82" s="223"/>
      <c r="BG82" s="223"/>
      <c r="BH82" s="223"/>
      <c r="BI82" s="223"/>
      <c r="BJ82" s="223"/>
      <c r="BK82" s="223"/>
      <c r="BL82" s="223"/>
      <c r="BM82" s="223"/>
      <c r="BN82" s="223"/>
      <c r="BO82" s="223"/>
      <c r="BP82" s="223"/>
      <c r="BQ82" s="223"/>
      <c r="BR82" s="77"/>
      <c r="BS82" s="105"/>
      <c r="BT82" s="223"/>
      <c r="BU82" s="223">
        <f>'[46]SAM_2017_IO bal'!$BU$80*'[46]HH_CGE_map_20-80'!U77+BU91</f>
        <v>275478.55712232238</v>
      </c>
      <c r="BV82" s="223">
        <f>'[46]SAM_2017_IO bal'!$BU$80*'[46]HH_CGE_map_20-80'!V77+BV91</f>
        <v>4849747.4417176135</v>
      </c>
      <c r="BW82" s="223">
        <f>'[46]SAM_2017_IO bal'!$BU$80*'[46]HH_CGE_map_20-80'!W77+BW91</f>
        <v>156538.88469530281</v>
      </c>
      <c r="BX82" s="223">
        <f>'[46]SAM_2017_IO bal'!$BU$80*'[46]HH_CGE_map_20-80'!X77+BX91</f>
        <v>7360446.7049972266</v>
      </c>
      <c r="BY82" s="223">
        <f>'[46]SAM_2017_IO bal'!BV80</f>
        <v>1145959.1116207819</v>
      </c>
      <c r="BZ82" s="223"/>
      <c r="CA82" s="223"/>
      <c r="CB82" s="223"/>
      <c r="CC82" s="223"/>
      <c r="CD82" s="223"/>
      <c r="CE82" s="83">
        <v>1731154.8481223364</v>
      </c>
      <c r="CF82" s="107">
        <f t="shared" si="3"/>
        <v>15519325.548275584</v>
      </c>
      <c r="CG82" s="221" t="b">
        <f t="shared" si="2"/>
        <v>0</v>
      </c>
      <c r="CH82" s="223">
        <v>15519325.548275528</v>
      </c>
      <c r="CI82" s="180">
        <f>CF82-CH82</f>
        <v>5.5879354476928711E-8</v>
      </c>
    </row>
    <row r="83" spans="1:88" x14ac:dyDescent="0.25">
      <c r="A83" s="91" t="str">
        <f>CE1</f>
        <v>ROW</v>
      </c>
      <c r="B83" s="225">
        <v>81</v>
      </c>
      <c r="C83" s="82"/>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93"/>
      <c r="AK83" s="82">
        <v>377889.37696545385</v>
      </c>
      <c r="AL83" s="82">
        <v>8979.0561205599588</v>
      </c>
      <c r="AM83" s="82">
        <v>5048.83171799928</v>
      </c>
      <c r="AN83" s="82"/>
      <c r="AO83" s="82">
        <v>12398.370762056524</v>
      </c>
      <c r="AP83" s="82">
        <v>264468.33967294788</v>
      </c>
      <c r="AQ83" s="82">
        <v>20987.823054706889</v>
      </c>
      <c r="AR83" s="82">
        <v>917335.64919590589</v>
      </c>
      <c r="AS83" s="82">
        <v>237028.06083201614</v>
      </c>
      <c r="AT83" s="82">
        <v>1185696.7847974994</v>
      </c>
      <c r="AU83" s="82">
        <v>819193.1745916385</v>
      </c>
      <c r="AV83" s="82">
        <v>101738.51845910895</v>
      </c>
      <c r="AW83" s="82">
        <v>563269.00005754898</v>
      </c>
      <c r="AX83" s="82">
        <v>403774.99268690002</v>
      </c>
      <c r="AY83" s="82">
        <v>1410828.0377600263</v>
      </c>
      <c r="AZ83" s="82">
        <v>373068.84106831416</v>
      </c>
      <c r="BA83" s="82">
        <v>4351662.6412385888</v>
      </c>
      <c r="BB83" s="82">
        <v>218230.32243742488</v>
      </c>
      <c r="BC83" s="82">
        <v>63474.92873283536</v>
      </c>
      <c r="BD83" s="82">
        <v>7330.6891706297174</v>
      </c>
      <c r="BE83" s="82">
        <v>4981.0706214921347</v>
      </c>
      <c r="BF83" s="82">
        <v>17187.596413866675</v>
      </c>
      <c r="BG83" s="82">
        <v>29733.335089402593</v>
      </c>
      <c r="BH83" s="82">
        <v>4068.8547626593227</v>
      </c>
      <c r="BI83" s="82">
        <v>28639.243136498961</v>
      </c>
      <c r="BJ83" s="82">
        <v>561028.09152437956</v>
      </c>
      <c r="BK83" s="82">
        <v>4682.3016530854175</v>
      </c>
      <c r="BL83" s="82">
        <v>154593.86056226087</v>
      </c>
      <c r="BM83" s="82">
        <v>73941.567063324372</v>
      </c>
      <c r="BN83" s="82">
        <v>10903.572926126517</v>
      </c>
      <c r="BO83" s="82">
        <v>1079425.0707247735</v>
      </c>
      <c r="BP83" s="82"/>
      <c r="BQ83" s="82"/>
      <c r="BR83" s="93">
        <v>195092.42365978396</v>
      </c>
      <c r="BS83" s="106"/>
      <c r="BT83" s="82"/>
      <c r="BU83" s="82"/>
      <c r="BV83" s="82">
        <f>'[46]SAM_2017_IO bal'!$BU81*'[46]HH_CGE_map_20-80'!V80</f>
        <v>2757844.8191569168</v>
      </c>
      <c r="BW83" s="82"/>
      <c r="BX83" s="82">
        <f>'[46]SAM_2017_IO bal'!$BU81*'[46]HH_CGE_map_20-80'!X80</f>
        <v>4185572.5593966157</v>
      </c>
      <c r="BY83" s="82">
        <v>197537.45013916778</v>
      </c>
      <c r="BZ83" s="82"/>
      <c r="CA83" s="82"/>
      <c r="CB83" s="82"/>
      <c r="CC83" s="82"/>
      <c r="CD83" s="82"/>
      <c r="CE83" s="84"/>
      <c r="CF83" s="107">
        <f t="shared" si="3"/>
        <v>20647635.256152518</v>
      </c>
      <c r="CG83" s="221" t="b">
        <f t="shared" ref="CG83" si="4">SUM(CF83:CF87)=CH83</f>
        <v>0</v>
      </c>
      <c r="CH83" s="223">
        <v>20766146.260047965</v>
      </c>
      <c r="CI83" s="180">
        <f>CF83-CH83</f>
        <v>-118511.00389544666</v>
      </c>
      <c r="CJ83" s="221" t="s">
        <v>176</v>
      </c>
    </row>
    <row r="84" spans="1:88" x14ac:dyDescent="0.25">
      <c r="A84" s="75" t="str">
        <f>CF1</f>
        <v>Total</v>
      </c>
      <c r="B84" s="75"/>
      <c r="C84" s="107">
        <f t="shared" ref="C84:AJ84" si="5">SUM(C37:C83)</f>
        <v>4824172.3673870564</v>
      </c>
      <c r="D84" s="107">
        <f t="shared" si="5"/>
        <v>510187.50457440905</v>
      </c>
      <c r="E84" s="107">
        <f t="shared" si="5"/>
        <v>9835329.8675439358</v>
      </c>
      <c r="F84" s="107">
        <f t="shared" si="5"/>
        <v>301853.07414564543</v>
      </c>
      <c r="G84" s="107">
        <f t="shared" si="5"/>
        <v>464864.79147042439</v>
      </c>
      <c r="H84" s="107">
        <f t="shared" si="5"/>
        <v>2592449.1985191451</v>
      </c>
      <c r="I84" s="107">
        <f t="shared" si="5"/>
        <v>970594.93699423457</v>
      </c>
      <c r="J84" s="107">
        <f t="shared" si="5"/>
        <v>2805583.5627252702</v>
      </c>
      <c r="K84" s="107">
        <f t="shared" si="5"/>
        <v>135918.01935970414</v>
      </c>
      <c r="L84" s="107">
        <f t="shared" si="5"/>
        <v>454067.2114391817</v>
      </c>
      <c r="M84" s="107">
        <f t="shared" si="5"/>
        <v>2529113.5923319263</v>
      </c>
      <c r="N84" s="107">
        <f t="shared" si="5"/>
        <v>3230934.648852414</v>
      </c>
      <c r="O84" s="107">
        <f t="shared" si="5"/>
        <v>287662.41155316518</v>
      </c>
      <c r="P84" s="107">
        <f t="shared" si="5"/>
        <v>1604994.9222963413</v>
      </c>
      <c r="Q84" s="107">
        <f t="shared" si="5"/>
        <v>630421.7908047745</v>
      </c>
      <c r="R84" s="107">
        <f t="shared" si="5"/>
        <v>641971.92555395712</v>
      </c>
      <c r="S84" s="107">
        <f t="shared" si="5"/>
        <v>1067874.1720771422</v>
      </c>
      <c r="T84" s="107">
        <f t="shared" si="5"/>
        <v>17553.933400863101</v>
      </c>
      <c r="U84" s="107">
        <f t="shared" si="5"/>
        <v>1323795.6148854657</v>
      </c>
      <c r="V84" s="107">
        <f t="shared" si="5"/>
        <v>243912.84116712437</v>
      </c>
      <c r="W84" s="107">
        <f t="shared" si="5"/>
        <v>310019.20424028777</v>
      </c>
      <c r="X84" s="107">
        <f t="shared" si="5"/>
        <v>382304.67682509287</v>
      </c>
      <c r="Y84" s="107">
        <f t="shared" si="5"/>
        <v>6575974.8569460604</v>
      </c>
      <c r="Z84" s="107">
        <f t="shared" si="5"/>
        <v>79134.782257829094</v>
      </c>
      <c r="AA84" s="107">
        <f t="shared" si="5"/>
        <v>464874.361825981</v>
      </c>
      <c r="AB84" s="107">
        <f t="shared" si="5"/>
        <v>6162159.56153196</v>
      </c>
      <c r="AC84" s="107">
        <f t="shared" si="5"/>
        <v>17426816.593215737</v>
      </c>
      <c r="AD84" s="107">
        <f t="shared" si="5"/>
        <v>1699950.6764707984</v>
      </c>
      <c r="AE84" s="107">
        <f t="shared" si="5"/>
        <v>3175143.6459973194</v>
      </c>
      <c r="AF84" s="107">
        <f t="shared" si="5"/>
        <v>6544221.7911327044</v>
      </c>
      <c r="AG84" s="107">
        <f t="shared" si="5"/>
        <v>4155213.7069809185</v>
      </c>
      <c r="AH84" s="107">
        <f t="shared" si="5"/>
        <v>2525552.4960411605</v>
      </c>
      <c r="AI84" s="107">
        <f t="shared" si="5"/>
        <v>1962939.4380698442</v>
      </c>
      <c r="AJ84" s="107">
        <f t="shared" si="5"/>
        <v>9474998.7321463283</v>
      </c>
      <c r="AK84" s="107">
        <f t="shared" ref="AK84:BR84" si="6">SUM(AK3:AK83)</f>
        <v>4904262.5931855533</v>
      </c>
      <c r="AL84" s="107">
        <f t="shared" si="6"/>
        <v>420744.1461369454</v>
      </c>
      <c r="AM84" s="107">
        <f t="shared" si="6"/>
        <v>2192799.5765365316</v>
      </c>
      <c r="AN84" s="107">
        <f t="shared" si="6"/>
        <v>42398.87780370492</v>
      </c>
      <c r="AO84" s="107">
        <f t="shared" si="6"/>
        <v>327407.76004727767</v>
      </c>
      <c r="AP84" s="107">
        <f t="shared" si="6"/>
        <v>2376449.7613565461</v>
      </c>
      <c r="AQ84" s="107">
        <f t="shared" si="6"/>
        <v>933902.12279257271</v>
      </c>
      <c r="AR84" s="107">
        <f t="shared" si="6"/>
        <v>3821390.3046524082</v>
      </c>
      <c r="AS84" s="107">
        <f t="shared" si="6"/>
        <v>375546.39238492394</v>
      </c>
      <c r="AT84" s="107">
        <f t="shared" si="6"/>
        <v>1669941.9987062132</v>
      </c>
      <c r="AU84" s="107">
        <f t="shared" si="6"/>
        <v>2248375.7417106754</v>
      </c>
      <c r="AV84" s="107">
        <f t="shared" si="6"/>
        <v>1971440.950068234</v>
      </c>
      <c r="AW84" s="107">
        <f t="shared" si="6"/>
        <v>869516.48541806894</v>
      </c>
      <c r="AX84" s="107">
        <f t="shared" si="6"/>
        <v>1697042.0697474449</v>
      </c>
      <c r="AY84" s="107">
        <f t="shared" si="6"/>
        <v>1906995.1506440714</v>
      </c>
      <c r="AZ84" s="107">
        <f t="shared" si="6"/>
        <v>1007776.821654662</v>
      </c>
      <c r="BA84" s="107">
        <f t="shared" si="6"/>
        <v>5603834.5141047155</v>
      </c>
      <c r="BB84" s="107">
        <f t="shared" si="6"/>
        <v>241183.14911595441</v>
      </c>
      <c r="BC84" s="107">
        <f t="shared" si="6"/>
        <v>1091458.1845290572</v>
      </c>
      <c r="BD84" s="107">
        <f t="shared" si="6"/>
        <v>258476.38146587767</v>
      </c>
      <c r="BE84" s="107">
        <f t="shared" si="6"/>
        <v>602452.79669447895</v>
      </c>
      <c r="BF84" s="107">
        <f t="shared" si="6"/>
        <v>356357.77701761207</v>
      </c>
      <c r="BG84" s="107">
        <f t="shared" si="6"/>
        <v>5793196.2556766802</v>
      </c>
      <c r="BH84" s="107">
        <f t="shared" si="6"/>
        <v>79834.549977415998</v>
      </c>
      <c r="BI84" s="107">
        <f t="shared" si="6"/>
        <v>434285.45173004369</v>
      </c>
      <c r="BJ84" s="107">
        <f t="shared" si="6"/>
        <v>6842147.1480954587</v>
      </c>
      <c r="BK84" s="107">
        <f t="shared" si="6"/>
        <v>15602910.472523838</v>
      </c>
      <c r="BL84" s="107">
        <f t="shared" si="6"/>
        <v>1861085.6668051437</v>
      </c>
      <c r="BM84" s="107">
        <f t="shared" si="6"/>
        <v>3290229.8982372363</v>
      </c>
      <c r="BN84" s="107">
        <f t="shared" si="6"/>
        <v>6551836.2594643952</v>
      </c>
      <c r="BO84" s="107">
        <f t="shared" si="6"/>
        <v>5221187.6911580767</v>
      </c>
      <c r="BP84" s="107">
        <f t="shared" si="6"/>
        <v>2534101.0155082792</v>
      </c>
      <c r="BQ84" s="107">
        <f t="shared" si="6"/>
        <v>1969691.4296856539</v>
      </c>
      <c r="BR84" s="107">
        <f t="shared" si="6"/>
        <v>9594823.3734795805</v>
      </c>
      <c r="BS84" s="107">
        <f t="shared" ref="BS84:CD84" si="7">SUM(BS37:BS83)</f>
        <v>33983957.5</v>
      </c>
      <c r="BT84" s="107">
        <f t="shared" si="7"/>
        <v>16610443.299999999</v>
      </c>
      <c r="BU84" s="107">
        <f t="shared" si="7"/>
        <v>2503001.5072990749</v>
      </c>
      <c r="BV84" s="107">
        <f t="shared" si="7"/>
        <v>21678394.060934052</v>
      </c>
      <c r="BW84" s="107">
        <f t="shared" si="7"/>
        <v>1422314.2027322226</v>
      </c>
      <c r="BX84" s="107">
        <f t="shared" si="7"/>
        <v>32901231.672988262</v>
      </c>
      <c r="BY84" s="107">
        <f t="shared" si="7"/>
        <v>15156016.567672249</v>
      </c>
      <c r="BZ84" s="107">
        <f t="shared" si="7"/>
        <v>2116982.0149958641</v>
      </c>
      <c r="CA84" s="107">
        <f t="shared" si="7"/>
        <v>1201952.4153063877</v>
      </c>
      <c r="CB84" s="107">
        <f t="shared" si="7"/>
        <v>601458.49999999988</v>
      </c>
      <c r="CC84" s="107">
        <f t="shared" si="7"/>
        <v>3190491.612332928</v>
      </c>
      <c r="CD84" s="107">
        <f t="shared" si="7"/>
        <v>15519325.548275532</v>
      </c>
      <c r="CE84" s="107">
        <f>SUM(CE3:CE83)</f>
        <v>20647635.256152473</v>
      </c>
      <c r="CF84" s="222"/>
    </row>
    <row r="85" spans="1:88" x14ac:dyDescent="0.25">
      <c r="A85" s="76" t="s">
        <v>18</v>
      </c>
      <c r="B85" s="76"/>
      <c r="C85" s="94">
        <f>$CF3-C84</f>
        <v>0</v>
      </c>
      <c r="D85" s="94">
        <f>$CF4-D84</f>
        <v>-1.57160684466362E-9</v>
      </c>
      <c r="E85" s="94">
        <f>$CF5-E84</f>
        <v>0</v>
      </c>
      <c r="F85" s="94">
        <f>$CF6-F84</f>
        <v>-1.57160684466362E-9</v>
      </c>
      <c r="G85" s="94">
        <f>$CF7-G84</f>
        <v>-1.3969838619232178E-9</v>
      </c>
      <c r="H85" s="94">
        <f>$CF8-H84</f>
        <v>0</v>
      </c>
      <c r="I85" s="94">
        <f>$CF9-I84</f>
        <v>-1.5133991837501526E-9</v>
      </c>
      <c r="J85" s="94">
        <f>$CF10-J84</f>
        <v>0</v>
      </c>
      <c r="K85" s="94">
        <f>$CF11-K84</f>
        <v>-1.5425030142068863E-9</v>
      </c>
      <c r="L85" s="94">
        <f>$CF12-L84</f>
        <v>-1.57160684466362E-9</v>
      </c>
      <c r="M85" s="94">
        <f>$CF13-M84</f>
        <v>0</v>
      </c>
      <c r="N85" s="94">
        <f>$CF14-N84</f>
        <v>0</v>
      </c>
      <c r="O85" s="94">
        <f>$CF15-O84</f>
        <v>-1.6298145055770874E-9</v>
      </c>
      <c r="P85" s="94">
        <f>$CF16-P84</f>
        <v>0</v>
      </c>
      <c r="Q85" s="94">
        <f>$CF17-Q84</f>
        <v>-1.5133991837501526E-9</v>
      </c>
      <c r="R85" s="94">
        <f>$CF18-R84</f>
        <v>-1.6298145055770874E-9</v>
      </c>
      <c r="S85" s="94">
        <f>$CF19-S84</f>
        <v>0</v>
      </c>
      <c r="T85" s="94">
        <f>$CF20-T84</f>
        <v>-1.5643308870494366E-9</v>
      </c>
      <c r="U85" s="94">
        <f>$CF21-U84</f>
        <v>0</v>
      </c>
      <c r="V85" s="94">
        <f>$CF22-V84</f>
        <v>-1.57160684466362E-9</v>
      </c>
      <c r="W85" s="94">
        <f>$CF23-W84</f>
        <v>-1.7462298274040222E-9</v>
      </c>
      <c r="X85" s="94">
        <f>$CF24-X84</f>
        <v>-1.5133991837501526E-9</v>
      </c>
      <c r="Y85" s="94">
        <f>$CF25-Y84</f>
        <v>0</v>
      </c>
      <c r="Z85" s="94">
        <f>$CF26-Z84</f>
        <v>-1.5570549294352531E-9</v>
      </c>
      <c r="AA85" s="94">
        <f>$CF27-AA84</f>
        <v>-1.57160684466362E-9</v>
      </c>
      <c r="AB85" s="94">
        <f>$CF28-AB84</f>
        <v>0</v>
      </c>
      <c r="AC85" s="94">
        <f>$CF29-AC84</f>
        <v>0</v>
      </c>
      <c r="AD85" s="94">
        <f>$CF30-AD84</f>
        <v>0</v>
      </c>
      <c r="AE85" s="94">
        <f>$CF31-AE84</f>
        <v>0</v>
      </c>
      <c r="AF85" s="94">
        <f>$CF32-AF84</f>
        <v>0</v>
      </c>
      <c r="AG85" s="94">
        <f>$CF33-AG84</f>
        <v>0</v>
      </c>
      <c r="AH85" s="94">
        <f>$CF34-AH84</f>
        <v>8.8475644588470459E-9</v>
      </c>
      <c r="AI85" s="94">
        <f>$CF35-AI84</f>
        <v>0</v>
      </c>
      <c r="AJ85" s="95">
        <f>$CF36-AJ84</f>
        <v>0</v>
      </c>
      <c r="AK85" s="228">
        <f>AK84-$CF37</f>
        <v>0</v>
      </c>
      <c r="AL85" s="228">
        <f>AL84-$CF38</f>
        <v>0</v>
      </c>
      <c r="AM85" s="228">
        <f>AM84-$CF39</f>
        <v>0</v>
      </c>
      <c r="AN85" s="228">
        <f>AN84-$CF40</f>
        <v>1.5497789718210697E-9</v>
      </c>
      <c r="AO85" s="228">
        <f>AO84-$CF41</f>
        <v>1.5133991837501526E-9</v>
      </c>
      <c r="AP85" s="228">
        <f>AP84-$CF42</f>
        <v>0</v>
      </c>
      <c r="AQ85" s="228">
        <f>AQ84-$CF43</f>
        <v>1.280568540096283E-9</v>
      </c>
      <c r="AR85" s="228">
        <f>AR84-$CF44</f>
        <v>0</v>
      </c>
      <c r="AS85" s="228">
        <f>AS84-$CF45</f>
        <v>1.57160684466362E-9</v>
      </c>
      <c r="AT85" s="228">
        <f>AT84-$CF46</f>
        <v>0</v>
      </c>
      <c r="AU85" s="228">
        <f>AU84-$CF47</f>
        <v>0</v>
      </c>
      <c r="AV85" s="228">
        <f>AV84-$CF48</f>
        <v>1.862645149230957E-9</v>
      </c>
      <c r="AW85" s="228">
        <f>AW84-$CF49</f>
        <v>1.5133991837501526E-9</v>
      </c>
      <c r="AX85" s="228">
        <f>AX84-$CF50</f>
        <v>0</v>
      </c>
      <c r="AY85" s="228">
        <f>AY84-$CF51</f>
        <v>1.862645149230957E-9</v>
      </c>
      <c r="AZ85" s="228">
        <f>AZ84-$CF52</f>
        <v>1.7462298274040222E-9</v>
      </c>
      <c r="BA85" s="228">
        <f>BA84-$CF53</f>
        <v>0</v>
      </c>
      <c r="BB85" s="228">
        <f>BB84-$CF54</f>
        <v>1.57160684466362E-9</v>
      </c>
      <c r="BC85" s="228">
        <f>BC84-$CF55</f>
        <v>1.862645149230957E-9</v>
      </c>
      <c r="BD85" s="228">
        <f>BD84-$CF56</f>
        <v>1.5133991837501526E-9</v>
      </c>
      <c r="BE85" s="228">
        <f>BE84-$CF57</f>
        <v>1.5133991837501526E-9</v>
      </c>
      <c r="BF85" s="228">
        <f>BF84-$CF58</f>
        <v>1.57160684466362E-9</v>
      </c>
      <c r="BG85" s="228">
        <f>BG84-$CF59</f>
        <v>0</v>
      </c>
      <c r="BH85" s="228">
        <f>BH84-$CF60</f>
        <v>1.57160684466362E-9</v>
      </c>
      <c r="BI85" s="228">
        <f>BI84-$CF61</f>
        <v>2.0372681319713593E-9</v>
      </c>
      <c r="BJ85" s="228">
        <f>BJ84-$CF62</f>
        <v>0</v>
      </c>
      <c r="BK85" s="228">
        <f>BK84-$CF63</f>
        <v>0</v>
      </c>
      <c r="BL85" s="228">
        <f>BL84-$CF64</f>
        <v>2.0954757928848267E-9</v>
      </c>
      <c r="BM85" s="228">
        <f>BM84-$CF65</f>
        <v>0</v>
      </c>
      <c r="BN85" s="228">
        <f>BN84-$CF66</f>
        <v>0</v>
      </c>
      <c r="BO85" s="228">
        <f>BO84-$CF67</f>
        <v>0</v>
      </c>
      <c r="BP85" s="228">
        <f>BP84-$CF68</f>
        <v>0</v>
      </c>
      <c r="BQ85" s="228">
        <f>BQ84-$CF69</f>
        <v>0</v>
      </c>
      <c r="BR85" s="95">
        <f>BR84-$CF70</f>
        <v>0</v>
      </c>
      <c r="BS85" s="95">
        <f>BS84-CF71</f>
        <v>0</v>
      </c>
      <c r="BT85" s="95">
        <f>BT84-CF72</f>
        <v>0</v>
      </c>
      <c r="BU85" s="95">
        <f>BU84-CF73</f>
        <v>0</v>
      </c>
      <c r="BV85" s="95">
        <f>BV84-CF74</f>
        <v>0</v>
      </c>
      <c r="BW85" s="95">
        <f>BW84-CF75</f>
        <v>0</v>
      </c>
      <c r="BX85" s="95">
        <f>BX84-CF76</f>
        <v>0</v>
      </c>
      <c r="BY85" s="95">
        <f>BY84-CF77</f>
        <v>0</v>
      </c>
      <c r="BZ85" s="95">
        <f>BZ84-CF78</f>
        <v>0</v>
      </c>
      <c r="CA85" s="95">
        <f>CA84-CF79</f>
        <v>-2.3283064365386963E-9</v>
      </c>
      <c r="CB85" s="95">
        <f>CB84-CF80</f>
        <v>0</v>
      </c>
      <c r="CC85" s="95">
        <f>CC84-CF81</f>
        <v>0</v>
      </c>
      <c r="CD85" s="95">
        <f>CD84-CF82</f>
        <v>-5.2154064178466797E-8</v>
      </c>
      <c r="CE85" s="95">
        <f>CE84-CF83</f>
        <v>-4.4703483581542969E-8</v>
      </c>
      <c r="CF85" s="222">
        <f>SUM(C85:CE85)</f>
        <v>-8.7165972217917442E-8</v>
      </c>
    </row>
    <row r="86" spans="1:88" x14ac:dyDescent="0.25">
      <c r="A86" s="76" t="s">
        <v>18</v>
      </c>
      <c r="C86" s="81">
        <f>SUM(C84:AJ84)-SUM(CF3:CF36)</f>
        <v>0</v>
      </c>
      <c r="AJ86" s="96"/>
      <c r="AK86" s="81">
        <f>SUM(AK84:BR84)-SUM(CF37:CF70)</f>
        <v>0</v>
      </c>
      <c r="AM86" s="221" t="s">
        <v>177</v>
      </c>
      <c r="AN86" s="221">
        <v>42398.87780370492</v>
      </c>
      <c r="BR86" s="96"/>
      <c r="BT86" s="100"/>
      <c r="BU86" s="100"/>
      <c r="BV86" s="100"/>
      <c r="BW86" s="100"/>
      <c r="BX86" s="100"/>
      <c r="BY86" s="100"/>
      <c r="BZ86" s="100"/>
      <c r="CA86" s="100"/>
      <c r="CB86" s="100"/>
      <c r="CC86" s="100"/>
      <c r="CD86" s="100"/>
      <c r="CE86" s="100"/>
    </row>
    <row r="87" spans="1:88" x14ac:dyDescent="0.25">
      <c r="C87" s="81"/>
      <c r="BS87" s="175" t="b">
        <f>SUM(BS73:BS76)='[46]SAM_2017_IO bal'!BS73</f>
        <v>1</v>
      </c>
      <c r="BT87" s="175" t="b">
        <f>SUM(BT73:BT76)='[46]SAM_2017_IO bal'!BT73</f>
        <v>1</v>
      </c>
      <c r="BU87" s="89" t="s">
        <v>51</v>
      </c>
      <c r="BV87" s="89" t="s">
        <v>52</v>
      </c>
      <c r="BW87" s="89" t="s">
        <v>53</v>
      </c>
      <c r="BX87" s="89" t="s">
        <v>54</v>
      </c>
      <c r="BY87" s="175" t="b">
        <f>SUM(BY73:BY76)='[46]SAM_2017_IO bal'!BV73</f>
        <v>1</v>
      </c>
    </row>
    <row r="88" spans="1:88" x14ac:dyDescent="0.25">
      <c r="A88" s="174" t="s">
        <v>164</v>
      </c>
      <c r="B88" s="173">
        <f>SUM(C71:AJ80,AK78:BR78,CE79)</f>
        <v>54514793.730302252</v>
      </c>
      <c r="C88" s="221" t="b">
        <f>B88=B89</f>
        <v>0</v>
      </c>
      <c r="D88" s="222">
        <f>B88-B89</f>
        <v>8.1956386566162109E-8</v>
      </c>
      <c r="BY88" s="222">
        <f>SUM(BY73:BY76)-'[46]SAM_2017_IO bal'!BV73</f>
        <v>0</v>
      </c>
    </row>
    <row r="89" spans="1:88" x14ac:dyDescent="0.25">
      <c r="A89" s="174" t="s">
        <v>165</v>
      </c>
      <c r="B89" s="173">
        <f>SUM(BU37:CD70)+SUM(CE3:CE36)+CE79-SUM(AK83:BR83)</f>
        <v>54514793.73030217</v>
      </c>
      <c r="AK89" s="222"/>
      <c r="AL89" s="222"/>
      <c r="BU89" s="81" t="b">
        <f>BU85=0</f>
        <v>1</v>
      </c>
      <c r="BV89" s="81" t="b">
        <f t="shared" ref="BV89:BX89" si="8">BV85=0</f>
        <v>1</v>
      </c>
      <c r="BW89" s="81" t="b">
        <f t="shared" si="8"/>
        <v>1</v>
      </c>
      <c r="BX89" s="81" t="b">
        <f t="shared" si="8"/>
        <v>1</v>
      </c>
    </row>
    <row r="90" spans="1:88" x14ac:dyDescent="0.25">
      <c r="A90" s="174"/>
      <c r="B90" s="173">
        <f>SUM(C71:AJ80)+BZ77+CA77</f>
        <v>54514793.730302259</v>
      </c>
      <c r="BU90" s="222"/>
      <c r="BV90" s="222"/>
      <c r="BW90" s="222"/>
      <c r="BX90" s="222"/>
    </row>
    <row r="91" spans="1:88" ht="45" x14ac:dyDescent="0.25">
      <c r="BT91" s="170" t="s">
        <v>57</v>
      </c>
      <c r="BU91" s="169">
        <v>-533463.5164351752</v>
      </c>
      <c r="BV91" s="169">
        <v>332288.0765761435</v>
      </c>
      <c r="BW91" s="169">
        <v>-303137.14708225452</v>
      </c>
      <c r="BX91" s="169">
        <v>504312.5869413428</v>
      </c>
      <c r="BY91" s="222"/>
      <c r="BZ91" s="222"/>
    </row>
    <row r="92" spans="1:88" x14ac:dyDescent="0.25">
      <c r="BT92" s="221" t="s">
        <v>58</v>
      </c>
    </row>
    <row r="93" spans="1:88" x14ac:dyDescent="0.25">
      <c r="BT93" s="221" t="s">
        <v>178</v>
      </c>
    </row>
    <row r="94" spans="1:88" x14ac:dyDescent="0.25">
      <c r="BT94" s="221" t="s">
        <v>61</v>
      </c>
    </row>
    <row r="96" spans="1:88" x14ac:dyDescent="0.25">
      <c r="BT96" s="6" t="s">
        <v>179</v>
      </c>
      <c r="BU96" s="6"/>
      <c r="BV96" s="6"/>
      <c r="BW96" s="6"/>
      <c r="BX96" s="6"/>
      <c r="BY96" s="6"/>
    </row>
  </sheetData>
  <conditionalFormatting sqref="CF71:CH76 CF77:CF83 CH77:CH83">
    <cfRule type="cellIs" dxfId="7" priority="3" operator="equal">
      <formula>FALSE</formula>
    </cfRule>
  </conditionalFormatting>
  <conditionalFormatting sqref="CG37:CG73 CG77:CG83">
    <cfRule type="cellIs" dxfId="6" priority="1" operator="equal">
      <formula>TRUE</formula>
    </cfRule>
    <cfRule type="cellIs" dxfId="5" priority="2" operator="equal">
      <formula>FALSE</formula>
    </cfRule>
  </conditionalFormatting>
  <pageMargins left="0" right="0" top="0.19685039370078741" bottom="0.19685039370078741" header="0" footer="0"/>
  <pageSetup paperSize="8" scale="45" orientation="landscape"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CJ96"/>
  <sheetViews>
    <sheetView zoomScale="80" zoomScaleNormal="80" workbookViewId="0">
      <pane xSplit="2" ySplit="2" topLeftCell="BD57" activePane="bottomRight" state="frozen"/>
      <selection pane="topRight" activeCell="C41" sqref="C41"/>
      <selection pane="bottomLeft" activeCell="C41" sqref="C41"/>
      <selection pane="bottomRight" activeCell="BU98" sqref="BU98"/>
    </sheetView>
  </sheetViews>
  <sheetFormatPr defaultColWidth="11.42578125" defaultRowHeight="15" x14ac:dyDescent="0.25"/>
  <cols>
    <col min="1" max="1" width="14.5703125" style="221" customWidth="1"/>
    <col min="2" max="2" width="9.85546875" style="221" bestFit="1" customWidth="1"/>
    <col min="3" max="3" width="11.5703125" style="221" bestFit="1" customWidth="1"/>
    <col min="4" max="36" width="10.5703125" style="221" customWidth="1"/>
    <col min="37" max="37" width="11.5703125" style="221" bestFit="1" customWidth="1"/>
    <col min="38" max="71" width="10.5703125" style="221" customWidth="1"/>
    <col min="72" max="72" width="13.5703125" style="221" customWidth="1"/>
    <col min="73" max="76" width="12.85546875" style="221" customWidth="1"/>
    <col min="77" max="77" width="11" style="221" customWidth="1"/>
    <col min="78" max="78" width="10.85546875" style="221" customWidth="1"/>
    <col min="79" max="79" width="10.7109375" style="221" customWidth="1"/>
    <col min="80" max="81" width="9.28515625" style="221" customWidth="1"/>
    <col min="82" max="82" width="10.42578125" style="221" customWidth="1"/>
    <col min="83" max="83" width="13.5703125" style="221" customWidth="1"/>
    <col min="84" max="84" width="10.7109375" style="221" bestFit="1" customWidth="1"/>
    <col min="85" max="85" width="15.140625" style="221" customWidth="1"/>
    <col min="86" max="16384" width="11.42578125" style="221"/>
  </cols>
  <sheetData>
    <row r="1" spans="1:85" ht="30" x14ac:dyDescent="0.25">
      <c r="A1" s="191" t="s">
        <v>48</v>
      </c>
      <c r="B1" s="87"/>
      <c r="C1" s="88" t="s">
        <v>1</v>
      </c>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98"/>
      <c r="AK1" s="227" t="s">
        <v>2</v>
      </c>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c r="BM1" s="227"/>
      <c r="BN1" s="227"/>
      <c r="BO1" s="227"/>
      <c r="BP1" s="227"/>
      <c r="BQ1" s="227"/>
      <c r="BR1" s="227"/>
      <c r="BS1" s="227" t="s">
        <v>3</v>
      </c>
      <c r="BT1" s="227" t="s">
        <v>4</v>
      </c>
      <c r="BU1" s="89" t="s">
        <v>172</v>
      </c>
      <c r="BV1" s="89" t="s">
        <v>173</v>
      </c>
      <c r="BW1" s="89" t="s">
        <v>174</v>
      </c>
      <c r="BX1" s="89" t="s">
        <v>175</v>
      </c>
      <c r="BY1" s="227" t="s">
        <v>9</v>
      </c>
      <c r="BZ1" s="227" t="s">
        <v>10</v>
      </c>
      <c r="CA1" s="227" t="s">
        <v>11</v>
      </c>
      <c r="CB1" s="227" t="s">
        <v>12</v>
      </c>
      <c r="CC1" s="227" t="s">
        <v>49</v>
      </c>
      <c r="CD1" s="227" t="s">
        <v>13</v>
      </c>
      <c r="CE1" s="89" t="s">
        <v>50</v>
      </c>
      <c r="CF1" s="90" t="s">
        <v>15</v>
      </c>
      <c r="CG1" s="75" t="s">
        <v>16</v>
      </c>
    </row>
    <row r="2" spans="1:85" x14ac:dyDescent="0.25">
      <c r="A2" s="87"/>
      <c r="B2" s="87"/>
      <c r="C2" s="225">
        <v>1</v>
      </c>
      <c r="D2" s="225">
        <v>2</v>
      </c>
      <c r="E2" s="225">
        <v>3</v>
      </c>
      <c r="F2" s="225">
        <v>4</v>
      </c>
      <c r="G2" s="225">
        <v>5</v>
      </c>
      <c r="H2" s="225">
        <v>6</v>
      </c>
      <c r="I2" s="225">
        <v>7</v>
      </c>
      <c r="J2" s="225">
        <v>8</v>
      </c>
      <c r="K2" s="225">
        <v>9</v>
      </c>
      <c r="L2" s="225">
        <v>10</v>
      </c>
      <c r="M2" s="225">
        <v>11</v>
      </c>
      <c r="N2" s="225">
        <v>12</v>
      </c>
      <c r="O2" s="225">
        <v>13</v>
      </c>
      <c r="P2" s="225">
        <v>14</v>
      </c>
      <c r="Q2" s="225">
        <v>15</v>
      </c>
      <c r="R2" s="225">
        <v>16</v>
      </c>
      <c r="S2" s="225">
        <v>17</v>
      </c>
      <c r="T2" s="225">
        <v>18</v>
      </c>
      <c r="U2" s="225">
        <v>19</v>
      </c>
      <c r="V2" s="225">
        <v>20</v>
      </c>
      <c r="W2" s="225">
        <v>21</v>
      </c>
      <c r="X2" s="225">
        <v>22</v>
      </c>
      <c r="Y2" s="225">
        <v>23</v>
      </c>
      <c r="Z2" s="225">
        <v>24</v>
      </c>
      <c r="AA2" s="225">
        <v>25</v>
      </c>
      <c r="AB2" s="225">
        <v>26</v>
      </c>
      <c r="AC2" s="225">
        <v>27</v>
      </c>
      <c r="AD2" s="225">
        <v>28</v>
      </c>
      <c r="AE2" s="225">
        <v>29</v>
      </c>
      <c r="AF2" s="225">
        <v>30</v>
      </c>
      <c r="AG2" s="225">
        <v>31</v>
      </c>
      <c r="AH2" s="225">
        <v>32</v>
      </c>
      <c r="AI2" s="225">
        <v>33</v>
      </c>
      <c r="AJ2" s="225">
        <v>34</v>
      </c>
      <c r="AK2" s="225">
        <v>35</v>
      </c>
      <c r="AL2" s="225">
        <v>36</v>
      </c>
      <c r="AM2" s="225">
        <v>37</v>
      </c>
      <c r="AN2" s="225">
        <v>38</v>
      </c>
      <c r="AO2" s="225">
        <v>39</v>
      </c>
      <c r="AP2" s="225">
        <v>40</v>
      </c>
      <c r="AQ2" s="225">
        <v>41</v>
      </c>
      <c r="AR2" s="225">
        <v>42</v>
      </c>
      <c r="AS2" s="225">
        <v>43</v>
      </c>
      <c r="AT2" s="225">
        <v>44</v>
      </c>
      <c r="AU2" s="225">
        <v>45</v>
      </c>
      <c r="AV2" s="225">
        <v>46</v>
      </c>
      <c r="AW2" s="225">
        <v>47</v>
      </c>
      <c r="AX2" s="225">
        <v>48</v>
      </c>
      <c r="AY2" s="225">
        <v>49</v>
      </c>
      <c r="AZ2" s="225">
        <v>50</v>
      </c>
      <c r="BA2" s="225">
        <v>51</v>
      </c>
      <c r="BB2" s="225">
        <v>52</v>
      </c>
      <c r="BC2" s="225">
        <v>53</v>
      </c>
      <c r="BD2" s="225">
        <v>54</v>
      </c>
      <c r="BE2" s="225">
        <v>55</v>
      </c>
      <c r="BF2" s="225">
        <v>56</v>
      </c>
      <c r="BG2" s="225">
        <v>57</v>
      </c>
      <c r="BH2" s="225">
        <v>58</v>
      </c>
      <c r="BI2" s="225">
        <v>59</v>
      </c>
      <c r="BJ2" s="225">
        <v>60</v>
      </c>
      <c r="BK2" s="225">
        <v>61</v>
      </c>
      <c r="BL2" s="225">
        <v>62</v>
      </c>
      <c r="BM2" s="225">
        <v>63</v>
      </c>
      <c r="BN2" s="225">
        <v>64</v>
      </c>
      <c r="BO2" s="225">
        <v>65</v>
      </c>
      <c r="BP2" s="225">
        <v>66</v>
      </c>
      <c r="BQ2" s="225">
        <v>67</v>
      </c>
      <c r="BR2" s="225">
        <v>68</v>
      </c>
      <c r="BS2" s="225">
        <v>69</v>
      </c>
      <c r="BT2" s="225">
        <v>70</v>
      </c>
      <c r="BU2" s="99">
        <v>71</v>
      </c>
      <c r="BV2" s="99">
        <v>72</v>
      </c>
      <c r="BW2" s="99">
        <v>73</v>
      </c>
      <c r="BX2" s="99">
        <v>74</v>
      </c>
      <c r="BY2" s="225">
        <v>75</v>
      </c>
      <c r="BZ2" s="225">
        <v>76</v>
      </c>
      <c r="CA2" s="225">
        <v>77</v>
      </c>
      <c r="CB2" s="225">
        <v>78</v>
      </c>
      <c r="CC2" s="225">
        <v>79</v>
      </c>
      <c r="CD2" s="225">
        <v>80</v>
      </c>
      <c r="CE2" s="225">
        <v>81</v>
      </c>
      <c r="CF2" s="225">
        <v>82</v>
      </c>
      <c r="CG2" s="97"/>
    </row>
    <row r="3" spans="1:85" x14ac:dyDescent="0.25">
      <c r="A3" s="227" t="str">
        <f>C1</f>
        <v>Activities</v>
      </c>
      <c r="B3" s="225">
        <v>1</v>
      </c>
      <c r="C3" s="223"/>
      <c r="D3" s="223"/>
      <c r="E3" s="223"/>
      <c r="F3" s="223"/>
      <c r="G3" s="223"/>
      <c r="H3" s="223"/>
      <c r="I3" s="223"/>
      <c r="J3" s="223"/>
      <c r="K3" s="223"/>
      <c r="L3" s="223"/>
      <c r="M3" s="223"/>
      <c r="N3" s="223"/>
      <c r="O3" s="223"/>
      <c r="P3" s="223"/>
      <c r="Q3" s="223"/>
      <c r="R3" s="223"/>
      <c r="S3" s="223"/>
      <c r="T3" s="223"/>
      <c r="U3" s="223"/>
      <c r="V3" s="223"/>
      <c r="W3" s="223"/>
      <c r="X3" s="223"/>
      <c r="Y3" s="223"/>
      <c r="Z3" s="223"/>
      <c r="AA3" s="223"/>
      <c r="AB3" s="223"/>
      <c r="AC3" s="223"/>
      <c r="AD3" s="223"/>
      <c r="AE3" s="223"/>
      <c r="AF3" s="223"/>
      <c r="AG3" s="223"/>
      <c r="AH3" s="223"/>
      <c r="AI3" s="223"/>
      <c r="AJ3" s="92"/>
      <c r="AK3" s="223">
        <v>4464679.0063608848</v>
      </c>
      <c r="AL3" s="223"/>
      <c r="AM3" s="223"/>
      <c r="AN3" s="223"/>
      <c r="AO3" s="223"/>
      <c r="AP3" s="223"/>
      <c r="AQ3" s="223"/>
      <c r="AR3" s="223"/>
      <c r="AS3" s="223"/>
      <c r="AT3" s="223"/>
      <c r="AU3" s="223"/>
      <c r="AV3" s="223"/>
      <c r="AW3" s="223"/>
      <c r="AX3" s="223"/>
      <c r="AY3" s="223"/>
      <c r="AZ3" s="223"/>
      <c r="BA3" s="223"/>
      <c r="BB3" s="223"/>
      <c r="BC3" s="223"/>
      <c r="BD3" s="223"/>
      <c r="BE3" s="223"/>
      <c r="BF3" s="223"/>
      <c r="BG3" s="223"/>
      <c r="BH3" s="223"/>
      <c r="BI3" s="223"/>
      <c r="BJ3" s="223"/>
      <c r="BK3" s="223"/>
      <c r="BL3" s="223"/>
      <c r="BM3" s="223"/>
      <c r="BN3" s="223"/>
      <c r="BO3" s="223"/>
      <c r="BP3" s="223"/>
      <c r="BQ3" s="223"/>
      <c r="BR3" s="77"/>
      <c r="BS3" s="223"/>
      <c r="BT3" s="223"/>
      <c r="BU3" s="223"/>
      <c r="BV3" s="223"/>
      <c r="BW3" s="223"/>
      <c r="BX3" s="223"/>
      <c r="BY3" s="223"/>
      <c r="BZ3" s="223"/>
      <c r="CA3" s="223"/>
      <c r="CB3" s="223"/>
      <c r="CC3" s="223"/>
      <c r="CD3" s="223"/>
      <c r="CE3" s="223"/>
      <c r="CF3" s="83">
        <v>359493.3610261702</v>
      </c>
      <c r="CG3" s="107">
        <f t="shared" ref="CG3:CG34" si="0">SUM(C3:CF3)</f>
        <v>4824172.3673870545</v>
      </c>
    </row>
    <row r="4" spans="1:85" x14ac:dyDescent="0.25">
      <c r="A4" s="227"/>
      <c r="B4" s="225">
        <v>2</v>
      </c>
      <c r="C4" s="223"/>
      <c r="D4" s="223"/>
      <c r="E4" s="223"/>
      <c r="F4" s="223"/>
      <c r="G4" s="223"/>
      <c r="H4" s="223"/>
      <c r="I4" s="223"/>
      <c r="J4" s="223"/>
      <c r="K4" s="223"/>
      <c r="L4" s="223"/>
      <c r="M4" s="223"/>
      <c r="N4" s="223"/>
      <c r="O4" s="223"/>
      <c r="P4" s="223"/>
      <c r="Q4" s="223"/>
      <c r="R4" s="223"/>
      <c r="S4" s="223"/>
      <c r="T4" s="223"/>
      <c r="U4" s="223"/>
      <c r="V4" s="223"/>
      <c r="W4" s="223"/>
      <c r="X4" s="223"/>
      <c r="Y4" s="223"/>
      <c r="Z4" s="223"/>
      <c r="AA4" s="223"/>
      <c r="AB4" s="223"/>
      <c r="AC4" s="223"/>
      <c r="AD4" s="223"/>
      <c r="AE4" s="223"/>
      <c r="AF4" s="223"/>
      <c r="AG4" s="223"/>
      <c r="AH4" s="223"/>
      <c r="AI4" s="223"/>
      <c r="AJ4" s="77"/>
      <c r="AK4" s="223"/>
      <c r="AL4" s="223">
        <v>387096.42206774629</v>
      </c>
      <c r="AM4" s="223"/>
      <c r="AN4" s="223"/>
      <c r="AO4" s="223"/>
      <c r="AP4" s="223"/>
      <c r="AQ4" s="223"/>
      <c r="AR4" s="223"/>
      <c r="AS4" s="223"/>
      <c r="AT4" s="223"/>
      <c r="AU4" s="223"/>
      <c r="AV4" s="223"/>
      <c r="AW4" s="223"/>
      <c r="AX4" s="223"/>
      <c r="AY4" s="223"/>
      <c r="AZ4" s="223"/>
      <c r="BA4" s="223"/>
      <c r="BB4" s="223"/>
      <c r="BC4" s="223"/>
      <c r="BD4" s="223"/>
      <c r="BE4" s="223"/>
      <c r="BF4" s="223"/>
      <c r="BG4" s="223"/>
      <c r="BH4" s="223"/>
      <c r="BI4" s="223"/>
      <c r="BJ4" s="223"/>
      <c r="BK4" s="223"/>
      <c r="BL4" s="223"/>
      <c r="BM4" s="223"/>
      <c r="BN4" s="223"/>
      <c r="BO4" s="223"/>
      <c r="BP4" s="223"/>
      <c r="BQ4" s="223"/>
      <c r="BR4" s="77"/>
      <c r="BS4" s="223"/>
      <c r="BT4" s="223"/>
      <c r="BU4" s="223"/>
      <c r="BV4" s="223"/>
      <c r="BW4" s="223"/>
      <c r="BX4" s="223"/>
      <c r="BY4" s="223"/>
      <c r="BZ4" s="223"/>
      <c r="CA4" s="223"/>
      <c r="CB4" s="223"/>
      <c r="CC4" s="223"/>
      <c r="CD4" s="223"/>
      <c r="CE4" s="223"/>
      <c r="CF4" s="83">
        <v>123091.08250666122</v>
      </c>
      <c r="CG4" s="107">
        <f t="shared" si="0"/>
        <v>510187.50457440747</v>
      </c>
    </row>
    <row r="5" spans="1:85" x14ac:dyDescent="0.25">
      <c r="A5" s="227"/>
      <c r="B5" s="225">
        <v>3</v>
      </c>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c r="AD5" s="223"/>
      <c r="AE5" s="223"/>
      <c r="AF5" s="223"/>
      <c r="AG5" s="223"/>
      <c r="AH5" s="223"/>
      <c r="AI5" s="223"/>
      <c r="AJ5" s="77"/>
      <c r="AK5" s="223"/>
      <c r="AL5" s="223"/>
      <c r="AM5" s="223">
        <v>2131690.3363102581</v>
      </c>
      <c r="AN5" s="223"/>
      <c r="AO5" s="223"/>
      <c r="AP5" s="223"/>
      <c r="AQ5" s="223"/>
      <c r="AR5" s="223"/>
      <c r="AS5" s="223"/>
      <c r="AT5" s="223"/>
      <c r="AU5" s="223"/>
      <c r="AV5" s="223"/>
      <c r="AW5" s="223"/>
      <c r="AX5" s="223"/>
      <c r="AY5" s="223"/>
      <c r="AZ5" s="223"/>
      <c r="BA5" s="223"/>
      <c r="BB5" s="223"/>
      <c r="BC5" s="223"/>
      <c r="BD5" s="223"/>
      <c r="BE5" s="223"/>
      <c r="BF5" s="223"/>
      <c r="BG5" s="223"/>
      <c r="BH5" s="223"/>
      <c r="BI5" s="223"/>
      <c r="BJ5" s="223"/>
      <c r="BK5" s="223"/>
      <c r="BL5" s="223"/>
      <c r="BM5" s="223"/>
      <c r="BN5" s="223"/>
      <c r="BO5" s="223"/>
      <c r="BP5" s="223"/>
      <c r="BQ5" s="223"/>
      <c r="BR5" s="77"/>
      <c r="BS5" s="223"/>
      <c r="BT5" s="223"/>
      <c r="BU5" s="223"/>
      <c r="BV5" s="223"/>
      <c r="BW5" s="223"/>
      <c r="BX5" s="223"/>
      <c r="BY5" s="223"/>
      <c r="BZ5" s="223"/>
      <c r="CA5" s="223"/>
      <c r="CB5" s="223"/>
      <c r="CC5" s="223"/>
      <c r="CD5" s="223"/>
      <c r="CE5" s="223"/>
      <c r="CF5" s="83">
        <v>7703639.5312336776</v>
      </c>
      <c r="CG5" s="107">
        <f t="shared" si="0"/>
        <v>9835329.8675439358</v>
      </c>
    </row>
    <row r="6" spans="1:85" x14ac:dyDescent="0.25">
      <c r="A6" s="227"/>
      <c r="B6" s="225">
        <v>4</v>
      </c>
      <c r="C6" s="223"/>
      <c r="D6" s="223"/>
      <c r="E6" s="223"/>
      <c r="F6" s="223"/>
      <c r="G6" s="223"/>
      <c r="H6" s="223"/>
      <c r="I6" s="223"/>
      <c r="J6" s="223"/>
      <c r="K6" s="223"/>
      <c r="L6" s="223"/>
      <c r="M6" s="223"/>
      <c r="N6" s="223"/>
      <c r="O6" s="223"/>
      <c r="P6" s="223"/>
      <c r="Q6" s="223"/>
      <c r="R6" s="223"/>
      <c r="S6" s="223"/>
      <c r="T6" s="223"/>
      <c r="U6" s="223"/>
      <c r="V6" s="223"/>
      <c r="W6" s="223"/>
      <c r="X6" s="223"/>
      <c r="Y6" s="223"/>
      <c r="Z6" s="223"/>
      <c r="AA6" s="223"/>
      <c r="AB6" s="223"/>
      <c r="AC6" s="223"/>
      <c r="AD6" s="223"/>
      <c r="AE6" s="223"/>
      <c r="AF6" s="223"/>
      <c r="AG6" s="223"/>
      <c r="AH6" s="223"/>
      <c r="AI6" s="223"/>
      <c r="AJ6" s="77"/>
      <c r="AK6" s="223"/>
      <c r="AL6" s="223"/>
      <c r="AM6" s="223"/>
      <c r="AN6" s="2">
        <f>AN87-AN78</f>
        <v>39021.026792632038</v>
      </c>
      <c r="AO6" s="223"/>
      <c r="AP6" s="223"/>
      <c r="AQ6" s="223"/>
      <c r="AR6" s="223"/>
      <c r="AS6" s="223"/>
      <c r="AT6" s="223"/>
      <c r="AU6" s="223"/>
      <c r="AV6" s="223"/>
      <c r="AW6" s="223"/>
      <c r="AX6" s="223"/>
      <c r="AY6" s="223"/>
      <c r="AZ6" s="223"/>
      <c r="BA6" s="223"/>
      <c r="BB6" s="223"/>
      <c r="BC6" s="223"/>
      <c r="BD6" s="223"/>
      <c r="BE6" s="223"/>
      <c r="BF6" s="223"/>
      <c r="BG6" s="223"/>
      <c r="BH6" s="223"/>
      <c r="BI6" s="223"/>
      <c r="BJ6" s="223"/>
      <c r="BK6" s="223"/>
      <c r="BL6" s="223"/>
      <c r="BM6" s="223"/>
      <c r="BN6" s="223"/>
      <c r="BO6" s="223"/>
      <c r="BP6" s="223"/>
      <c r="BQ6" s="223"/>
      <c r="BR6" s="77"/>
      <c r="BS6" s="223"/>
      <c r="BT6" s="223"/>
      <c r="BU6" s="223"/>
      <c r="BV6" s="223"/>
      <c r="BW6" s="223"/>
      <c r="BX6" s="223"/>
      <c r="BY6" s="223"/>
      <c r="BZ6" s="223"/>
      <c r="CA6" s="223"/>
      <c r="CB6" s="223"/>
      <c r="CC6" s="223"/>
      <c r="CD6" s="223"/>
      <c r="CE6" s="223"/>
      <c r="CF6" s="83">
        <f>'[47]SAM_2017_IO bal'!CC6-'[47]SAM_2017_IO bal'!AN81</f>
        <v>262832.04735301185</v>
      </c>
      <c r="CG6" s="107">
        <f t="shared" si="0"/>
        <v>301853.07414564386</v>
      </c>
    </row>
    <row r="7" spans="1:85" x14ac:dyDescent="0.25">
      <c r="A7" s="227"/>
      <c r="B7" s="225">
        <v>5</v>
      </c>
      <c r="C7" s="223"/>
      <c r="D7" s="223"/>
      <c r="E7" s="223"/>
      <c r="F7" s="223"/>
      <c r="G7" s="223"/>
      <c r="H7" s="223"/>
      <c r="I7" s="223"/>
      <c r="J7" s="223"/>
      <c r="K7" s="223"/>
      <c r="L7" s="223"/>
      <c r="M7" s="223"/>
      <c r="N7" s="223"/>
      <c r="O7" s="223"/>
      <c r="P7" s="223"/>
      <c r="Q7" s="223"/>
      <c r="R7" s="223"/>
      <c r="S7" s="223"/>
      <c r="T7" s="223"/>
      <c r="U7" s="223"/>
      <c r="V7" s="223"/>
      <c r="W7" s="223"/>
      <c r="X7" s="223"/>
      <c r="Y7" s="223"/>
      <c r="Z7" s="223"/>
      <c r="AA7" s="223"/>
      <c r="AB7" s="223"/>
      <c r="AC7" s="223"/>
      <c r="AD7" s="223"/>
      <c r="AE7" s="223"/>
      <c r="AF7" s="223"/>
      <c r="AG7" s="223"/>
      <c r="AH7" s="223"/>
      <c r="AI7" s="223"/>
      <c r="AJ7" s="77"/>
      <c r="AK7" s="223"/>
      <c r="AL7" s="223"/>
      <c r="AM7" s="223"/>
      <c r="AN7" s="223"/>
      <c r="AO7" s="223">
        <v>313451.98804420186</v>
      </c>
      <c r="AP7" s="223"/>
      <c r="AQ7" s="223"/>
      <c r="AR7" s="223"/>
      <c r="AS7" s="223"/>
      <c r="AT7" s="223"/>
      <c r="AU7" s="223"/>
      <c r="AV7" s="223"/>
      <c r="AW7" s="223"/>
      <c r="AX7" s="223"/>
      <c r="AY7" s="223"/>
      <c r="AZ7" s="223"/>
      <c r="BA7" s="223"/>
      <c r="BB7" s="223"/>
      <c r="BC7" s="223"/>
      <c r="BD7" s="223"/>
      <c r="BE7" s="223"/>
      <c r="BF7" s="223"/>
      <c r="BG7" s="223"/>
      <c r="BH7" s="223"/>
      <c r="BI7" s="223"/>
      <c r="BJ7" s="223"/>
      <c r="BK7" s="223"/>
      <c r="BL7" s="223"/>
      <c r="BM7" s="223"/>
      <c r="BN7" s="223"/>
      <c r="BO7" s="223"/>
      <c r="BP7" s="223"/>
      <c r="BQ7" s="223"/>
      <c r="BR7" s="77"/>
      <c r="BS7" s="223"/>
      <c r="BT7" s="223"/>
      <c r="BU7" s="223"/>
      <c r="BV7" s="223"/>
      <c r="BW7" s="223"/>
      <c r="BX7" s="223"/>
      <c r="BY7" s="223"/>
      <c r="BZ7" s="223"/>
      <c r="CA7" s="223"/>
      <c r="CB7" s="223"/>
      <c r="CC7" s="223"/>
      <c r="CD7" s="223"/>
      <c r="CE7" s="223"/>
      <c r="CF7" s="83">
        <v>151412.80342622113</v>
      </c>
      <c r="CG7" s="107">
        <f t="shared" si="0"/>
        <v>464864.79147042299</v>
      </c>
    </row>
    <row r="8" spans="1:85" x14ac:dyDescent="0.25">
      <c r="A8" s="227"/>
      <c r="B8" s="225">
        <v>6</v>
      </c>
      <c r="C8" s="223"/>
      <c r="D8" s="223"/>
      <c r="E8" s="223"/>
      <c r="F8" s="223"/>
      <c r="G8" s="223"/>
      <c r="H8" s="223"/>
      <c r="I8" s="223"/>
      <c r="J8" s="223"/>
      <c r="K8" s="223"/>
      <c r="L8" s="223"/>
      <c r="M8" s="223"/>
      <c r="N8" s="223"/>
      <c r="O8" s="223"/>
      <c r="P8" s="223"/>
      <c r="Q8" s="223"/>
      <c r="R8" s="223"/>
      <c r="S8" s="223"/>
      <c r="T8" s="223"/>
      <c r="U8" s="223"/>
      <c r="V8" s="223"/>
      <c r="W8" s="223"/>
      <c r="X8" s="223"/>
      <c r="Y8" s="223"/>
      <c r="Z8" s="223"/>
      <c r="AA8" s="223"/>
      <c r="AB8" s="223"/>
      <c r="AC8" s="223"/>
      <c r="AD8" s="223"/>
      <c r="AE8" s="223"/>
      <c r="AF8" s="223"/>
      <c r="AG8" s="223"/>
      <c r="AH8" s="223"/>
      <c r="AI8" s="223"/>
      <c r="AJ8" s="77"/>
      <c r="AK8" s="223"/>
      <c r="AL8" s="223"/>
      <c r="AM8" s="223"/>
      <c r="AN8" s="223"/>
      <c r="AO8" s="223"/>
      <c r="AP8" s="223">
        <v>2098187.3739231797</v>
      </c>
      <c r="AQ8" s="223"/>
      <c r="AR8" s="223"/>
      <c r="AS8" s="223"/>
      <c r="AT8" s="223"/>
      <c r="AU8" s="223"/>
      <c r="AV8" s="223"/>
      <c r="AW8" s="223"/>
      <c r="AX8" s="223"/>
      <c r="AY8" s="223"/>
      <c r="AZ8" s="223"/>
      <c r="BA8" s="223"/>
      <c r="BB8" s="223"/>
      <c r="BC8" s="223"/>
      <c r="BD8" s="223"/>
      <c r="BE8" s="223"/>
      <c r="BF8" s="223"/>
      <c r="BG8" s="223"/>
      <c r="BH8" s="223"/>
      <c r="BI8" s="223"/>
      <c r="BJ8" s="223"/>
      <c r="BK8" s="223"/>
      <c r="BL8" s="223"/>
      <c r="BM8" s="223"/>
      <c r="BN8" s="223"/>
      <c r="BO8" s="223"/>
      <c r="BP8" s="223"/>
      <c r="BQ8" s="223"/>
      <c r="BR8" s="77"/>
      <c r="BS8" s="223"/>
      <c r="BT8" s="223"/>
      <c r="BU8" s="223"/>
      <c r="BV8" s="223"/>
      <c r="BW8" s="223"/>
      <c r="BX8" s="223"/>
      <c r="BY8" s="223"/>
      <c r="BZ8" s="223"/>
      <c r="CA8" s="223"/>
      <c r="CB8" s="223"/>
      <c r="CC8" s="223"/>
      <c r="CD8" s="223"/>
      <c r="CE8" s="223"/>
      <c r="CF8" s="83">
        <v>494261.82459596405</v>
      </c>
      <c r="CG8" s="107">
        <f t="shared" si="0"/>
        <v>2592449.1985191437</v>
      </c>
    </row>
    <row r="9" spans="1:85" x14ac:dyDescent="0.25">
      <c r="A9" s="227"/>
      <c r="B9" s="225">
        <v>7</v>
      </c>
      <c r="C9" s="223"/>
      <c r="D9" s="223"/>
      <c r="E9" s="223"/>
      <c r="F9" s="223"/>
      <c r="G9" s="223"/>
      <c r="H9" s="223"/>
      <c r="I9" s="223"/>
      <c r="J9" s="223"/>
      <c r="K9" s="223"/>
      <c r="L9" s="223"/>
      <c r="M9" s="223"/>
      <c r="N9" s="223"/>
      <c r="O9" s="223"/>
      <c r="P9" s="223"/>
      <c r="Q9" s="223"/>
      <c r="R9" s="223"/>
      <c r="S9" s="223"/>
      <c r="T9" s="223"/>
      <c r="U9" s="223"/>
      <c r="V9" s="223"/>
      <c r="W9" s="223"/>
      <c r="X9" s="223"/>
      <c r="Y9" s="223"/>
      <c r="Z9" s="223"/>
      <c r="AA9" s="223"/>
      <c r="AB9" s="223"/>
      <c r="AC9" s="223"/>
      <c r="AD9" s="223"/>
      <c r="AE9" s="223"/>
      <c r="AF9" s="223"/>
      <c r="AG9" s="223"/>
      <c r="AH9" s="223"/>
      <c r="AI9" s="223"/>
      <c r="AJ9" s="77"/>
      <c r="AK9" s="223"/>
      <c r="AL9" s="223"/>
      <c r="AM9" s="223"/>
      <c r="AN9" s="223"/>
      <c r="AO9" s="223"/>
      <c r="AP9" s="223"/>
      <c r="AQ9" s="223">
        <v>908405.47561960935</v>
      </c>
      <c r="AR9" s="223"/>
      <c r="AS9" s="223"/>
      <c r="AT9" s="223"/>
      <c r="AU9" s="223"/>
      <c r="AV9" s="223"/>
      <c r="AW9" s="223"/>
      <c r="AX9" s="223"/>
      <c r="AY9" s="223"/>
      <c r="AZ9" s="223"/>
      <c r="BA9" s="223"/>
      <c r="BB9" s="223"/>
      <c r="BC9" s="223"/>
      <c r="BD9" s="223"/>
      <c r="BE9" s="223"/>
      <c r="BF9" s="223"/>
      <c r="BG9" s="223"/>
      <c r="BH9" s="223"/>
      <c r="BI9" s="223"/>
      <c r="BJ9" s="223"/>
      <c r="BK9" s="223"/>
      <c r="BL9" s="223"/>
      <c r="BM9" s="223"/>
      <c r="BN9" s="223"/>
      <c r="BO9" s="223"/>
      <c r="BP9" s="223"/>
      <c r="BQ9" s="223"/>
      <c r="BR9" s="77"/>
      <c r="BS9" s="223"/>
      <c r="BT9" s="223"/>
      <c r="BU9" s="223"/>
      <c r="BV9" s="223"/>
      <c r="BW9" s="223"/>
      <c r="BX9" s="223"/>
      <c r="BY9" s="223"/>
      <c r="BZ9" s="223"/>
      <c r="CA9" s="223"/>
      <c r="CB9" s="223"/>
      <c r="CC9" s="223"/>
      <c r="CD9" s="223"/>
      <c r="CE9" s="223"/>
      <c r="CF9" s="83">
        <v>62189.461374623701</v>
      </c>
      <c r="CG9" s="107">
        <f t="shared" si="0"/>
        <v>970594.93699423305</v>
      </c>
    </row>
    <row r="10" spans="1:85" x14ac:dyDescent="0.25">
      <c r="A10" s="227"/>
      <c r="B10" s="225">
        <v>8</v>
      </c>
      <c r="C10" s="223"/>
      <c r="D10" s="223"/>
      <c r="E10" s="223"/>
      <c r="F10" s="223"/>
      <c r="G10" s="223"/>
      <c r="H10" s="223"/>
      <c r="I10" s="223"/>
      <c r="J10" s="223"/>
      <c r="K10" s="223"/>
      <c r="L10" s="223"/>
      <c r="M10" s="223"/>
      <c r="N10" s="223"/>
      <c r="O10" s="223"/>
      <c r="P10" s="223"/>
      <c r="Q10" s="223"/>
      <c r="R10" s="223"/>
      <c r="S10" s="223"/>
      <c r="T10" s="223"/>
      <c r="U10" s="223"/>
      <c r="V10" s="223"/>
      <c r="W10" s="223"/>
      <c r="X10" s="223"/>
      <c r="Y10" s="223"/>
      <c r="Z10" s="223"/>
      <c r="AA10" s="223"/>
      <c r="AB10" s="223"/>
      <c r="AC10" s="223"/>
      <c r="AD10" s="223"/>
      <c r="AE10" s="223"/>
      <c r="AF10" s="223"/>
      <c r="AG10" s="223"/>
      <c r="AH10" s="223"/>
      <c r="AI10" s="223"/>
      <c r="AJ10" s="77"/>
      <c r="AK10" s="223"/>
      <c r="AL10" s="223"/>
      <c r="AM10" s="223"/>
      <c r="AN10" s="223"/>
      <c r="AO10" s="223"/>
      <c r="AP10" s="223"/>
      <c r="AQ10" s="223"/>
      <c r="AR10" s="223">
        <v>2486263.6955767092</v>
      </c>
      <c r="AS10" s="223"/>
      <c r="AT10" s="223"/>
      <c r="AU10" s="223"/>
      <c r="AV10" s="223"/>
      <c r="AW10" s="223"/>
      <c r="AX10" s="223"/>
      <c r="AY10" s="223"/>
      <c r="AZ10" s="223"/>
      <c r="BA10" s="223"/>
      <c r="BB10" s="223"/>
      <c r="BC10" s="223"/>
      <c r="BD10" s="223"/>
      <c r="BE10" s="223"/>
      <c r="BF10" s="223"/>
      <c r="BG10" s="223"/>
      <c r="BH10" s="223"/>
      <c r="BI10" s="223"/>
      <c r="BJ10" s="223"/>
      <c r="BK10" s="223"/>
      <c r="BL10" s="223"/>
      <c r="BM10" s="223"/>
      <c r="BN10" s="223"/>
      <c r="BO10" s="223"/>
      <c r="BP10" s="223"/>
      <c r="BQ10" s="223"/>
      <c r="BR10" s="77"/>
      <c r="BS10" s="223"/>
      <c r="BT10" s="223"/>
      <c r="BU10" s="223"/>
      <c r="BV10" s="223"/>
      <c r="BW10" s="223"/>
      <c r="BX10" s="223"/>
      <c r="BY10" s="223"/>
      <c r="BZ10" s="223"/>
      <c r="CA10" s="223"/>
      <c r="CB10" s="223"/>
      <c r="CC10" s="223"/>
      <c r="CD10" s="223"/>
      <c r="CE10" s="223"/>
      <c r="CF10" s="83">
        <v>319319.86714855919</v>
      </c>
      <c r="CG10" s="107">
        <f t="shared" si="0"/>
        <v>2805583.5627252683</v>
      </c>
    </row>
    <row r="11" spans="1:85" x14ac:dyDescent="0.25">
      <c r="A11" s="227"/>
      <c r="B11" s="225">
        <v>9</v>
      </c>
      <c r="C11" s="223"/>
      <c r="D11" s="223"/>
      <c r="E11" s="223"/>
      <c r="F11" s="223"/>
      <c r="G11" s="223"/>
      <c r="H11" s="223"/>
      <c r="I11" s="223"/>
      <c r="J11" s="223"/>
      <c r="K11" s="223"/>
      <c r="L11" s="223"/>
      <c r="M11" s="223"/>
      <c r="N11" s="223"/>
      <c r="O11" s="223"/>
      <c r="P11" s="223"/>
      <c r="Q11" s="223"/>
      <c r="R11" s="223"/>
      <c r="S11" s="223"/>
      <c r="T11" s="223"/>
      <c r="U11" s="223"/>
      <c r="V11" s="223"/>
      <c r="W11" s="223"/>
      <c r="X11" s="223"/>
      <c r="Y11" s="223"/>
      <c r="Z11" s="223"/>
      <c r="AA11" s="223"/>
      <c r="AB11" s="223"/>
      <c r="AC11" s="223"/>
      <c r="AD11" s="223"/>
      <c r="AE11" s="223"/>
      <c r="AF11" s="223"/>
      <c r="AG11" s="223"/>
      <c r="AH11" s="223"/>
      <c r="AI11" s="223"/>
      <c r="AJ11" s="77"/>
      <c r="AK11" s="223"/>
      <c r="AL11" s="223"/>
      <c r="AM11" s="223"/>
      <c r="AN11" s="223"/>
      <c r="AO11" s="223"/>
      <c r="AP11" s="223"/>
      <c r="AQ11" s="223"/>
      <c r="AR11" s="223"/>
      <c r="AS11" s="223">
        <v>127748.63228066688</v>
      </c>
      <c r="AT11" s="223"/>
      <c r="AU11" s="223"/>
      <c r="AV11" s="223"/>
      <c r="AW11" s="223"/>
      <c r="AX11" s="223"/>
      <c r="AY11" s="223"/>
      <c r="AZ11" s="223"/>
      <c r="BA11" s="223"/>
      <c r="BB11" s="223"/>
      <c r="BC11" s="223"/>
      <c r="BD11" s="223"/>
      <c r="BE11" s="223"/>
      <c r="BF11" s="223"/>
      <c r="BG11" s="223"/>
      <c r="BH11" s="223"/>
      <c r="BI11" s="223"/>
      <c r="BJ11" s="223"/>
      <c r="BK11" s="223"/>
      <c r="BL11" s="223"/>
      <c r="BM11" s="223"/>
      <c r="BN11" s="223"/>
      <c r="BO11" s="223"/>
      <c r="BP11" s="223"/>
      <c r="BQ11" s="223"/>
      <c r="BR11" s="77"/>
      <c r="BS11" s="223"/>
      <c r="BT11" s="223"/>
      <c r="BU11" s="223"/>
      <c r="BV11" s="223"/>
      <c r="BW11" s="223"/>
      <c r="BX11" s="223"/>
      <c r="BY11" s="223"/>
      <c r="BZ11" s="223"/>
      <c r="CA11" s="223"/>
      <c r="CB11" s="223"/>
      <c r="CC11" s="223"/>
      <c r="CD11" s="223"/>
      <c r="CE11" s="223"/>
      <c r="CF11" s="83">
        <v>8169.3870790357123</v>
      </c>
      <c r="CG11" s="107">
        <f t="shared" si="0"/>
        <v>135918.01935970259</v>
      </c>
    </row>
    <row r="12" spans="1:85" x14ac:dyDescent="0.25">
      <c r="A12" s="227"/>
      <c r="B12" s="225">
        <v>10</v>
      </c>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3"/>
      <c r="AG12" s="223"/>
      <c r="AH12" s="223"/>
      <c r="AI12" s="223"/>
      <c r="AJ12" s="77"/>
      <c r="AK12" s="223"/>
      <c r="AL12" s="223"/>
      <c r="AM12" s="223"/>
      <c r="AN12" s="223"/>
      <c r="AO12" s="223"/>
      <c r="AP12" s="223"/>
      <c r="AQ12" s="223"/>
      <c r="AR12" s="223"/>
      <c r="AS12" s="223"/>
      <c r="AT12" s="223">
        <v>392014.85208062199</v>
      </c>
      <c r="AU12" s="223"/>
      <c r="AV12" s="223"/>
      <c r="AW12" s="223"/>
      <c r="AX12" s="223"/>
      <c r="AY12" s="223"/>
      <c r="AZ12" s="223"/>
      <c r="BA12" s="223"/>
      <c r="BB12" s="223"/>
      <c r="BC12" s="223"/>
      <c r="BD12" s="223"/>
      <c r="BE12" s="223"/>
      <c r="BF12" s="223"/>
      <c r="BG12" s="223"/>
      <c r="BH12" s="223"/>
      <c r="BI12" s="223"/>
      <c r="BJ12" s="223"/>
      <c r="BK12" s="223"/>
      <c r="BL12" s="223"/>
      <c r="BM12" s="223"/>
      <c r="BN12" s="223"/>
      <c r="BO12" s="223"/>
      <c r="BP12" s="223"/>
      <c r="BQ12" s="223"/>
      <c r="BR12" s="77"/>
      <c r="BS12" s="223"/>
      <c r="BT12" s="223"/>
      <c r="BU12" s="223"/>
      <c r="BV12" s="223"/>
      <c r="BW12" s="223"/>
      <c r="BX12" s="223"/>
      <c r="BY12" s="223"/>
      <c r="BZ12" s="223"/>
      <c r="CA12" s="223"/>
      <c r="CB12" s="223"/>
      <c r="CC12" s="223"/>
      <c r="CD12" s="223"/>
      <c r="CE12" s="223"/>
      <c r="CF12" s="83">
        <v>62052.359358558118</v>
      </c>
      <c r="CG12" s="107">
        <f t="shared" si="0"/>
        <v>454067.21143918013</v>
      </c>
    </row>
    <row r="13" spans="1:85" x14ac:dyDescent="0.25">
      <c r="A13" s="227"/>
      <c r="B13" s="225">
        <v>11</v>
      </c>
      <c r="C13" s="223"/>
      <c r="D13" s="223"/>
      <c r="E13" s="223"/>
      <c r="F13" s="223"/>
      <c r="G13" s="223"/>
      <c r="H13" s="223"/>
      <c r="I13" s="223"/>
      <c r="J13" s="223"/>
      <c r="K13" s="223"/>
      <c r="L13" s="223"/>
      <c r="M13" s="223"/>
      <c r="N13" s="223"/>
      <c r="O13" s="223"/>
      <c r="P13" s="223"/>
      <c r="Q13" s="223"/>
      <c r="R13" s="223"/>
      <c r="S13" s="223"/>
      <c r="T13" s="223"/>
      <c r="U13" s="223"/>
      <c r="V13" s="223"/>
      <c r="W13" s="223"/>
      <c r="X13" s="223"/>
      <c r="Y13" s="223"/>
      <c r="Z13" s="223"/>
      <c r="AA13" s="223"/>
      <c r="AB13" s="223"/>
      <c r="AC13" s="223"/>
      <c r="AD13" s="223"/>
      <c r="AE13" s="223"/>
      <c r="AF13" s="223"/>
      <c r="AG13" s="223"/>
      <c r="AH13" s="223"/>
      <c r="AI13" s="223"/>
      <c r="AJ13" s="77"/>
      <c r="AK13" s="223"/>
      <c r="AL13" s="223"/>
      <c r="AM13" s="223"/>
      <c r="AN13" s="223"/>
      <c r="AO13" s="223"/>
      <c r="AP13" s="223"/>
      <c r="AQ13" s="223"/>
      <c r="AR13" s="223"/>
      <c r="AS13" s="223"/>
      <c r="AT13" s="223"/>
      <c r="AU13" s="223">
        <v>1421851.396186806</v>
      </c>
      <c r="AV13" s="223"/>
      <c r="AW13" s="223"/>
      <c r="AX13" s="223"/>
      <c r="AY13" s="223"/>
      <c r="AZ13" s="223"/>
      <c r="BA13" s="223"/>
      <c r="BB13" s="223"/>
      <c r="BC13" s="223"/>
      <c r="BD13" s="223"/>
      <c r="BE13" s="223"/>
      <c r="BF13" s="223"/>
      <c r="BG13" s="223"/>
      <c r="BH13" s="223"/>
      <c r="BI13" s="223"/>
      <c r="BJ13" s="223"/>
      <c r="BK13" s="223"/>
      <c r="BL13" s="223"/>
      <c r="BM13" s="223"/>
      <c r="BN13" s="223"/>
      <c r="BO13" s="223"/>
      <c r="BP13" s="223"/>
      <c r="BQ13" s="223"/>
      <c r="BR13" s="77"/>
      <c r="BS13" s="223"/>
      <c r="BT13" s="223"/>
      <c r="BU13" s="223"/>
      <c r="BV13" s="223"/>
      <c r="BW13" s="223"/>
      <c r="BX13" s="223"/>
      <c r="BY13" s="223"/>
      <c r="BZ13" s="223"/>
      <c r="CA13" s="223"/>
      <c r="CB13" s="223"/>
      <c r="CC13" s="223"/>
      <c r="CD13" s="223"/>
      <c r="CE13" s="223"/>
      <c r="CF13" s="83">
        <v>1107262.1961451182</v>
      </c>
      <c r="CG13" s="107">
        <f t="shared" si="0"/>
        <v>2529113.5923319245</v>
      </c>
    </row>
    <row r="14" spans="1:85" x14ac:dyDescent="0.25">
      <c r="A14" s="227"/>
      <c r="B14" s="225">
        <v>12</v>
      </c>
      <c r="C14" s="223"/>
      <c r="D14" s="223"/>
      <c r="E14" s="223"/>
      <c r="F14" s="223"/>
      <c r="G14" s="223"/>
      <c r="H14" s="223"/>
      <c r="I14" s="223"/>
      <c r="J14" s="223"/>
      <c r="K14" s="223"/>
      <c r="L14" s="223"/>
      <c r="M14" s="223"/>
      <c r="N14" s="223"/>
      <c r="O14" s="223"/>
      <c r="P14" s="223"/>
      <c r="Q14" s="223"/>
      <c r="R14" s="223"/>
      <c r="S14" s="223"/>
      <c r="T14" s="223"/>
      <c r="U14" s="223"/>
      <c r="V14" s="223"/>
      <c r="W14" s="223"/>
      <c r="X14" s="223"/>
      <c r="Y14" s="223"/>
      <c r="Z14" s="223"/>
      <c r="AA14" s="223"/>
      <c r="AB14" s="223"/>
      <c r="AC14" s="223"/>
      <c r="AD14" s="223"/>
      <c r="AE14" s="223"/>
      <c r="AF14" s="223"/>
      <c r="AG14" s="223"/>
      <c r="AH14" s="223"/>
      <c r="AI14" s="223"/>
      <c r="AJ14" s="77"/>
      <c r="AK14" s="223"/>
      <c r="AL14" s="223"/>
      <c r="AM14" s="223"/>
      <c r="AN14" s="223"/>
      <c r="AO14" s="223"/>
      <c r="AP14" s="223"/>
      <c r="AQ14" s="223"/>
      <c r="AR14" s="223"/>
      <c r="AS14" s="223"/>
      <c r="AT14" s="223"/>
      <c r="AU14" s="223"/>
      <c r="AV14" s="223">
        <v>1862253.4070004821</v>
      </c>
      <c r="AW14" s="223"/>
      <c r="AX14" s="223"/>
      <c r="AY14" s="223"/>
      <c r="AZ14" s="223"/>
      <c r="BA14" s="223"/>
      <c r="BB14" s="223"/>
      <c r="BC14" s="223"/>
      <c r="BD14" s="223"/>
      <c r="BE14" s="223"/>
      <c r="BF14" s="223"/>
      <c r="BG14" s="223"/>
      <c r="BH14" s="223"/>
      <c r="BI14" s="223"/>
      <c r="BJ14" s="223"/>
      <c r="BK14" s="223"/>
      <c r="BL14" s="223"/>
      <c r="BM14" s="223"/>
      <c r="BN14" s="223"/>
      <c r="BO14" s="223"/>
      <c r="BP14" s="223"/>
      <c r="BQ14" s="223"/>
      <c r="BR14" s="77"/>
      <c r="BS14" s="223"/>
      <c r="BT14" s="223"/>
      <c r="BU14" s="223"/>
      <c r="BV14" s="223"/>
      <c r="BW14" s="223"/>
      <c r="BX14" s="223"/>
      <c r="BY14" s="223"/>
      <c r="BZ14" s="223"/>
      <c r="CA14" s="223"/>
      <c r="CB14" s="223"/>
      <c r="CC14" s="223"/>
      <c r="CD14" s="223"/>
      <c r="CE14" s="223"/>
      <c r="CF14" s="83">
        <v>1368681.2418519307</v>
      </c>
      <c r="CG14" s="107">
        <f t="shared" si="0"/>
        <v>3230934.6488524126</v>
      </c>
    </row>
    <row r="15" spans="1:85" x14ac:dyDescent="0.25">
      <c r="A15" s="227"/>
      <c r="B15" s="225">
        <v>13</v>
      </c>
      <c r="C15" s="223"/>
      <c r="D15" s="223"/>
      <c r="E15" s="223"/>
      <c r="F15" s="223"/>
      <c r="G15" s="223"/>
      <c r="H15" s="223"/>
      <c r="I15" s="223"/>
      <c r="J15" s="223"/>
      <c r="K15" s="223"/>
      <c r="L15" s="223"/>
      <c r="M15" s="223"/>
      <c r="N15" s="223"/>
      <c r="O15" s="223"/>
      <c r="P15" s="223"/>
      <c r="Q15" s="223"/>
      <c r="R15" s="223"/>
      <c r="S15" s="223"/>
      <c r="T15" s="223"/>
      <c r="U15" s="223"/>
      <c r="V15" s="223"/>
      <c r="W15" s="223"/>
      <c r="X15" s="223"/>
      <c r="Y15" s="223"/>
      <c r="Z15" s="223"/>
      <c r="AA15" s="223"/>
      <c r="AB15" s="223"/>
      <c r="AC15" s="223"/>
      <c r="AD15" s="223"/>
      <c r="AE15" s="223"/>
      <c r="AF15" s="223"/>
      <c r="AG15" s="223"/>
      <c r="AH15" s="223"/>
      <c r="AI15" s="223"/>
      <c r="AJ15" s="77"/>
      <c r="AK15" s="223"/>
      <c r="AL15" s="223"/>
      <c r="AM15" s="223"/>
      <c r="AN15" s="223"/>
      <c r="AO15" s="223"/>
      <c r="AP15" s="223"/>
      <c r="AQ15" s="223"/>
      <c r="AR15" s="223"/>
      <c r="AS15" s="223"/>
      <c r="AT15" s="223"/>
      <c r="AU15" s="223"/>
      <c r="AV15" s="223"/>
      <c r="AW15" s="223">
        <v>268186.86292172974</v>
      </c>
      <c r="AX15" s="223"/>
      <c r="AY15" s="223"/>
      <c r="AZ15" s="223"/>
      <c r="BA15" s="223"/>
      <c r="BB15" s="223"/>
      <c r="BC15" s="223"/>
      <c r="BD15" s="223"/>
      <c r="BE15" s="223"/>
      <c r="BF15" s="223"/>
      <c r="BG15" s="223"/>
      <c r="BH15" s="223"/>
      <c r="BI15" s="223"/>
      <c r="BJ15" s="223"/>
      <c r="BK15" s="223"/>
      <c r="BL15" s="223"/>
      <c r="BM15" s="223"/>
      <c r="BN15" s="223"/>
      <c r="BO15" s="223"/>
      <c r="BP15" s="223"/>
      <c r="BQ15" s="223"/>
      <c r="BR15" s="77"/>
      <c r="BS15" s="223"/>
      <c r="BT15" s="223"/>
      <c r="BU15" s="223"/>
      <c r="BV15" s="223"/>
      <c r="BW15" s="223"/>
      <c r="BX15" s="223"/>
      <c r="BY15" s="223"/>
      <c r="BZ15" s="223"/>
      <c r="CA15" s="223"/>
      <c r="CB15" s="223"/>
      <c r="CC15" s="223"/>
      <c r="CD15" s="223"/>
      <c r="CE15" s="223"/>
      <c r="CF15" s="83">
        <v>19475.548631433812</v>
      </c>
      <c r="CG15" s="107">
        <f t="shared" si="0"/>
        <v>287662.41155316355</v>
      </c>
    </row>
    <row r="16" spans="1:85" x14ac:dyDescent="0.25">
      <c r="A16" s="227"/>
      <c r="B16" s="225">
        <v>14</v>
      </c>
      <c r="C16" s="223"/>
      <c r="D16" s="223"/>
      <c r="E16" s="223"/>
      <c r="F16" s="223"/>
      <c r="G16" s="223"/>
      <c r="H16" s="223"/>
      <c r="I16" s="223"/>
      <c r="J16" s="223"/>
      <c r="K16" s="223"/>
      <c r="L16" s="223"/>
      <c r="M16" s="223"/>
      <c r="N16" s="223"/>
      <c r="O16" s="223"/>
      <c r="P16" s="223"/>
      <c r="Q16" s="223"/>
      <c r="R16" s="223"/>
      <c r="S16" s="223"/>
      <c r="T16" s="223"/>
      <c r="U16" s="223"/>
      <c r="V16" s="223"/>
      <c r="W16" s="223"/>
      <c r="X16" s="223"/>
      <c r="Y16" s="223"/>
      <c r="Z16" s="223"/>
      <c r="AA16" s="223"/>
      <c r="AB16" s="223"/>
      <c r="AC16" s="223"/>
      <c r="AD16" s="223"/>
      <c r="AE16" s="223"/>
      <c r="AF16" s="223"/>
      <c r="AG16" s="223"/>
      <c r="AH16" s="223"/>
      <c r="AI16" s="223"/>
      <c r="AJ16" s="77"/>
      <c r="AK16" s="223"/>
      <c r="AL16" s="223"/>
      <c r="AM16" s="223"/>
      <c r="AN16" s="223"/>
      <c r="AO16" s="223"/>
      <c r="AP16" s="223"/>
      <c r="AQ16" s="223"/>
      <c r="AR16" s="223"/>
      <c r="AS16" s="223"/>
      <c r="AT16" s="223"/>
      <c r="AU16" s="223"/>
      <c r="AV16" s="223"/>
      <c r="AW16" s="223"/>
      <c r="AX16" s="223">
        <v>1212809.5750220597</v>
      </c>
      <c r="AY16" s="223"/>
      <c r="AZ16" s="223"/>
      <c r="BA16" s="223"/>
      <c r="BB16" s="223"/>
      <c r="BC16" s="223"/>
      <c r="BD16" s="223"/>
      <c r="BE16" s="223"/>
      <c r="BF16" s="223"/>
      <c r="BG16" s="223"/>
      <c r="BH16" s="223"/>
      <c r="BI16" s="223"/>
      <c r="BJ16" s="223"/>
      <c r="BK16" s="223"/>
      <c r="BL16" s="223"/>
      <c r="BM16" s="223"/>
      <c r="BN16" s="223"/>
      <c r="BO16" s="223"/>
      <c r="BP16" s="223"/>
      <c r="BQ16" s="223"/>
      <c r="BR16" s="77"/>
      <c r="BS16" s="223"/>
      <c r="BT16" s="223"/>
      <c r="BU16" s="223"/>
      <c r="BV16" s="223"/>
      <c r="BW16" s="223"/>
      <c r="BX16" s="223"/>
      <c r="BY16" s="223"/>
      <c r="BZ16" s="223"/>
      <c r="CA16" s="223"/>
      <c r="CB16" s="223"/>
      <c r="CC16" s="223"/>
      <c r="CD16" s="223"/>
      <c r="CE16" s="223"/>
      <c r="CF16" s="83">
        <v>392185.34727427992</v>
      </c>
      <c r="CG16" s="107">
        <f t="shared" si="0"/>
        <v>1604994.9222963396</v>
      </c>
    </row>
    <row r="17" spans="1:85" x14ac:dyDescent="0.25">
      <c r="A17" s="227"/>
      <c r="B17" s="225">
        <v>15</v>
      </c>
      <c r="C17" s="223"/>
      <c r="D17" s="223"/>
      <c r="E17" s="223"/>
      <c r="F17" s="223"/>
      <c r="G17" s="223"/>
      <c r="H17" s="223"/>
      <c r="I17" s="223"/>
      <c r="J17" s="223"/>
      <c r="K17" s="223"/>
      <c r="L17" s="223"/>
      <c r="M17" s="223"/>
      <c r="N17" s="223"/>
      <c r="O17" s="223"/>
      <c r="P17" s="223"/>
      <c r="Q17" s="223"/>
      <c r="R17" s="223"/>
      <c r="S17" s="223"/>
      <c r="T17" s="223"/>
      <c r="U17" s="223"/>
      <c r="V17" s="223"/>
      <c r="W17" s="223"/>
      <c r="X17" s="223"/>
      <c r="Y17" s="223"/>
      <c r="Z17" s="223"/>
      <c r="AA17" s="223"/>
      <c r="AB17" s="223"/>
      <c r="AC17" s="223"/>
      <c r="AD17" s="223"/>
      <c r="AE17" s="223"/>
      <c r="AF17" s="223"/>
      <c r="AG17" s="223"/>
      <c r="AH17" s="223"/>
      <c r="AI17" s="223"/>
      <c r="AJ17" s="77"/>
      <c r="AK17" s="223"/>
      <c r="AL17" s="223"/>
      <c r="AM17" s="223"/>
      <c r="AN17" s="223"/>
      <c r="AO17" s="223"/>
      <c r="AP17" s="223"/>
      <c r="AQ17" s="223"/>
      <c r="AR17" s="223"/>
      <c r="AS17" s="223"/>
      <c r="AT17" s="223"/>
      <c r="AU17" s="223"/>
      <c r="AV17" s="223"/>
      <c r="AW17" s="223"/>
      <c r="AX17" s="223"/>
      <c r="AY17" s="223">
        <v>431601.48204978602</v>
      </c>
      <c r="AZ17" s="223"/>
      <c r="BA17" s="223"/>
      <c r="BB17" s="223"/>
      <c r="BC17" s="223"/>
      <c r="BD17" s="223"/>
      <c r="BE17" s="223"/>
      <c r="BF17" s="223"/>
      <c r="BG17" s="223"/>
      <c r="BH17" s="223"/>
      <c r="BI17" s="223"/>
      <c r="BJ17" s="223"/>
      <c r="BK17" s="223"/>
      <c r="BL17" s="223"/>
      <c r="BM17" s="223"/>
      <c r="BN17" s="223"/>
      <c r="BO17" s="223"/>
      <c r="BP17" s="223"/>
      <c r="BQ17" s="223"/>
      <c r="BR17" s="77"/>
      <c r="BS17" s="223"/>
      <c r="BT17" s="223"/>
      <c r="BU17" s="223"/>
      <c r="BV17" s="223"/>
      <c r="BW17" s="223"/>
      <c r="BX17" s="223"/>
      <c r="BY17" s="223"/>
      <c r="BZ17" s="223"/>
      <c r="CA17" s="223"/>
      <c r="CB17" s="223"/>
      <c r="CC17" s="223"/>
      <c r="CD17" s="223"/>
      <c r="CE17" s="223"/>
      <c r="CF17" s="83">
        <v>198820.308754987</v>
      </c>
      <c r="CG17" s="107">
        <f t="shared" si="0"/>
        <v>630421.79080477299</v>
      </c>
    </row>
    <row r="18" spans="1:85" x14ac:dyDescent="0.25">
      <c r="A18" s="227"/>
      <c r="B18" s="225">
        <v>16</v>
      </c>
      <c r="C18" s="223"/>
      <c r="D18" s="223"/>
      <c r="E18" s="223"/>
      <c r="F18" s="223"/>
      <c r="G18" s="223"/>
      <c r="H18" s="223"/>
      <c r="I18" s="223"/>
      <c r="J18" s="223"/>
      <c r="K18" s="223"/>
      <c r="L18" s="223"/>
      <c r="M18" s="223"/>
      <c r="N18" s="223"/>
      <c r="O18" s="223"/>
      <c r="P18" s="223"/>
      <c r="Q18" s="223"/>
      <c r="R18" s="223"/>
      <c r="S18" s="223"/>
      <c r="T18" s="223"/>
      <c r="U18" s="223"/>
      <c r="V18" s="223"/>
      <c r="W18" s="223"/>
      <c r="X18" s="223"/>
      <c r="Y18" s="223"/>
      <c r="Z18" s="223"/>
      <c r="AA18" s="223"/>
      <c r="AB18" s="223"/>
      <c r="AC18" s="223"/>
      <c r="AD18" s="223"/>
      <c r="AE18" s="223"/>
      <c r="AF18" s="223"/>
      <c r="AG18" s="223"/>
      <c r="AH18" s="223"/>
      <c r="AI18" s="223"/>
      <c r="AJ18" s="77"/>
      <c r="AK18" s="223"/>
      <c r="AL18" s="223"/>
      <c r="AM18" s="223"/>
      <c r="AN18" s="223"/>
      <c r="AO18" s="223"/>
      <c r="AP18" s="223"/>
      <c r="AQ18" s="223"/>
      <c r="AR18" s="223"/>
      <c r="AS18" s="223"/>
      <c r="AT18" s="223"/>
      <c r="AU18" s="223"/>
      <c r="AV18" s="223"/>
      <c r="AW18" s="223"/>
      <c r="AX18" s="223"/>
      <c r="AY18" s="223"/>
      <c r="AZ18" s="223">
        <v>620697.88127218594</v>
      </c>
      <c r="BA18" s="223"/>
      <c r="BB18" s="223"/>
      <c r="BC18" s="223"/>
      <c r="BD18" s="223"/>
      <c r="BE18" s="223"/>
      <c r="BF18" s="223"/>
      <c r="BG18" s="223"/>
      <c r="BH18" s="223"/>
      <c r="BI18" s="223"/>
      <c r="BJ18" s="223"/>
      <c r="BK18" s="223"/>
      <c r="BL18" s="223"/>
      <c r="BM18" s="223"/>
      <c r="BN18" s="223"/>
      <c r="BO18" s="223"/>
      <c r="BP18" s="223"/>
      <c r="BQ18" s="223"/>
      <c r="BR18" s="77"/>
      <c r="BS18" s="223"/>
      <c r="BT18" s="223"/>
      <c r="BU18" s="223"/>
      <c r="BV18" s="223"/>
      <c r="BW18" s="223"/>
      <c r="BX18" s="223"/>
      <c r="BY18" s="223"/>
      <c r="BZ18" s="223"/>
      <c r="CA18" s="223"/>
      <c r="CB18" s="223"/>
      <c r="CC18" s="223"/>
      <c r="CD18" s="223"/>
      <c r="CE18" s="223"/>
      <c r="CF18" s="83">
        <v>21274.04428176954</v>
      </c>
      <c r="CG18" s="107">
        <f t="shared" si="0"/>
        <v>641971.92555395549</v>
      </c>
    </row>
    <row r="19" spans="1:85" x14ac:dyDescent="0.25">
      <c r="A19" s="227"/>
      <c r="B19" s="225">
        <v>17</v>
      </c>
      <c r="C19" s="223"/>
      <c r="D19" s="223"/>
      <c r="E19" s="223"/>
      <c r="F19" s="223"/>
      <c r="G19" s="223"/>
      <c r="H19" s="223"/>
      <c r="I19" s="223"/>
      <c r="J19" s="223"/>
      <c r="K19" s="223"/>
      <c r="L19" s="223"/>
      <c r="M19" s="223"/>
      <c r="N19" s="223"/>
      <c r="O19" s="223"/>
      <c r="P19" s="223"/>
      <c r="Q19" s="223"/>
      <c r="R19" s="223"/>
      <c r="S19" s="223"/>
      <c r="T19" s="223"/>
      <c r="U19" s="223"/>
      <c r="V19" s="223"/>
      <c r="W19" s="223"/>
      <c r="X19" s="223"/>
      <c r="Y19" s="223"/>
      <c r="Z19" s="223"/>
      <c r="AA19" s="223"/>
      <c r="AB19" s="223"/>
      <c r="AC19" s="223"/>
      <c r="AD19" s="223"/>
      <c r="AE19" s="223"/>
      <c r="AF19" s="223"/>
      <c r="AG19" s="223"/>
      <c r="AH19" s="223"/>
      <c r="AI19" s="223"/>
      <c r="AJ19" s="77"/>
      <c r="AK19" s="223"/>
      <c r="AL19" s="223"/>
      <c r="AM19" s="223"/>
      <c r="AN19" s="223"/>
      <c r="AO19" s="223"/>
      <c r="AP19" s="223"/>
      <c r="AQ19" s="223"/>
      <c r="AR19" s="223"/>
      <c r="AS19" s="223"/>
      <c r="AT19" s="223"/>
      <c r="AU19" s="223"/>
      <c r="AV19" s="223"/>
      <c r="AW19" s="223"/>
      <c r="AX19" s="223"/>
      <c r="AY19" s="223"/>
      <c r="AZ19" s="223"/>
      <c r="BA19" s="223">
        <v>884913.04657594522</v>
      </c>
      <c r="BB19" s="223"/>
      <c r="BC19" s="223"/>
      <c r="BD19" s="223"/>
      <c r="BE19" s="223"/>
      <c r="BF19" s="223"/>
      <c r="BG19" s="223"/>
      <c r="BH19" s="223"/>
      <c r="BI19" s="223"/>
      <c r="BJ19" s="223"/>
      <c r="BK19" s="223"/>
      <c r="BL19" s="223"/>
      <c r="BM19" s="223"/>
      <c r="BN19" s="223"/>
      <c r="BO19" s="223"/>
      <c r="BP19" s="223"/>
      <c r="BQ19" s="223"/>
      <c r="BR19" s="77"/>
      <c r="BS19" s="223"/>
      <c r="BT19" s="223"/>
      <c r="BU19" s="223"/>
      <c r="BV19" s="223"/>
      <c r="BW19" s="223"/>
      <c r="BX19" s="223"/>
      <c r="BY19" s="223"/>
      <c r="BZ19" s="223"/>
      <c r="CA19" s="223"/>
      <c r="CB19" s="223"/>
      <c r="CC19" s="223"/>
      <c r="CD19" s="223"/>
      <c r="CE19" s="223"/>
      <c r="CF19" s="83">
        <v>182961.12550119538</v>
      </c>
      <c r="CG19" s="107">
        <f t="shared" si="0"/>
        <v>1067874.1720771405</v>
      </c>
    </row>
    <row r="20" spans="1:85" x14ac:dyDescent="0.25">
      <c r="A20" s="227"/>
      <c r="B20" s="225">
        <v>18</v>
      </c>
      <c r="C20" s="223"/>
      <c r="D20" s="223"/>
      <c r="E20" s="223"/>
      <c r="F20" s="223"/>
      <c r="G20" s="223"/>
      <c r="H20" s="223"/>
      <c r="I20" s="223"/>
      <c r="J20" s="223"/>
      <c r="K20" s="223"/>
      <c r="L20" s="223"/>
      <c r="M20" s="223"/>
      <c r="N20" s="223"/>
      <c r="O20" s="223"/>
      <c r="P20" s="223"/>
      <c r="Q20" s="223"/>
      <c r="R20" s="223"/>
      <c r="S20" s="223"/>
      <c r="T20" s="223"/>
      <c r="U20" s="223"/>
      <c r="V20" s="223"/>
      <c r="W20" s="223"/>
      <c r="X20" s="223"/>
      <c r="Y20" s="223"/>
      <c r="Z20" s="223"/>
      <c r="AA20" s="223"/>
      <c r="AB20" s="223"/>
      <c r="AC20" s="223"/>
      <c r="AD20" s="223"/>
      <c r="AE20" s="223"/>
      <c r="AF20" s="223"/>
      <c r="AG20" s="223"/>
      <c r="AH20" s="223"/>
      <c r="AI20" s="223"/>
      <c r="AJ20" s="77"/>
      <c r="AK20" s="223"/>
      <c r="AL20" s="223"/>
      <c r="AM20" s="223"/>
      <c r="AN20" s="223"/>
      <c r="AO20" s="223"/>
      <c r="AP20" s="223"/>
      <c r="AQ20" s="223"/>
      <c r="AR20" s="223"/>
      <c r="AS20" s="223"/>
      <c r="AT20" s="223"/>
      <c r="AU20" s="223"/>
      <c r="AV20" s="223"/>
      <c r="AW20" s="223"/>
      <c r="AX20" s="223"/>
      <c r="AY20" s="223"/>
      <c r="AZ20" s="223"/>
      <c r="BA20" s="223"/>
      <c r="BB20" s="223">
        <v>3852.7391980175221</v>
      </c>
      <c r="BC20" s="223"/>
      <c r="BD20" s="223"/>
      <c r="BE20" s="223"/>
      <c r="BF20" s="223"/>
      <c r="BG20" s="223"/>
      <c r="BH20" s="223"/>
      <c r="BI20" s="223"/>
      <c r="BJ20" s="223"/>
      <c r="BK20" s="223"/>
      <c r="BL20" s="223"/>
      <c r="BM20" s="223"/>
      <c r="BN20" s="223"/>
      <c r="BO20" s="223"/>
      <c r="BP20" s="223"/>
      <c r="BQ20" s="223"/>
      <c r="BR20" s="77"/>
      <c r="BS20" s="223"/>
      <c r="BT20" s="223"/>
      <c r="BU20" s="223"/>
      <c r="BV20" s="223"/>
      <c r="BW20" s="223"/>
      <c r="BX20" s="223"/>
      <c r="BY20" s="223"/>
      <c r="BZ20" s="223"/>
      <c r="CA20" s="223"/>
      <c r="CB20" s="223"/>
      <c r="CC20" s="223"/>
      <c r="CD20" s="223"/>
      <c r="CE20" s="223"/>
      <c r="CF20" s="83">
        <v>13701.194202844013</v>
      </c>
      <c r="CG20" s="107">
        <f t="shared" si="0"/>
        <v>17553.933400861537</v>
      </c>
    </row>
    <row r="21" spans="1:85" x14ac:dyDescent="0.25">
      <c r="A21" s="227"/>
      <c r="B21" s="225">
        <v>19</v>
      </c>
      <c r="C21" s="223"/>
      <c r="D21" s="223"/>
      <c r="E21" s="223"/>
      <c r="F21" s="223"/>
      <c r="G21" s="223"/>
      <c r="H21" s="223"/>
      <c r="I21" s="223"/>
      <c r="J21" s="223"/>
      <c r="K21" s="223"/>
      <c r="L21" s="223"/>
      <c r="M21" s="223"/>
      <c r="N21" s="223"/>
      <c r="O21" s="223"/>
      <c r="P21" s="223"/>
      <c r="Q21" s="223"/>
      <c r="R21" s="223"/>
      <c r="S21" s="223"/>
      <c r="T21" s="223"/>
      <c r="U21" s="223"/>
      <c r="V21" s="223"/>
      <c r="W21" s="223"/>
      <c r="X21" s="223"/>
      <c r="Y21" s="223"/>
      <c r="Z21" s="223"/>
      <c r="AA21" s="223"/>
      <c r="AB21" s="223"/>
      <c r="AC21" s="223"/>
      <c r="AD21" s="223"/>
      <c r="AE21" s="223"/>
      <c r="AF21" s="223"/>
      <c r="AG21" s="223"/>
      <c r="AH21" s="223"/>
      <c r="AI21" s="223"/>
      <c r="AJ21" s="77"/>
      <c r="AK21" s="223"/>
      <c r="AL21" s="223"/>
      <c r="AM21" s="223"/>
      <c r="AN21" s="223"/>
      <c r="AO21" s="223"/>
      <c r="AP21" s="223"/>
      <c r="AQ21" s="223"/>
      <c r="AR21" s="223"/>
      <c r="AS21" s="223"/>
      <c r="AT21" s="223"/>
      <c r="AU21" s="223"/>
      <c r="AV21" s="223"/>
      <c r="AW21" s="223"/>
      <c r="AX21" s="223"/>
      <c r="AY21" s="223"/>
      <c r="AZ21" s="223"/>
      <c r="BA21" s="223"/>
      <c r="BB21" s="223"/>
      <c r="BC21" s="223">
        <v>976793.38675451325</v>
      </c>
      <c r="BD21" s="223"/>
      <c r="BE21" s="2">
        <v>288790.83872620837</v>
      </c>
      <c r="BF21" s="223"/>
      <c r="BG21" s="223"/>
      <c r="BH21" s="223"/>
      <c r="BI21" s="223"/>
      <c r="BJ21" s="223"/>
      <c r="BK21" s="223"/>
      <c r="BL21" s="223"/>
      <c r="BM21" s="223"/>
      <c r="BN21" s="223"/>
      <c r="BO21" s="223"/>
      <c r="BP21" s="223"/>
      <c r="BQ21" s="223"/>
      <c r="BR21" s="77"/>
      <c r="BS21" s="223"/>
      <c r="BT21" s="223"/>
      <c r="BU21" s="223"/>
      <c r="BV21" s="223"/>
      <c r="BW21" s="223"/>
      <c r="BX21" s="223"/>
      <c r="BY21" s="223"/>
      <c r="BZ21" s="223"/>
      <c r="CA21" s="223"/>
      <c r="CB21" s="223"/>
      <c r="CC21" s="223"/>
      <c r="CD21" s="223"/>
      <c r="CE21" s="223"/>
      <c r="CF21" s="83">
        <v>58211.38940474327</v>
      </c>
      <c r="CG21" s="107">
        <f t="shared" si="0"/>
        <v>1323795.6148854648</v>
      </c>
    </row>
    <row r="22" spans="1:85" x14ac:dyDescent="0.25">
      <c r="A22" s="227"/>
      <c r="B22" s="225">
        <v>20</v>
      </c>
      <c r="C22" s="223"/>
      <c r="D22" s="223"/>
      <c r="E22" s="223"/>
      <c r="F22" s="223"/>
      <c r="G22" s="223"/>
      <c r="H22" s="223"/>
      <c r="I22" s="223"/>
      <c r="J22" s="223"/>
      <c r="K22" s="223"/>
      <c r="L22" s="223"/>
      <c r="M22" s="223"/>
      <c r="N22" s="223"/>
      <c r="O22" s="223"/>
      <c r="P22" s="223"/>
      <c r="Q22" s="223"/>
      <c r="R22" s="223"/>
      <c r="S22" s="223"/>
      <c r="T22" s="223"/>
      <c r="U22" s="223"/>
      <c r="V22" s="223"/>
      <c r="W22" s="223"/>
      <c r="X22" s="223"/>
      <c r="Y22" s="223"/>
      <c r="Z22" s="223"/>
      <c r="AA22" s="223"/>
      <c r="AB22" s="223"/>
      <c r="AC22" s="223"/>
      <c r="AD22" s="223"/>
      <c r="AE22" s="223"/>
      <c r="AF22" s="223"/>
      <c r="AG22" s="223"/>
      <c r="AH22" s="223"/>
      <c r="AI22" s="223"/>
      <c r="AJ22" s="77"/>
      <c r="AK22" s="223"/>
      <c r="AL22" s="223"/>
      <c r="AM22" s="223"/>
      <c r="AN22" s="223"/>
      <c r="AO22" s="223"/>
      <c r="AP22" s="223"/>
      <c r="AQ22" s="223"/>
      <c r="AR22" s="223"/>
      <c r="AS22" s="223"/>
      <c r="AT22" s="223"/>
      <c r="AU22" s="223"/>
      <c r="AV22" s="223"/>
      <c r="AW22" s="223"/>
      <c r="AX22" s="223"/>
      <c r="AY22" s="223"/>
      <c r="AZ22" s="223"/>
      <c r="BA22" s="223"/>
      <c r="BB22" s="223"/>
      <c r="BC22" s="223"/>
      <c r="BD22" s="223">
        <v>240304.28724474148</v>
      </c>
      <c r="BE22" s="223"/>
      <c r="BF22" s="223"/>
      <c r="BG22" s="223"/>
      <c r="BH22" s="223"/>
      <c r="BI22" s="223"/>
      <c r="BJ22" s="223"/>
      <c r="BK22" s="223"/>
      <c r="BL22" s="223"/>
      <c r="BM22" s="223"/>
      <c r="BN22" s="223"/>
      <c r="BO22" s="223"/>
      <c r="BP22" s="223"/>
      <c r="BQ22" s="223"/>
      <c r="BR22" s="77"/>
      <c r="BS22" s="223"/>
      <c r="BT22" s="223"/>
      <c r="BU22" s="223"/>
      <c r="BV22" s="223"/>
      <c r="BW22" s="223"/>
      <c r="BX22" s="223"/>
      <c r="BY22" s="223"/>
      <c r="BZ22" s="223"/>
      <c r="CA22" s="223"/>
      <c r="CB22" s="223"/>
      <c r="CC22" s="223"/>
      <c r="CD22" s="223"/>
      <c r="CE22" s="223"/>
      <c r="CF22" s="83">
        <v>3608.5539223813103</v>
      </c>
      <c r="CG22" s="107">
        <f t="shared" si="0"/>
        <v>243912.8411671228</v>
      </c>
    </row>
    <row r="23" spans="1:85" x14ac:dyDescent="0.25">
      <c r="A23" s="227"/>
      <c r="B23" s="225">
        <v>21</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c r="AJ23" s="77"/>
      <c r="AK23" s="223"/>
      <c r="AL23" s="223"/>
      <c r="AM23" s="223"/>
      <c r="AN23" s="223"/>
      <c r="AO23" s="223"/>
      <c r="AP23" s="223"/>
      <c r="AQ23" s="223"/>
      <c r="AR23" s="223"/>
      <c r="AS23" s="223"/>
      <c r="AT23" s="223"/>
      <c r="AU23" s="223"/>
      <c r="AV23" s="223"/>
      <c r="AW23" s="223"/>
      <c r="AX23" s="223"/>
      <c r="AY23" s="223"/>
      <c r="AZ23" s="223"/>
      <c r="BA23" s="223"/>
      <c r="BB23" s="223"/>
      <c r="BC23" s="223"/>
      <c r="BD23" s="223"/>
      <c r="BE23" s="223">
        <v>301418.77554162184</v>
      </c>
      <c r="BF23" s="223"/>
      <c r="BG23" s="223"/>
      <c r="BH23" s="223"/>
      <c r="BI23" s="223"/>
      <c r="BJ23" s="223"/>
      <c r="BK23" s="223"/>
      <c r="BL23" s="223"/>
      <c r="BM23" s="223"/>
      <c r="BN23" s="223"/>
      <c r="BO23" s="223"/>
      <c r="BP23" s="223"/>
      <c r="BQ23" s="223"/>
      <c r="BR23" s="77"/>
      <c r="BS23" s="223"/>
      <c r="BT23" s="223"/>
      <c r="BU23" s="223"/>
      <c r="BV23" s="223"/>
      <c r="BW23" s="223"/>
      <c r="BX23" s="223"/>
      <c r="BY23" s="223"/>
      <c r="BZ23" s="223"/>
      <c r="CA23" s="223"/>
      <c r="CB23" s="223"/>
      <c r="CC23" s="223"/>
      <c r="CD23" s="223"/>
      <c r="CE23" s="223"/>
      <c r="CF23" s="83">
        <v>8600.428698664211</v>
      </c>
      <c r="CG23" s="107">
        <f t="shared" si="0"/>
        <v>310019.20424028602</v>
      </c>
    </row>
    <row r="24" spans="1:85" x14ac:dyDescent="0.25">
      <c r="A24" s="227"/>
      <c r="B24" s="225">
        <v>22</v>
      </c>
      <c r="C24" s="223"/>
      <c r="D24" s="223"/>
      <c r="E24" s="223"/>
      <c r="F24" s="223"/>
      <c r="G24" s="223"/>
      <c r="H24" s="223"/>
      <c r="I24" s="223"/>
      <c r="J24" s="223"/>
      <c r="K24" s="223"/>
      <c r="L24" s="223"/>
      <c r="M24" s="223"/>
      <c r="N24" s="223"/>
      <c r="O24" s="223"/>
      <c r="P24" s="223"/>
      <c r="Q24" s="223"/>
      <c r="R24" s="223"/>
      <c r="S24" s="223"/>
      <c r="T24" s="223"/>
      <c r="U24" s="223"/>
      <c r="V24" s="223"/>
      <c r="W24" s="223"/>
      <c r="X24" s="223"/>
      <c r="Y24" s="223"/>
      <c r="Z24" s="223"/>
      <c r="AA24" s="223"/>
      <c r="AB24" s="223"/>
      <c r="AC24" s="223"/>
      <c r="AD24" s="223"/>
      <c r="AE24" s="223"/>
      <c r="AF24" s="223"/>
      <c r="AG24" s="223"/>
      <c r="AH24" s="223"/>
      <c r="AI24" s="223"/>
      <c r="AJ24" s="77"/>
      <c r="AK24" s="223"/>
      <c r="AL24" s="223"/>
      <c r="AM24" s="223"/>
      <c r="AN24" s="223"/>
      <c r="AO24" s="223"/>
      <c r="AP24" s="223"/>
      <c r="AQ24" s="223"/>
      <c r="AR24" s="223"/>
      <c r="AS24" s="223"/>
      <c r="AT24" s="223"/>
      <c r="AU24" s="223"/>
      <c r="AV24" s="223"/>
      <c r="AW24" s="223"/>
      <c r="AX24" s="223"/>
      <c r="AY24" s="223"/>
      <c r="AZ24" s="223"/>
      <c r="BA24" s="223"/>
      <c r="BB24" s="223"/>
      <c r="BC24" s="223"/>
      <c r="BD24" s="223"/>
      <c r="BE24" s="223"/>
      <c r="BF24" s="223">
        <v>331762.9664304147</v>
      </c>
      <c r="BG24" s="223"/>
      <c r="BH24" s="223"/>
      <c r="BI24" s="223"/>
      <c r="BJ24" s="223"/>
      <c r="BK24" s="223"/>
      <c r="BL24" s="223"/>
      <c r="BM24" s="223"/>
      <c r="BN24" s="223"/>
      <c r="BO24" s="223"/>
      <c r="BP24" s="223"/>
      <c r="BQ24" s="223"/>
      <c r="BR24" s="77"/>
      <c r="BS24" s="223"/>
      <c r="BT24" s="223"/>
      <c r="BU24" s="223"/>
      <c r="BV24" s="223"/>
      <c r="BW24" s="223"/>
      <c r="BX24" s="223"/>
      <c r="BY24" s="223"/>
      <c r="BZ24" s="223"/>
      <c r="CA24" s="223"/>
      <c r="CB24" s="223"/>
      <c r="CC24" s="223"/>
      <c r="CD24" s="223"/>
      <c r="CE24" s="223"/>
      <c r="CF24" s="83">
        <v>50541.71039467668</v>
      </c>
      <c r="CG24" s="107">
        <f t="shared" si="0"/>
        <v>382304.67682509136</v>
      </c>
    </row>
    <row r="25" spans="1:85" x14ac:dyDescent="0.25">
      <c r="A25" s="227"/>
      <c r="B25" s="225">
        <v>23</v>
      </c>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c r="AJ25" s="77"/>
      <c r="AK25" s="223"/>
      <c r="AL25" s="223"/>
      <c r="AM25" s="223"/>
      <c r="AN25" s="223"/>
      <c r="AO25" s="223"/>
      <c r="AP25" s="223"/>
      <c r="AQ25" s="223"/>
      <c r="AR25" s="223"/>
      <c r="AS25" s="223"/>
      <c r="AT25" s="223"/>
      <c r="AU25" s="223"/>
      <c r="AV25" s="223"/>
      <c r="AW25" s="223"/>
      <c r="AX25" s="223"/>
      <c r="AY25" s="223"/>
      <c r="AZ25" s="223"/>
      <c r="BA25" s="223"/>
      <c r="BB25" s="223"/>
      <c r="BC25" s="223"/>
      <c r="BD25" s="223"/>
      <c r="BE25" s="223"/>
      <c r="BF25" s="223"/>
      <c r="BG25" s="223">
        <v>5614665.9101463258</v>
      </c>
      <c r="BH25" s="223"/>
      <c r="BI25" s="223"/>
      <c r="BJ25" s="223"/>
      <c r="BK25" s="223"/>
      <c r="BL25" s="223"/>
      <c r="BM25" s="223"/>
      <c r="BN25" s="223"/>
      <c r="BO25" s="223"/>
      <c r="BP25" s="223"/>
      <c r="BQ25" s="223"/>
      <c r="BR25" s="77"/>
      <c r="BS25" s="223"/>
      <c r="BT25" s="223"/>
      <c r="BU25" s="223"/>
      <c r="BV25" s="223"/>
      <c r="BW25" s="223"/>
      <c r="BX25" s="223"/>
      <c r="BY25" s="223"/>
      <c r="BZ25" s="223"/>
      <c r="CA25" s="223"/>
      <c r="CB25" s="223"/>
      <c r="CC25" s="223"/>
      <c r="CD25" s="223"/>
      <c r="CE25" s="223"/>
      <c r="CF25" s="83">
        <v>961308.94679973263</v>
      </c>
      <c r="CG25" s="107">
        <f t="shared" si="0"/>
        <v>6575974.8569460586</v>
      </c>
    </row>
    <row r="26" spans="1:85" x14ac:dyDescent="0.25">
      <c r="A26" s="227"/>
      <c r="B26" s="225">
        <v>24</v>
      </c>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3"/>
      <c r="AA26" s="223"/>
      <c r="AB26" s="223"/>
      <c r="AC26" s="223"/>
      <c r="AD26" s="223"/>
      <c r="AE26" s="223"/>
      <c r="AF26" s="223"/>
      <c r="AG26" s="223"/>
      <c r="AH26" s="223"/>
      <c r="AI26" s="223"/>
      <c r="AJ26" s="77"/>
      <c r="AK26" s="223"/>
      <c r="AL26" s="223"/>
      <c r="AM26" s="223"/>
      <c r="AN26" s="223"/>
      <c r="AO26" s="223"/>
      <c r="AP26" s="223"/>
      <c r="AQ26" s="223"/>
      <c r="AR26" s="223"/>
      <c r="AS26" s="223"/>
      <c r="AT26" s="223"/>
      <c r="AU26" s="223"/>
      <c r="AV26" s="223"/>
      <c r="AW26" s="223"/>
      <c r="AX26" s="223"/>
      <c r="AY26" s="223"/>
      <c r="AZ26" s="223"/>
      <c r="BA26" s="223"/>
      <c r="BB26" s="223"/>
      <c r="BC26" s="223"/>
      <c r="BD26" s="223"/>
      <c r="BE26" s="223"/>
      <c r="BF26" s="223"/>
      <c r="BG26" s="223"/>
      <c r="BH26" s="223">
        <v>75233.718250836275</v>
      </c>
      <c r="BI26" s="223"/>
      <c r="BJ26" s="223"/>
      <c r="BK26" s="223"/>
      <c r="BL26" s="223"/>
      <c r="BM26" s="223"/>
      <c r="BN26" s="223"/>
      <c r="BO26" s="223"/>
      <c r="BP26" s="223"/>
      <c r="BQ26" s="223"/>
      <c r="BR26" s="77"/>
      <c r="BS26" s="223"/>
      <c r="BT26" s="223"/>
      <c r="BU26" s="223"/>
      <c r="BV26" s="223"/>
      <c r="BW26" s="223"/>
      <c r="BX26" s="223"/>
      <c r="BY26" s="223"/>
      <c r="BZ26" s="223"/>
      <c r="CA26" s="223"/>
      <c r="CB26" s="223"/>
      <c r="CC26" s="223"/>
      <c r="CD26" s="223"/>
      <c r="CE26" s="223"/>
      <c r="CF26" s="83">
        <v>3901.0640069912638</v>
      </c>
      <c r="CG26" s="107">
        <f t="shared" si="0"/>
        <v>79134.782257827537</v>
      </c>
    </row>
    <row r="27" spans="1:85" x14ac:dyDescent="0.25">
      <c r="A27" s="227"/>
      <c r="B27" s="225">
        <v>25</v>
      </c>
      <c r="C27" s="223"/>
      <c r="D27" s="223"/>
      <c r="E27" s="223"/>
      <c r="F27" s="223"/>
      <c r="G27" s="223"/>
      <c r="H27" s="223"/>
      <c r="I27" s="223"/>
      <c r="J27" s="223"/>
      <c r="K27" s="223"/>
      <c r="L27" s="223"/>
      <c r="M27" s="223"/>
      <c r="N27" s="223"/>
      <c r="O27" s="223"/>
      <c r="P27" s="223"/>
      <c r="Q27" s="223"/>
      <c r="R27" s="223"/>
      <c r="S27" s="223"/>
      <c r="T27" s="223"/>
      <c r="U27" s="223"/>
      <c r="V27" s="223"/>
      <c r="W27" s="223"/>
      <c r="X27" s="223"/>
      <c r="Y27" s="223"/>
      <c r="Z27" s="223"/>
      <c r="AA27" s="223"/>
      <c r="AB27" s="223"/>
      <c r="AC27" s="223"/>
      <c r="AD27" s="223"/>
      <c r="AE27" s="223"/>
      <c r="AF27" s="223"/>
      <c r="AG27" s="223"/>
      <c r="AH27" s="223"/>
      <c r="AI27" s="223"/>
      <c r="AJ27" s="77"/>
      <c r="AK27" s="223"/>
      <c r="AL27" s="223"/>
      <c r="AM27" s="223"/>
      <c r="AN27" s="223"/>
      <c r="AO27" s="223"/>
      <c r="AP27" s="223"/>
      <c r="AQ27" s="223"/>
      <c r="AR27" s="223"/>
      <c r="AS27" s="223"/>
      <c r="AT27" s="223"/>
      <c r="AU27" s="223"/>
      <c r="AV27" s="223"/>
      <c r="AW27" s="223"/>
      <c r="AX27" s="223"/>
      <c r="AY27" s="223"/>
      <c r="AZ27" s="223"/>
      <c r="BA27" s="223"/>
      <c r="BB27" s="223"/>
      <c r="BC27" s="223"/>
      <c r="BD27" s="223"/>
      <c r="BE27" s="223"/>
      <c r="BF27" s="223"/>
      <c r="BG27" s="223"/>
      <c r="BH27" s="223"/>
      <c r="BI27" s="223">
        <v>393777.17963831697</v>
      </c>
      <c r="BJ27" s="223"/>
      <c r="BK27" s="223"/>
      <c r="BL27" s="223"/>
      <c r="BM27" s="223"/>
      <c r="BN27" s="223"/>
      <c r="BO27" s="223"/>
      <c r="BP27" s="223"/>
      <c r="BQ27" s="223"/>
      <c r="BR27" s="77"/>
      <c r="BS27" s="223"/>
      <c r="BT27" s="223"/>
      <c r="BU27" s="223"/>
      <c r="BV27" s="223"/>
      <c r="BW27" s="223"/>
      <c r="BX27" s="223"/>
      <c r="BY27" s="223"/>
      <c r="BZ27" s="223"/>
      <c r="CA27" s="223"/>
      <c r="CB27" s="223"/>
      <c r="CC27" s="223"/>
      <c r="CD27" s="223"/>
      <c r="CE27" s="223"/>
      <c r="CF27" s="83">
        <v>71097.182187662474</v>
      </c>
      <c r="CG27" s="107">
        <f t="shared" si="0"/>
        <v>464874.36182597943</v>
      </c>
    </row>
    <row r="28" spans="1:85" x14ac:dyDescent="0.25">
      <c r="A28" s="227"/>
      <c r="B28" s="225">
        <v>26</v>
      </c>
      <c r="C28" s="223"/>
      <c r="D28" s="223"/>
      <c r="E28" s="223"/>
      <c r="F28" s="223"/>
      <c r="G28" s="223"/>
      <c r="H28" s="223"/>
      <c r="I28" s="223"/>
      <c r="J28" s="223"/>
      <c r="K28" s="223"/>
      <c r="L28" s="223"/>
      <c r="M28" s="223"/>
      <c r="N28" s="223"/>
      <c r="O28" s="223"/>
      <c r="P28" s="223"/>
      <c r="Q28" s="223"/>
      <c r="R28" s="223"/>
      <c r="S28" s="223"/>
      <c r="T28" s="223"/>
      <c r="U28" s="223"/>
      <c r="V28" s="223"/>
      <c r="W28" s="223"/>
      <c r="X28" s="223"/>
      <c r="Y28" s="223"/>
      <c r="Z28" s="223"/>
      <c r="AA28" s="223"/>
      <c r="AB28" s="223"/>
      <c r="AC28" s="223"/>
      <c r="AD28" s="223"/>
      <c r="AE28" s="223"/>
      <c r="AF28" s="223"/>
      <c r="AG28" s="223"/>
      <c r="AH28" s="223"/>
      <c r="AI28" s="223"/>
      <c r="AJ28" s="77"/>
      <c r="AK28" s="223"/>
      <c r="AL28" s="223"/>
      <c r="AM28" s="223"/>
      <c r="AN28" s="223"/>
      <c r="AO28" s="223"/>
      <c r="AP28" s="223"/>
      <c r="AQ28" s="223"/>
      <c r="AR28" s="223"/>
      <c r="AS28" s="223"/>
      <c r="AT28" s="223"/>
      <c r="AU28" s="223"/>
      <c r="AV28" s="223"/>
      <c r="AW28" s="223"/>
      <c r="AX28" s="223"/>
      <c r="AY28" s="223"/>
      <c r="AZ28" s="223"/>
      <c r="BA28" s="223"/>
      <c r="BB28" s="223"/>
      <c r="BC28" s="223"/>
      <c r="BD28" s="223"/>
      <c r="BE28" s="223"/>
      <c r="BF28" s="223"/>
      <c r="BG28" s="223"/>
      <c r="BH28" s="223"/>
      <c r="BI28" s="223"/>
      <c r="BJ28" s="223">
        <v>6077023.6743909633</v>
      </c>
      <c r="BK28" s="223"/>
      <c r="BL28" s="223"/>
      <c r="BM28" s="223"/>
      <c r="BN28" s="223"/>
      <c r="BO28" s="223"/>
      <c r="BP28" s="223"/>
      <c r="BQ28" s="223"/>
      <c r="BR28" s="77"/>
      <c r="BS28" s="223"/>
      <c r="BT28" s="223"/>
      <c r="BU28" s="223"/>
      <c r="BV28" s="223"/>
      <c r="BW28" s="223"/>
      <c r="BX28" s="223"/>
      <c r="BY28" s="223"/>
      <c r="BZ28" s="223"/>
      <c r="CA28" s="223"/>
      <c r="CB28" s="223"/>
      <c r="CC28" s="223"/>
      <c r="CD28" s="223"/>
      <c r="CE28" s="223"/>
      <c r="CF28" s="83">
        <v>85135.887140994528</v>
      </c>
      <c r="CG28" s="107">
        <f t="shared" si="0"/>
        <v>6162159.5615319582</v>
      </c>
    </row>
    <row r="29" spans="1:85" x14ac:dyDescent="0.25">
      <c r="A29" s="227"/>
      <c r="B29" s="225">
        <v>27</v>
      </c>
      <c r="C29" s="223"/>
      <c r="D29" s="223"/>
      <c r="E29" s="223"/>
      <c r="F29" s="223"/>
      <c r="G29" s="223"/>
      <c r="H29" s="223"/>
      <c r="I29" s="223"/>
      <c r="J29" s="223"/>
      <c r="K29" s="223"/>
      <c r="L29" s="223"/>
      <c r="M29" s="223"/>
      <c r="N29" s="223"/>
      <c r="O29" s="223"/>
      <c r="P29" s="223"/>
      <c r="Q29" s="223"/>
      <c r="R29" s="223"/>
      <c r="S29" s="223"/>
      <c r="T29" s="223"/>
      <c r="U29" s="223"/>
      <c r="V29" s="223"/>
      <c r="W29" s="223"/>
      <c r="X29" s="223"/>
      <c r="Y29" s="223"/>
      <c r="Z29" s="223"/>
      <c r="AA29" s="223"/>
      <c r="AB29" s="223"/>
      <c r="AC29" s="223"/>
      <c r="AD29" s="223"/>
      <c r="AE29" s="223"/>
      <c r="AF29" s="223"/>
      <c r="AG29" s="223"/>
      <c r="AH29" s="223"/>
      <c r="AI29" s="223"/>
      <c r="AJ29" s="77"/>
      <c r="AK29" s="223"/>
      <c r="AL29" s="223"/>
      <c r="AM29" s="223"/>
      <c r="AN29" s="223"/>
      <c r="AO29" s="223"/>
      <c r="AP29" s="223"/>
      <c r="AQ29" s="223"/>
      <c r="AR29" s="223"/>
      <c r="AS29" s="223"/>
      <c r="AT29" s="223"/>
      <c r="AU29" s="223"/>
      <c r="AV29" s="223"/>
      <c r="AW29" s="223"/>
      <c r="AX29" s="223"/>
      <c r="AY29" s="223"/>
      <c r="AZ29" s="223"/>
      <c r="BA29" s="223"/>
      <c r="BB29" s="223"/>
      <c r="BC29" s="223"/>
      <c r="BD29" s="223"/>
      <c r="BE29" s="223"/>
      <c r="BF29" s="223"/>
      <c r="BG29" s="223"/>
      <c r="BH29" s="223"/>
      <c r="BI29" s="223"/>
      <c r="BJ29" s="223"/>
      <c r="BK29" s="223">
        <v>15575551.899143422</v>
      </c>
      <c r="BL29" s="223"/>
      <c r="BM29" s="223"/>
      <c r="BN29" s="223"/>
      <c r="BO29" s="223"/>
      <c r="BP29" s="223"/>
      <c r="BQ29" s="223"/>
      <c r="BR29" s="77"/>
      <c r="BS29" s="223"/>
      <c r="BT29" s="223"/>
      <c r="BU29" s="223"/>
      <c r="BV29" s="223"/>
      <c r="BW29" s="223"/>
      <c r="BX29" s="223"/>
      <c r="BY29" s="223"/>
      <c r="BZ29" s="223"/>
      <c r="CA29" s="223"/>
      <c r="CB29" s="223"/>
      <c r="CC29" s="223"/>
      <c r="CD29" s="223"/>
      <c r="CE29" s="223"/>
      <c r="CF29" s="83">
        <v>1851264.6940723194</v>
      </c>
      <c r="CG29" s="107">
        <f t="shared" si="0"/>
        <v>17426816.593215741</v>
      </c>
    </row>
    <row r="30" spans="1:85" x14ac:dyDescent="0.25">
      <c r="A30" s="227"/>
      <c r="B30" s="225">
        <v>28</v>
      </c>
      <c r="C30" s="223"/>
      <c r="D30" s="223"/>
      <c r="E30" s="223"/>
      <c r="F30" s="223"/>
      <c r="G30" s="223"/>
      <c r="H30" s="223"/>
      <c r="I30" s="223"/>
      <c r="J30" s="223"/>
      <c r="K30" s="223"/>
      <c r="L30" s="223"/>
      <c r="M30" s="223"/>
      <c r="N30" s="223"/>
      <c r="O30" s="223"/>
      <c r="P30" s="223"/>
      <c r="Q30" s="223"/>
      <c r="R30" s="223"/>
      <c r="S30" s="223"/>
      <c r="T30" s="223"/>
      <c r="U30" s="223"/>
      <c r="V30" s="223"/>
      <c r="W30" s="223"/>
      <c r="X30" s="223"/>
      <c r="Y30" s="223"/>
      <c r="Z30" s="223"/>
      <c r="AA30" s="223"/>
      <c r="AB30" s="223"/>
      <c r="AC30" s="223"/>
      <c r="AD30" s="223"/>
      <c r="AE30" s="223"/>
      <c r="AF30" s="223"/>
      <c r="AG30" s="223"/>
      <c r="AH30" s="223"/>
      <c r="AI30" s="223"/>
      <c r="AJ30" s="77"/>
      <c r="AK30" s="223"/>
      <c r="AL30" s="223"/>
      <c r="AM30" s="223"/>
      <c r="AN30" s="223"/>
      <c r="AO30" s="223"/>
      <c r="AP30" s="223"/>
      <c r="AQ30" s="223"/>
      <c r="AR30" s="223"/>
      <c r="AS30" s="223"/>
      <c r="AT30" s="223"/>
      <c r="AU30" s="223"/>
      <c r="AV30" s="223"/>
      <c r="AW30" s="223"/>
      <c r="AX30" s="223"/>
      <c r="AY30" s="223"/>
      <c r="AZ30" s="223"/>
      <c r="BA30" s="223"/>
      <c r="BB30" s="223"/>
      <c r="BC30" s="223"/>
      <c r="BD30" s="223"/>
      <c r="BE30" s="223"/>
      <c r="BF30" s="223"/>
      <c r="BG30" s="223"/>
      <c r="BH30" s="223"/>
      <c r="BI30" s="223"/>
      <c r="BJ30" s="223"/>
      <c r="BK30" s="223"/>
      <c r="BL30" s="223">
        <v>1649747.4347115131</v>
      </c>
      <c r="BM30" s="223"/>
      <c r="BN30" s="223"/>
      <c r="BO30" s="223"/>
      <c r="BP30" s="223"/>
      <c r="BQ30" s="223"/>
      <c r="BR30" s="77"/>
      <c r="BS30" s="223"/>
      <c r="BT30" s="223"/>
      <c r="BU30" s="223"/>
      <c r="BV30" s="223"/>
      <c r="BW30" s="223"/>
      <c r="BX30" s="223"/>
      <c r="BY30" s="223"/>
      <c r="BZ30" s="223"/>
      <c r="CA30" s="223"/>
      <c r="CB30" s="223"/>
      <c r="CC30" s="223"/>
      <c r="CD30" s="223"/>
      <c r="CE30" s="223"/>
      <c r="CF30" s="83">
        <v>50203.241759283992</v>
      </c>
      <c r="CG30" s="107">
        <f t="shared" si="0"/>
        <v>1699950.676470797</v>
      </c>
    </row>
    <row r="31" spans="1:85" x14ac:dyDescent="0.25">
      <c r="A31" s="227"/>
      <c r="B31" s="225">
        <v>29</v>
      </c>
      <c r="C31" s="223"/>
      <c r="D31" s="223"/>
      <c r="E31" s="223"/>
      <c r="F31" s="223"/>
      <c r="G31" s="223"/>
      <c r="H31" s="223"/>
      <c r="I31" s="223"/>
      <c r="J31" s="223"/>
      <c r="K31" s="223"/>
      <c r="L31" s="223"/>
      <c r="M31" s="223"/>
      <c r="N31" s="223"/>
      <c r="O31" s="223"/>
      <c r="P31" s="223"/>
      <c r="Q31" s="223"/>
      <c r="R31" s="223"/>
      <c r="S31" s="223"/>
      <c r="T31" s="223"/>
      <c r="U31" s="223"/>
      <c r="V31" s="223"/>
      <c r="W31" s="223"/>
      <c r="X31" s="223"/>
      <c r="Y31" s="223"/>
      <c r="Z31" s="223"/>
      <c r="AA31" s="223"/>
      <c r="AB31" s="223"/>
      <c r="AC31" s="223"/>
      <c r="AD31" s="223"/>
      <c r="AE31" s="223"/>
      <c r="AF31" s="223"/>
      <c r="AG31" s="223"/>
      <c r="AH31" s="223"/>
      <c r="AI31" s="223"/>
      <c r="AJ31" s="77"/>
      <c r="AK31" s="223"/>
      <c r="AL31" s="223"/>
      <c r="AM31" s="223"/>
      <c r="AN31" s="223"/>
      <c r="AO31" s="223"/>
      <c r="AP31" s="223"/>
      <c r="AQ31" s="223"/>
      <c r="AR31" s="223"/>
      <c r="AS31" s="223"/>
      <c r="AT31" s="223"/>
      <c r="AU31" s="223"/>
      <c r="AV31" s="223"/>
      <c r="AW31" s="223"/>
      <c r="AX31" s="223"/>
      <c r="AY31" s="223"/>
      <c r="AZ31" s="223"/>
      <c r="BA31" s="223"/>
      <c r="BB31" s="223"/>
      <c r="BC31" s="223"/>
      <c r="BD31" s="223"/>
      <c r="BE31" s="223"/>
      <c r="BF31" s="223"/>
      <c r="BG31" s="223"/>
      <c r="BH31" s="223"/>
      <c r="BI31" s="223"/>
      <c r="BJ31" s="223"/>
      <c r="BK31" s="223"/>
      <c r="BL31" s="223"/>
      <c r="BM31" s="223">
        <v>3145944.4361062404</v>
      </c>
      <c r="BN31" s="223"/>
      <c r="BO31" s="223"/>
      <c r="BP31" s="223"/>
      <c r="BQ31" s="223"/>
      <c r="BR31" s="77"/>
      <c r="BS31" s="223"/>
      <c r="BT31" s="223"/>
      <c r="BU31" s="223"/>
      <c r="BV31" s="223"/>
      <c r="BW31" s="223"/>
      <c r="BX31" s="223"/>
      <c r="BY31" s="223"/>
      <c r="BZ31" s="223"/>
      <c r="CA31" s="223"/>
      <c r="CB31" s="223"/>
      <c r="CC31" s="223"/>
      <c r="CD31" s="223"/>
      <c r="CE31" s="223"/>
      <c r="CF31" s="83">
        <v>29199.209891078048</v>
      </c>
      <c r="CG31" s="107">
        <f t="shared" si="0"/>
        <v>3175143.6459973184</v>
      </c>
    </row>
    <row r="32" spans="1:85" x14ac:dyDescent="0.25">
      <c r="A32" s="227"/>
      <c r="B32" s="225">
        <v>30</v>
      </c>
      <c r="C32" s="223"/>
      <c r="D32" s="223"/>
      <c r="E32" s="223"/>
      <c r="F32" s="223"/>
      <c r="G32" s="223"/>
      <c r="H32" s="223"/>
      <c r="I32" s="223"/>
      <c r="J32" s="223"/>
      <c r="K32" s="223"/>
      <c r="L32" s="223"/>
      <c r="M32" s="223"/>
      <c r="N32" s="223"/>
      <c r="O32" s="223"/>
      <c r="P32" s="223"/>
      <c r="Q32" s="223"/>
      <c r="R32" s="223"/>
      <c r="S32" s="223"/>
      <c r="T32" s="223"/>
      <c r="U32" s="223"/>
      <c r="V32" s="223"/>
      <c r="W32" s="223"/>
      <c r="X32" s="223"/>
      <c r="Y32" s="223"/>
      <c r="Z32" s="223"/>
      <c r="AA32" s="223"/>
      <c r="AB32" s="223"/>
      <c r="AC32" s="223"/>
      <c r="AD32" s="223"/>
      <c r="AE32" s="223"/>
      <c r="AF32" s="223"/>
      <c r="AG32" s="223"/>
      <c r="AH32" s="223"/>
      <c r="AI32" s="223"/>
      <c r="AJ32" s="77"/>
      <c r="AK32" s="223"/>
      <c r="AL32" s="223"/>
      <c r="AM32" s="223"/>
      <c r="AN32" s="223"/>
      <c r="AO32" s="223"/>
      <c r="AP32" s="223"/>
      <c r="AQ32" s="223"/>
      <c r="AR32" s="223"/>
      <c r="AS32" s="223"/>
      <c r="AT32" s="223"/>
      <c r="AU32" s="223"/>
      <c r="AV32" s="223"/>
      <c r="AW32" s="223"/>
      <c r="AX32" s="223"/>
      <c r="AY32" s="223"/>
      <c r="AZ32" s="223"/>
      <c r="BA32" s="223"/>
      <c r="BB32" s="223"/>
      <c r="BC32" s="223"/>
      <c r="BD32" s="223"/>
      <c r="BE32" s="223"/>
      <c r="BF32" s="223"/>
      <c r="BG32" s="223"/>
      <c r="BH32" s="223"/>
      <c r="BI32" s="223"/>
      <c r="BJ32" s="223"/>
      <c r="BK32" s="223"/>
      <c r="BL32" s="223"/>
      <c r="BM32" s="223"/>
      <c r="BN32" s="223">
        <v>6522957.5434955312</v>
      </c>
      <c r="BO32" s="223"/>
      <c r="BP32" s="223"/>
      <c r="BQ32" s="223"/>
      <c r="BR32" s="77"/>
      <c r="BS32" s="223"/>
      <c r="BT32" s="223"/>
      <c r="BU32" s="223"/>
      <c r="BV32" s="223"/>
      <c r="BW32" s="223"/>
      <c r="BX32" s="223"/>
      <c r="BY32" s="223"/>
      <c r="BZ32" s="223"/>
      <c r="CA32" s="223"/>
      <c r="CB32" s="223"/>
      <c r="CC32" s="223"/>
      <c r="CD32" s="223"/>
      <c r="CE32" s="223"/>
      <c r="CF32" s="83">
        <v>21264.247637171658</v>
      </c>
      <c r="CG32" s="107">
        <f t="shared" si="0"/>
        <v>6544221.7911327025</v>
      </c>
    </row>
    <row r="33" spans="1:87" x14ac:dyDescent="0.25">
      <c r="A33" s="227"/>
      <c r="B33" s="225">
        <v>31</v>
      </c>
      <c r="C33" s="223"/>
      <c r="D33" s="223"/>
      <c r="E33" s="223"/>
      <c r="F33" s="223"/>
      <c r="G33" s="223"/>
      <c r="H33" s="223"/>
      <c r="I33" s="223"/>
      <c r="J33" s="223"/>
      <c r="K33" s="223"/>
      <c r="L33" s="223"/>
      <c r="M33" s="223"/>
      <c r="N33" s="223"/>
      <c r="O33" s="223"/>
      <c r="P33" s="223"/>
      <c r="Q33" s="223"/>
      <c r="R33" s="223"/>
      <c r="S33" s="223"/>
      <c r="T33" s="223"/>
      <c r="U33" s="223"/>
      <c r="V33" s="223"/>
      <c r="W33" s="223"/>
      <c r="X33" s="223"/>
      <c r="Y33" s="223"/>
      <c r="Z33" s="223"/>
      <c r="AA33" s="223"/>
      <c r="AB33" s="223"/>
      <c r="AC33" s="223"/>
      <c r="AD33" s="223"/>
      <c r="AE33" s="223"/>
      <c r="AF33" s="223"/>
      <c r="AG33" s="223"/>
      <c r="AH33" s="223"/>
      <c r="AI33" s="223"/>
      <c r="AJ33" s="77"/>
      <c r="AK33" s="223"/>
      <c r="AL33" s="223"/>
      <c r="AM33" s="223"/>
      <c r="AN33" s="223"/>
      <c r="AO33" s="223"/>
      <c r="AP33" s="223"/>
      <c r="AQ33" s="223"/>
      <c r="AR33" s="223"/>
      <c r="AS33" s="223"/>
      <c r="AT33" s="223"/>
      <c r="AU33" s="223"/>
      <c r="AV33" s="223"/>
      <c r="AW33" s="223"/>
      <c r="AX33" s="223"/>
      <c r="AY33" s="223"/>
      <c r="AZ33" s="223"/>
      <c r="BA33" s="223"/>
      <c r="BB33" s="223"/>
      <c r="BC33" s="223"/>
      <c r="BD33" s="223"/>
      <c r="BE33" s="223"/>
      <c r="BF33" s="223"/>
      <c r="BG33" s="223"/>
      <c r="BH33" s="223"/>
      <c r="BI33" s="223"/>
      <c r="BJ33" s="223"/>
      <c r="BK33" s="223"/>
      <c r="BL33" s="223"/>
      <c r="BM33" s="223"/>
      <c r="BN33" s="223"/>
      <c r="BO33" s="223">
        <v>4077439.6833291347</v>
      </c>
      <c r="BP33" s="223"/>
      <c r="BQ33" s="223"/>
      <c r="BR33" s="77"/>
      <c r="BS33" s="223"/>
      <c r="BT33" s="223"/>
      <c r="BU33" s="223"/>
      <c r="BV33" s="223"/>
      <c r="BW33" s="223"/>
      <c r="BX33" s="223"/>
      <c r="BY33" s="223"/>
      <c r="BZ33" s="223"/>
      <c r="CA33" s="223"/>
      <c r="CB33" s="223"/>
      <c r="CC33" s="223"/>
      <c r="CD33" s="223"/>
      <c r="CE33" s="223"/>
      <c r="CF33" s="83">
        <v>77774.02365178171</v>
      </c>
      <c r="CG33" s="107">
        <f t="shared" si="0"/>
        <v>4155213.7069809162</v>
      </c>
    </row>
    <row r="34" spans="1:87" x14ac:dyDescent="0.25">
      <c r="A34" s="227"/>
      <c r="B34" s="225">
        <v>32</v>
      </c>
      <c r="C34" s="223"/>
      <c r="D34" s="223"/>
      <c r="E34" s="223"/>
      <c r="F34" s="223"/>
      <c r="G34" s="223"/>
      <c r="H34" s="223"/>
      <c r="I34" s="223"/>
      <c r="J34" s="223"/>
      <c r="K34" s="223"/>
      <c r="L34" s="223"/>
      <c r="M34" s="223"/>
      <c r="N34" s="223"/>
      <c r="O34" s="223"/>
      <c r="P34" s="223"/>
      <c r="Q34" s="223"/>
      <c r="R34" s="223"/>
      <c r="S34" s="223"/>
      <c r="T34" s="223"/>
      <c r="U34" s="223"/>
      <c r="V34" s="223"/>
      <c r="W34" s="223"/>
      <c r="X34" s="223"/>
      <c r="Y34" s="223"/>
      <c r="Z34" s="223"/>
      <c r="AA34" s="223"/>
      <c r="AB34" s="223"/>
      <c r="AC34" s="223"/>
      <c r="AD34" s="223"/>
      <c r="AE34" s="223"/>
      <c r="AF34" s="223"/>
      <c r="AG34" s="223"/>
      <c r="AH34" s="223"/>
      <c r="AI34" s="223"/>
      <c r="AJ34" s="77"/>
      <c r="AK34" s="223"/>
      <c r="AL34" s="223"/>
      <c r="AM34" s="223"/>
      <c r="AN34" s="223"/>
      <c r="AO34" s="223"/>
      <c r="AP34" s="223"/>
      <c r="AQ34" s="223"/>
      <c r="AR34" s="223"/>
      <c r="AS34" s="223"/>
      <c r="AT34" s="223"/>
      <c r="AU34" s="223"/>
      <c r="AV34" s="223"/>
      <c r="AW34" s="223"/>
      <c r="AX34" s="223"/>
      <c r="AY34" s="223"/>
      <c r="AZ34" s="223"/>
      <c r="BA34" s="223"/>
      <c r="BB34" s="223"/>
      <c r="BC34" s="223"/>
      <c r="BD34" s="223"/>
      <c r="BE34" s="223"/>
      <c r="BF34" s="223"/>
      <c r="BG34" s="223"/>
      <c r="BH34" s="223"/>
      <c r="BI34" s="223"/>
      <c r="BJ34" s="223"/>
      <c r="BK34" s="223"/>
      <c r="BL34" s="223"/>
      <c r="BM34" s="223"/>
      <c r="BN34" s="223"/>
      <c r="BO34" s="223"/>
      <c r="BP34" s="223">
        <v>2525552.4960411694</v>
      </c>
      <c r="BQ34" s="223"/>
      <c r="BR34" s="77"/>
      <c r="BS34" s="223"/>
      <c r="BT34" s="223"/>
      <c r="BU34" s="223"/>
      <c r="BV34" s="223"/>
      <c r="BW34" s="223"/>
      <c r="BX34" s="223"/>
      <c r="BY34" s="223"/>
      <c r="BZ34" s="223"/>
      <c r="CA34" s="223"/>
      <c r="CB34" s="223"/>
      <c r="CC34" s="223"/>
      <c r="CD34" s="223"/>
      <c r="CE34" s="223"/>
      <c r="CF34" s="83"/>
      <c r="CG34" s="107">
        <f t="shared" si="0"/>
        <v>2525552.4960411694</v>
      </c>
    </row>
    <row r="35" spans="1:87" x14ac:dyDescent="0.25">
      <c r="A35" s="227"/>
      <c r="B35" s="225">
        <v>33</v>
      </c>
      <c r="C35" s="223"/>
      <c r="D35" s="223"/>
      <c r="E35" s="223"/>
      <c r="F35" s="223"/>
      <c r="G35" s="223"/>
      <c r="H35" s="223"/>
      <c r="I35" s="223"/>
      <c r="J35" s="223"/>
      <c r="K35" s="223"/>
      <c r="L35" s="223"/>
      <c r="M35" s="223"/>
      <c r="N35" s="223"/>
      <c r="O35" s="223"/>
      <c r="P35" s="223"/>
      <c r="Q35" s="223"/>
      <c r="R35" s="223"/>
      <c r="S35" s="223"/>
      <c r="T35" s="223"/>
      <c r="U35" s="223"/>
      <c r="V35" s="223"/>
      <c r="W35" s="223"/>
      <c r="X35" s="223"/>
      <c r="Y35" s="223"/>
      <c r="Z35" s="223"/>
      <c r="AA35" s="223"/>
      <c r="AB35" s="223"/>
      <c r="AC35" s="223"/>
      <c r="AD35" s="223"/>
      <c r="AE35" s="223"/>
      <c r="AF35" s="223"/>
      <c r="AG35" s="223"/>
      <c r="AH35" s="223"/>
      <c r="AI35" s="223"/>
      <c r="AJ35" s="77"/>
      <c r="AK35" s="223"/>
      <c r="AL35" s="223"/>
      <c r="AM35" s="223"/>
      <c r="AN35" s="223"/>
      <c r="AO35" s="223"/>
      <c r="AP35" s="223"/>
      <c r="AQ35" s="223"/>
      <c r="AR35" s="223"/>
      <c r="AS35" s="223"/>
      <c r="AT35" s="223"/>
      <c r="AU35" s="223"/>
      <c r="AV35" s="223"/>
      <c r="AW35" s="223"/>
      <c r="AX35" s="223"/>
      <c r="AY35" s="223"/>
      <c r="AZ35" s="223"/>
      <c r="BA35" s="223"/>
      <c r="BB35" s="223"/>
      <c r="BC35" s="223"/>
      <c r="BD35" s="223"/>
      <c r="BE35" s="223"/>
      <c r="BF35" s="223"/>
      <c r="BG35" s="223"/>
      <c r="BH35" s="223"/>
      <c r="BI35" s="223"/>
      <c r="BJ35" s="223"/>
      <c r="BK35" s="223"/>
      <c r="BL35" s="223"/>
      <c r="BM35" s="223"/>
      <c r="BN35" s="223"/>
      <c r="BO35" s="223"/>
      <c r="BP35" s="223"/>
      <c r="BQ35" s="223">
        <v>1962939.4380698428</v>
      </c>
      <c r="BR35" s="77"/>
      <c r="BS35" s="223"/>
      <c r="BT35" s="223"/>
      <c r="BU35" s="223"/>
      <c r="BV35" s="223"/>
      <c r="BW35" s="223"/>
      <c r="BX35" s="223"/>
      <c r="BY35" s="223"/>
      <c r="BZ35" s="223"/>
      <c r="CA35" s="223"/>
      <c r="CB35" s="223"/>
      <c r="CC35" s="223"/>
      <c r="CD35" s="223"/>
      <c r="CE35" s="223"/>
      <c r="CF35" s="83"/>
      <c r="CG35" s="107">
        <f t="shared" ref="CG35:CG84" si="1">SUM(C35:CF35)</f>
        <v>1962939.4380698428</v>
      </c>
    </row>
    <row r="36" spans="1:87" ht="15.75" thickBot="1" x14ac:dyDescent="0.3">
      <c r="A36" s="86"/>
      <c r="B36" s="225">
        <v>34</v>
      </c>
      <c r="C36" s="223"/>
      <c r="D36" s="223"/>
      <c r="E36" s="223"/>
      <c r="F36" s="223"/>
      <c r="G36" s="223"/>
      <c r="H36" s="223"/>
      <c r="I36" s="223"/>
      <c r="J36" s="223"/>
      <c r="K36" s="223"/>
      <c r="L36" s="223"/>
      <c r="M36" s="223"/>
      <c r="N36" s="223"/>
      <c r="O36" s="223"/>
      <c r="P36" s="223"/>
      <c r="Q36" s="223"/>
      <c r="R36" s="223"/>
      <c r="S36" s="223"/>
      <c r="T36" s="223"/>
      <c r="U36" s="223"/>
      <c r="V36" s="223"/>
      <c r="W36" s="223"/>
      <c r="X36" s="223"/>
      <c r="Y36" s="223"/>
      <c r="Z36" s="223"/>
      <c r="AA36" s="223"/>
      <c r="AB36" s="223"/>
      <c r="AC36" s="223"/>
      <c r="AD36" s="223"/>
      <c r="AE36" s="223"/>
      <c r="AF36" s="223"/>
      <c r="AG36" s="223"/>
      <c r="AH36" s="223"/>
      <c r="AI36" s="223"/>
      <c r="AJ36" s="77"/>
      <c r="AK36" s="224"/>
      <c r="AL36" s="224"/>
      <c r="AM36" s="224"/>
      <c r="AN36" s="224"/>
      <c r="AO36" s="224"/>
      <c r="AP36" s="224"/>
      <c r="AQ36" s="224"/>
      <c r="AR36" s="224"/>
      <c r="AS36" s="224"/>
      <c r="AT36" s="224"/>
      <c r="AU36" s="224"/>
      <c r="AV36" s="224"/>
      <c r="AW36" s="224"/>
      <c r="AX36" s="224"/>
      <c r="AY36" s="224"/>
      <c r="AZ36" s="224"/>
      <c r="BA36" s="224"/>
      <c r="BB36" s="224"/>
      <c r="BC36" s="224"/>
      <c r="BD36" s="224"/>
      <c r="BE36" s="224"/>
      <c r="BF36" s="224"/>
      <c r="BG36" s="224"/>
      <c r="BH36" s="224"/>
      <c r="BI36" s="224"/>
      <c r="BJ36" s="224"/>
      <c r="BK36" s="224"/>
      <c r="BL36" s="224"/>
      <c r="BM36" s="224"/>
      <c r="BN36" s="224"/>
      <c r="BO36" s="224"/>
      <c r="BP36" s="224"/>
      <c r="BQ36" s="224"/>
      <c r="BR36" s="78">
        <v>9256791.4583553355</v>
      </c>
      <c r="BS36" s="224"/>
      <c r="BT36" s="224"/>
      <c r="BU36" s="223"/>
      <c r="BV36" s="223"/>
      <c r="BW36" s="223"/>
      <c r="BX36" s="223"/>
      <c r="BY36" s="224"/>
      <c r="BZ36" s="224"/>
      <c r="CA36" s="224"/>
      <c r="CB36" s="224"/>
      <c r="CC36" s="224"/>
      <c r="CD36" s="224"/>
      <c r="CE36" s="224"/>
      <c r="CF36" s="3">
        <v>218207.27379099085</v>
      </c>
      <c r="CG36" s="107">
        <f t="shared" si="1"/>
        <v>9474998.7321463265</v>
      </c>
    </row>
    <row r="37" spans="1:87" x14ac:dyDescent="0.25">
      <c r="A37" s="227" t="str">
        <f>AK1</f>
        <v>Com</v>
      </c>
      <c r="B37" s="102">
        <v>35</v>
      </c>
      <c r="C37" s="101">
        <v>636845.49250949547</v>
      </c>
      <c r="D37" s="4">
        <v>70.491858602401734</v>
      </c>
      <c r="E37" s="4">
        <v>22.745352915335928</v>
      </c>
      <c r="F37" s="4"/>
      <c r="G37" s="4"/>
      <c r="H37" s="4"/>
      <c r="I37" s="4"/>
      <c r="J37" s="4">
        <v>600245.92689428374</v>
      </c>
      <c r="K37" s="4">
        <v>1514.9948065094686</v>
      </c>
      <c r="L37" s="4">
        <v>13142.823043044977</v>
      </c>
      <c r="M37" s="4">
        <v>1.0881249093500965E-3</v>
      </c>
      <c r="N37" s="4"/>
      <c r="O37" s="4">
        <v>1.4079101447778823</v>
      </c>
      <c r="P37" s="4"/>
      <c r="Q37" s="4">
        <v>204.25276589085365</v>
      </c>
      <c r="R37" s="4">
        <v>39.558963271656353</v>
      </c>
      <c r="S37" s="4">
        <v>28.547950602177156</v>
      </c>
      <c r="T37" s="4"/>
      <c r="U37" s="4">
        <v>0.15427886246436096</v>
      </c>
      <c r="V37" s="4">
        <v>1.3441799707945758E-3</v>
      </c>
      <c r="W37" s="4">
        <v>69.076289981144896</v>
      </c>
      <c r="X37" s="4">
        <v>6.9140041882924077</v>
      </c>
      <c r="Y37" s="4">
        <v>12.952268371692453</v>
      </c>
      <c r="Z37" s="4"/>
      <c r="AA37" s="4"/>
      <c r="AB37" s="4">
        <v>56.332005092512048</v>
      </c>
      <c r="AC37" s="4">
        <v>1.8603666891183466</v>
      </c>
      <c r="AD37" s="4">
        <v>24.216639646516338</v>
      </c>
      <c r="AE37" s="4">
        <v>0.48841557934773799</v>
      </c>
      <c r="AF37" s="4">
        <v>3519.2752303442558</v>
      </c>
      <c r="AG37" s="4">
        <v>4322.1851210025125</v>
      </c>
      <c r="AH37" s="4">
        <v>2573.1036478253318</v>
      </c>
      <c r="AI37" s="4">
        <v>647.27896872033728</v>
      </c>
      <c r="AJ37" s="5">
        <v>218912.85416322373</v>
      </c>
      <c r="AK37" s="223"/>
      <c r="AL37" s="223"/>
      <c r="AM37" s="223"/>
      <c r="AN37" s="223"/>
      <c r="AO37" s="223"/>
      <c r="AP37" s="223"/>
      <c r="AQ37" s="223"/>
      <c r="AR37" s="223"/>
      <c r="AS37" s="223"/>
      <c r="AT37" s="223"/>
      <c r="AU37" s="223"/>
      <c r="AV37" s="223"/>
      <c r="AW37" s="223"/>
      <c r="AX37" s="223"/>
      <c r="AY37" s="223"/>
      <c r="AZ37" s="223"/>
      <c r="BA37" s="223"/>
      <c r="BB37" s="223"/>
      <c r="BC37" s="223"/>
      <c r="BD37" s="223"/>
      <c r="BE37" s="223"/>
      <c r="BF37" s="223"/>
      <c r="BG37" s="223"/>
      <c r="BH37" s="223"/>
      <c r="BI37" s="223"/>
      <c r="BJ37" s="223"/>
      <c r="BK37" s="223"/>
      <c r="BL37" s="223"/>
      <c r="BM37" s="223"/>
      <c r="BN37" s="223"/>
      <c r="BO37" s="223"/>
      <c r="BP37" s="223"/>
      <c r="BQ37" s="223"/>
      <c r="BR37" s="77"/>
      <c r="BS37" s="223"/>
      <c r="BT37" s="223"/>
      <c r="BU37" s="190">
        <f>'[47]HH_CGE_map_20-80'!U41</f>
        <v>236833.84645009492</v>
      </c>
      <c r="BV37" s="189">
        <f>'[47]HH_CGE_map_20-80'!V41</f>
        <v>2092916.5963719082</v>
      </c>
      <c r="BW37" s="189">
        <f>'[47]HH_CGE_map_20-80'!W41</f>
        <v>68267.02685610512</v>
      </c>
      <c r="BX37" s="188">
        <f>'[47]HH_CGE_map_20-80'!X41</f>
        <v>646883.11227093439</v>
      </c>
      <c r="BY37" s="223">
        <v>104373.35135742096</v>
      </c>
      <c r="BZ37" s="223"/>
      <c r="CA37" s="223"/>
      <c r="CB37" s="223"/>
      <c r="CC37" s="223"/>
      <c r="CD37" s="223"/>
      <c r="CE37" s="79">
        <v>272725.72399249562</v>
      </c>
      <c r="CF37" s="85"/>
      <c r="CG37" s="107">
        <f t="shared" si="1"/>
        <v>4904262.5931855515</v>
      </c>
      <c r="CH37" s="221" t="b">
        <f>CG37=CI37</f>
        <v>1</v>
      </c>
      <c r="CI37" s="79">
        <v>4904262.5931855515</v>
      </c>
    </row>
    <row r="38" spans="1:87" x14ac:dyDescent="0.25">
      <c r="A38" s="227"/>
      <c r="B38" s="225">
        <v>36</v>
      </c>
      <c r="C38" s="7">
        <v>1444.8698020142294</v>
      </c>
      <c r="D38" s="79">
        <v>1802.7014385812527</v>
      </c>
      <c r="E38" s="79">
        <v>14.21053696679547</v>
      </c>
      <c r="F38" s="79"/>
      <c r="G38" s="79">
        <v>2151.1605818875337</v>
      </c>
      <c r="H38" s="79">
        <v>100.05667788511757</v>
      </c>
      <c r="I38" s="79">
        <v>33.425742561010843</v>
      </c>
      <c r="J38" s="79">
        <v>411.51281413788621</v>
      </c>
      <c r="K38" s="79"/>
      <c r="L38" s="79">
        <v>7.0369547997990676</v>
      </c>
      <c r="M38" s="79">
        <v>24421.079756692154</v>
      </c>
      <c r="N38" s="79">
        <v>38.422143696888682</v>
      </c>
      <c r="O38" s="79">
        <v>3.0126139401101548E-2</v>
      </c>
      <c r="P38" s="79"/>
      <c r="Q38" s="79">
        <v>4.9959824522251219</v>
      </c>
      <c r="R38" s="79">
        <v>5475.8325869539021</v>
      </c>
      <c r="S38" s="79">
        <v>63.503036084490731</v>
      </c>
      <c r="T38" s="79"/>
      <c r="U38" s="79">
        <v>47383.052872260792</v>
      </c>
      <c r="V38" s="79">
        <v>0.15558873000069726</v>
      </c>
      <c r="W38" s="79">
        <v>9014.1969829377267</v>
      </c>
      <c r="X38" s="79">
        <v>2564.4421602422231</v>
      </c>
      <c r="Y38" s="94">
        <v>27267.72244034526</v>
      </c>
      <c r="Z38" s="94">
        <v>19.643893410246729</v>
      </c>
      <c r="AA38" s="94">
        <v>2.9314832201609291</v>
      </c>
      <c r="AB38" s="79">
        <v>626.02210274697757</v>
      </c>
      <c r="AC38" s="79">
        <v>46109.815072440724</v>
      </c>
      <c r="AD38" s="79">
        <v>34.145160115165297</v>
      </c>
      <c r="AE38" s="79">
        <v>222.15716754846625</v>
      </c>
      <c r="AF38" s="79">
        <v>563.03377746273588</v>
      </c>
      <c r="AG38" s="79">
        <v>50.532938325413426</v>
      </c>
      <c r="AH38" s="79">
        <v>138.99104028714339</v>
      </c>
      <c r="AI38" s="79">
        <v>104.28276069598843</v>
      </c>
      <c r="AJ38" s="80">
        <v>4767.6645621329662</v>
      </c>
      <c r="AK38" s="223"/>
      <c r="AL38" s="223"/>
      <c r="AM38" s="223"/>
      <c r="AN38" s="223"/>
      <c r="AO38" s="223"/>
      <c r="AP38" s="223"/>
      <c r="AQ38" s="223"/>
      <c r="AR38" s="223"/>
      <c r="AS38" s="223"/>
      <c r="AT38" s="223"/>
      <c r="AU38" s="223"/>
      <c r="AV38" s="223"/>
      <c r="AW38" s="223"/>
      <c r="AX38" s="223"/>
      <c r="AY38" s="223"/>
      <c r="AZ38" s="223"/>
      <c r="BA38" s="223"/>
      <c r="BB38" s="223"/>
      <c r="BC38" s="223"/>
      <c r="BD38" s="223"/>
      <c r="BE38" s="223"/>
      <c r="BF38" s="223"/>
      <c r="BG38" s="223"/>
      <c r="BH38" s="223"/>
      <c r="BI38" s="223"/>
      <c r="BJ38" s="223"/>
      <c r="BK38" s="223"/>
      <c r="BL38" s="223"/>
      <c r="BM38" s="223"/>
      <c r="BN38" s="223"/>
      <c r="BO38" s="223"/>
      <c r="BP38" s="223"/>
      <c r="BQ38" s="223"/>
      <c r="BR38" s="77"/>
      <c r="BS38" s="223"/>
      <c r="BT38" s="223"/>
      <c r="BU38" s="186">
        <f>'[47]HH_CGE_map_20-80'!U42</f>
        <v>35776.65053726422</v>
      </c>
      <c r="BV38" s="79">
        <f>'[47]HH_CGE_map_20-80'!V42</f>
        <v>174807.10624150693</v>
      </c>
      <c r="BW38" s="79">
        <f>'[47]HH_CGE_map_20-80'!W42</f>
        <v>4420.9280988078253</v>
      </c>
      <c r="BX38" s="185">
        <f>'[47]HH_CGE_map_20-80'!X42</f>
        <v>28939.181408763452</v>
      </c>
      <c r="BY38" s="223"/>
      <c r="BZ38" s="223"/>
      <c r="CA38" s="223"/>
      <c r="CB38" s="223"/>
      <c r="CC38" s="223"/>
      <c r="CD38" s="223"/>
      <c r="CE38" s="79">
        <v>1962.6516668482247</v>
      </c>
      <c r="CF38" s="85"/>
      <c r="CG38" s="107">
        <f t="shared" si="1"/>
        <v>420744.14613694529</v>
      </c>
      <c r="CH38" s="221" t="b">
        <f t="shared" ref="CH38:CH83" si="2">CG38=CI38</f>
        <v>1</v>
      </c>
      <c r="CI38" s="79">
        <v>420744.14613694535</v>
      </c>
    </row>
    <row r="39" spans="1:87" x14ac:dyDescent="0.25">
      <c r="A39" s="227"/>
      <c r="B39" s="225">
        <v>37</v>
      </c>
      <c r="C39" s="7"/>
      <c r="D39" s="79"/>
      <c r="E39" s="79"/>
      <c r="F39" s="79"/>
      <c r="G39" s="79"/>
      <c r="H39" s="79"/>
      <c r="I39" s="79"/>
      <c r="J39" s="79"/>
      <c r="K39" s="79"/>
      <c r="L39" s="79"/>
      <c r="M39" s="79"/>
      <c r="N39" s="79"/>
      <c r="O39" s="79"/>
      <c r="P39" s="79">
        <v>857022.65165656316</v>
      </c>
      <c r="Q39" s="79"/>
      <c r="R39" s="79"/>
      <c r="S39" s="79"/>
      <c r="T39" s="79"/>
      <c r="U39" s="79"/>
      <c r="V39" s="79"/>
      <c r="W39" s="79"/>
      <c r="X39" s="79"/>
      <c r="Y39" s="94"/>
      <c r="Z39" s="94"/>
      <c r="AA39" s="94"/>
      <c r="AB39" s="79"/>
      <c r="AC39" s="79"/>
      <c r="AD39" s="79"/>
      <c r="AE39" s="79"/>
      <c r="AF39" s="79"/>
      <c r="AG39" s="79"/>
      <c r="AH39" s="79"/>
      <c r="AI39" s="79"/>
      <c r="AJ39" s="80"/>
      <c r="AK39" s="223"/>
      <c r="AL39" s="223"/>
      <c r="AM39" s="223"/>
      <c r="AN39" s="223"/>
      <c r="AO39" s="223"/>
      <c r="AP39" s="223"/>
      <c r="AQ39" s="223"/>
      <c r="AR39" s="223"/>
      <c r="AS39" s="223"/>
      <c r="AT39" s="223"/>
      <c r="AU39" s="223"/>
      <c r="AV39" s="223"/>
      <c r="AW39" s="223"/>
      <c r="AX39" s="223"/>
      <c r="AY39" s="223"/>
      <c r="AZ39" s="223"/>
      <c r="BA39" s="223"/>
      <c r="BB39" s="223"/>
      <c r="BC39" s="223"/>
      <c r="BD39" s="223"/>
      <c r="BE39" s="223"/>
      <c r="BF39" s="223"/>
      <c r="BG39" s="223"/>
      <c r="BH39" s="223"/>
      <c r="BI39" s="223"/>
      <c r="BJ39" s="223"/>
      <c r="BK39" s="223"/>
      <c r="BL39" s="223"/>
      <c r="BM39" s="223"/>
      <c r="BN39" s="223"/>
      <c r="BO39" s="223"/>
      <c r="BP39" s="223"/>
      <c r="BQ39" s="223"/>
      <c r="BR39" s="77"/>
      <c r="BS39" s="223"/>
      <c r="BT39" s="223"/>
      <c r="BU39" s="186">
        <f>'[47]HH_CGE_map_20-80'!U43</f>
        <v>0</v>
      </c>
      <c r="BV39" s="79">
        <f>'[47]HH_CGE_map_20-80'!V43</f>
        <v>0</v>
      </c>
      <c r="BW39" s="79">
        <f>'[47]HH_CGE_map_20-80'!W43</f>
        <v>0</v>
      </c>
      <c r="BX39" s="185">
        <f>'[47]HH_CGE_map_20-80'!X43</f>
        <v>0</v>
      </c>
      <c r="BY39" s="223"/>
      <c r="BZ39" s="223"/>
      <c r="CA39" s="223"/>
      <c r="CB39" s="223"/>
      <c r="CC39" s="223"/>
      <c r="CD39" s="223"/>
      <c r="CE39" s="79">
        <v>1335776.924879967</v>
      </c>
      <c r="CF39" s="85"/>
      <c r="CG39" s="107">
        <f t="shared" si="1"/>
        <v>2192799.5765365302</v>
      </c>
      <c r="CH39" s="221" t="b">
        <f t="shared" si="2"/>
        <v>1</v>
      </c>
      <c r="CI39" s="94">
        <v>2192799.5765365302</v>
      </c>
    </row>
    <row r="40" spans="1:87" x14ac:dyDescent="0.25">
      <c r="A40" s="227"/>
      <c r="B40" s="225">
        <v>38</v>
      </c>
      <c r="C40" s="7">
        <v>157.33783184847061</v>
      </c>
      <c r="D40" s="79"/>
      <c r="E40" s="79">
        <v>13095.203643003253</v>
      </c>
      <c r="F40" s="79"/>
      <c r="G40" s="79">
        <v>0.20373265875036889</v>
      </c>
      <c r="H40" s="79">
        <v>0.13640193266854883</v>
      </c>
      <c r="I40" s="79">
        <v>10.981548442766652</v>
      </c>
      <c r="J40" s="79">
        <v>1419.922487809185</v>
      </c>
      <c r="K40" s="79">
        <v>16.049168509363444</v>
      </c>
      <c r="L40" s="79">
        <v>2.3618523705340779</v>
      </c>
      <c r="M40" s="79">
        <v>0.77589159016281561</v>
      </c>
      <c r="N40" s="79"/>
      <c r="O40" s="79">
        <v>0.17585101056069388</v>
      </c>
      <c r="P40" s="79">
        <v>4.4788265136994889</v>
      </c>
      <c r="Q40" s="79">
        <v>31.450403051799054</v>
      </c>
      <c r="R40" s="79">
        <v>18.623454181440689</v>
      </c>
      <c r="S40" s="79">
        <v>17.277885180659407</v>
      </c>
      <c r="T40" s="79"/>
      <c r="U40" s="79">
        <v>3187.6710876512648</v>
      </c>
      <c r="V40" s="79">
        <v>15743.664653820979</v>
      </c>
      <c r="W40" s="79">
        <v>1041.8742563480857</v>
      </c>
      <c r="X40" s="79">
        <v>3.8521308618359669</v>
      </c>
      <c r="Y40" s="79">
        <v>10101.230671374366</v>
      </c>
      <c r="Z40" s="94"/>
      <c r="AA40" s="94">
        <v>0.50449812110763614</v>
      </c>
      <c r="AB40" s="79">
        <v>0.16612415686117005</v>
      </c>
      <c r="AC40" s="79">
        <v>36.768236830492654</v>
      </c>
      <c r="AD40" s="79">
        <v>0.54953064649933547</v>
      </c>
      <c r="AE40" s="79"/>
      <c r="AF40" s="79">
        <v>99.210367434691577</v>
      </c>
      <c r="AG40" s="79">
        <v>7.62480946353008</v>
      </c>
      <c r="AH40" s="79">
        <v>0.45637615869402448</v>
      </c>
      <c r="AI40" s="79">
        <v>0.2529347870907977</v>
      </c>
      <c r="AJ40" s="80">
        <v>158.76230982565011</v>
      </c>
      <c r="AK40" s="223"/>
      <c r="AL40" s="223"/>
      <c r="AM40" s="223"/>
      <c r="AN40" s="223"/>
      <c r="AO40" s="223"/>
      <c r="AP40" s="223"/>
      <c r="AQ40" s="223"/>
      <c r="AR40" s="223"/>
      <c r="AS40" s="223"/>
      <c r="AT40" s="223"/>
      <c r="AU40" s="223"/>
      <c r="AV40" s="223"/>
      <c r="AW40" s="223"/>
      <c r="AX40" s="223"/>
      <c r="AY40" s="223"/>
      <c r="AZ40" s="223"/>
      <c r="BA40" s="223"/>
      <c r="BB40" s="223"/>
      <c r="BC40" s="223"/>
      <c r="BD40" s="223"/>
      <c r="BE40" s="223"/>
      <c r="BF40" s="223"/>
      <c r="BG40" s="223"/>
      <c r="BH40" s="223"/>
      <c r="BI40" s="223"/>
      <c r="BJ40" s="223"/>
      <c r="BK40" s="223"/>
      <c r="BL40" s="223"/>
      <c r="BM40" s="223"/>
      <c r="BN40" s="223"/>
      <c r="BO40" s="223"/>
      <c r="BP40" s="223"/>
      <c r="BQ40" s="223"/>
      <c r="BR40" s="77"/>
      <c r="BS40" s="223"/>
      <c r="BT40" s="223"/>
      <c r="BU40" s="186">
        <f>'[47]HH_CGE_map_20-80'!U44</f>
        <v>0</v>
      </c>
      <c r="BV40" s="79">
        <f>'[47]HH_CGE_map_20-80'!V44</f>
        <v>0</v>
      </c>
      <c r="BW40" s="79">
        <f>'[47]HH_CGE_map_20-80'!W44</f>
        <v>0</v>
      </c>
      <c r="BX40" s="185">
        <f>'[47]HH_CGE_map_20-80'!X44</f>
        <v>0</v>
      </c>
      <c r="BY40" s="223"/>
      <c r="BZ40" s="223"/>
      <c r="CA40" s="223"/>
      <c r="CB40" s="223"/>
      <c r="CC40" s="223"/>
      <c r="CD40" s="223"/>
      <c r="CE40" s="79">
        <v>-2758.6891618810973</v>
      </c>
      <c r="CF40" s="85"/>
      <c r="CG40" s="107">
        <f t="shared" si="1"/>
        <v>42398.87780370337</v>
      </c>
      <c r="CH40" s="221" t="b">
        <f t="shared" si="2"/>
        <v>1</v>
      </c>
      <c r="CI40" s="187">
        <v>42398.87780370337</v>
      </c>
    </row>
    <row r="41" spans="1:87" x14ac:dyDescent="0.25">
      <c r="A41" s="227"/>
      <c r="B41" s="225">
        <v>39</v>
      </c>
      <c r="C41" s="7"/>
      <c r="D41" s="79"/>
      <c r="E41" s="79"/>
      <c r="F41" s="79">
        <v>28.102698495641111</v>
      </c>
      <c r="G41" s="79">
        <v>69.036128999676052</v>
      </c>
      <c r="H41" s="79">
        <v>21612.679338532034</v>
      </c>
      <c r="I41" s="79"/>
      <c r="J41" s="79"/>
      <c r="K41" s="79"/>
      <c r="L41" s="79">
        <v>3.2281568317925236E-3</v>
      </c>
      <c r="M41" s="79">
        <v>268715.33832269919</v>
      </c>
      <c r="N41" s="79">
        <v>2017.522685515235</v>
      </c>
      <c r="O41" s="79">
        <v>117.43155026263997</v>
      </c>
      <c r="P41" s="79">
        <v>99.212844204870365</v>
      </c>
      <c r="Q41" s="79">
        <v>1768.7427354915376</v>
      </c>
      <c r="R41" s="79">
        <v>1448.7720877210845</v>
      </c>
      <c r="S41" s="79"/>
      <c r="T41" s="79"/>
      <c r="U41" s="79"/>
      <c r="V41" s="79"/>
      <c r="W41" s="79"/>
      <c r="X41" s="79">
        <v>1.5396277684556392E-3</v>
      </c>
      <c r="Y41" s="79">
        <v>1.4975098382319127</v>
      </c>
      <c r="Z41" s="94"/>
      <c r="AA41" s="94"/>
      <c r="AB41" s="79">
        <v>7668.5215478753844</v>
      </c>
      <c r="AC41" s="79"/>
      <c r="AD41" s="79"/>
      <c r="AE41" s="79"/>
      <c r="AF41" s="79">
        <v>2.3041979511051838</v>
      </c>
      <c r="AG41" s="79">
        <v>1.7786601281666701</v>
      </c>
      <c r="AH41" s="79"/>
      <c r="AI41" s="79"/>
      <c r="AJ41" s="80">
        <v>5.4952528960594273</v>
      </c>
      <c r="AK41" s="223"/>
      <c r="AL41" s="223"/>
      <c r="AM41" s="223"/>
      <c r="AN41" s="223"/>
      <c r="AO41" s="223"/>
      <c r="AP41" s="223"/>
      <c r="AQ41" s="223"/>
      <c r="AR41" s="223"/>
      <c r="AS41" s="223"/>
      <c r="AT41" s="223"/>
      <c r="AU41" s="223"/>
      <c r="AV41" s="223"/>
      <c r="AW41" s="223"/>
      <c r="AX41" s="223"/>
      <c r="AY41" s="223"/>
      <c r="AZ41" s="223"/>
      <c r="BA41" s="223"/>
      <c r="BB41" s="223"/>
      <c r="BC41" s="223"/>
      <c r="BD41" s="223"/>
      <c r="BE41" s="223"/>
      <c r="BF41" s="223"/>
      <c r="BG41" s="223"/>
      <c r="BH41" s="223"/>
      <c r="BI41" s="223"/>
      <c r="BJ41" s="223"/>
      <c r="BK41" s="223"/>
      <c r="BL41" s="223"/>
      <c r="BM41" s="223"/>
      <c r="BN41" s="223"/>
      <c r="BO41" s="223"/>
      <c r="BP41" s="223"/>
      <c r="BQ41" s="223"/>
      <c r="BR41" s="77"/>
      <c r="BS41" s="223"/>
      <c r="BT41" s="223"/>
      <c r="BU41" s="186">
        <f>'[47]HH_CGE_map_20-80'!U45</f>
        <v>164.58840778696904</v>
      </c>
      <c r="BV41" s="79">
        <f>'[47]HH_CGE_map_20-80'!V45</f>
        <v>764.41502759811567</v>
      </c>
      <c r="BW41" s="79">
        <f>'[47]HH_CGE_map_20-80'!W45</f>
        <v>84.237763905450905</v>
      </c>
      <c r="BX41" s="185">
        <f>'[47]HH_CGE_map_20-80'!X45</f>
        <v>958.5006658118491</v>
      </c>
      <c r="BY41" s="223"/>
      <c r="BZ41" s="223"/>
      <c r="CA41" s="223"/>
      <c r="CB41" s="223"/>
      <c r="CC41" s="223"/>
      <c r="CD41" s="223"/>
      <c r="CE41" s="79">
        <v>21879.577853778359</v>
      </c>
      <c r="CF41" s="85"/>
      <c r="CG41" s="107">
        <f t="shared" si="1"/>
        <v>327407.76004727616</v>
      </c>
      <c r="CH41" s="221" t="b">
        <f t="shared" si="2"/>
        <v>1</v>
      </c>
      <c r="CI41" s="79">
        <v>327407.76004727621</v>
      </c>
    </row>
    <row r="42" spans="1:87" x14ac:dyDescent="0.25">
      <c r="A42" s="227"/>
      <c r="B42" s="225">
        <v>40</v>
      </c>
      <c r="C42" s="7"/>
      <c r="D42" s="79"/>
      <c r="E42" s="79">
        <v>106852.60184958855</v>
      </c>
      <c r="F42" s="79"/>
      <c r="G42" s="79">
        <v>90.048715527096931</v>
      </c>
      <c r="H42" s="79">
        <v>220569.24579255332</v>
      </c>
      <c r="I42" s="79"/>
      <c r="J42" s="79"/>
      <c r="K42" s="79"/>
      <c r="L42" s="79"/>
      <c r="M42" s="79">
        <v>466022.4525621577</v>
      </c>
      <c r="N42" s="79">
        <v>1130519.3815019082</v>
      </c>
      <c r="O42" s="79">
        <v>10.640943683099881</v>
      </c>
      <c r="P42" s="79">
        <v>2015.9703816951528</v>
      </c>
      <c r="Q42" s="79">
        <v>83431.674617163546</v>
      </c>
      <c r="R42" s="79">
        <v>7.5147642342269299</v>
      </c>
      <c r="S42" s="79"/>
      <c r="T42" s="79"/>
      <c r="U42" s="79"/>
      <c r="V42" s="79"/>
      <c r="W42" s="79">
        <v>1.1135176221894421</v>
      </c>
      <c r="X42" s="79">
        <v>204.75308770704069</v>
      </c>
      <c r="Y42" s="79">
        <v>826.77554639853395</v>
      </c>
      <c r="Z42" s="94"/>
      <c r="AA42" s="94"/>
      <c r="AB42" s="79">
        <v>66474.862422499587</v>
      </c>
      <c r="AC42" s="79">
        <v>21875.451004066948</v>
      </c>
      <c r="AD42" s="79"/>
      <c r="AE42" s="79"/>
      <c r="AF42" s="79">
        <v>1321.404757134696</v>
      </c>
      <c r="AG42" s="79">
        <v>2082.1405672438191</v>
      </c>
      <c r="AH42" s="79"/>
      <c r="AI42" s="79">
        <v>4.7868097046028573E-3</v>
      </c>
      <c r="AJ42" s="80">
        <v>3252.6297897796612</v>
      </c>
      <c r="AK42" s="223"/>
      <c r="AL42" s="223"/>
      <c r="AM42" s="223"/>
      <c r="AN42" s="223"/>
      <c r="AO42" s="223"/>
      <c r="AP42" s="223"/>
      <c r="AQ42" s="223"/>
      <c r="AR42" s="223"/>
      <c r="AS42" s="223"/>
      <c r="AT42" s="223"/>
      <c r="AU42" s="223"/>
      <c r="AV42" s="223"/>
      <c r="AW42" s="223"/>
      <c r="AX42" s="223"/>
      <c r="AY42" s="223"/>
      <c r="AZ42" s="223"/>
      <c r="BA42" s="223"/>
      <c r="BB42" s="223"/>
      <c r="BC42" s="223"/>
      <c r="BD42" s="223"/>
      <c r="BE42" s="223"/>
      <c r="BF42" s="223"/>
      <c r="BG42" s="223"/>
      <c r="BH42" s="223"/>
      <c r="BI42" s="223"/>
      <c r="BJ42" s="223"/>
      <c r="BK42" s="223"/>
      <c r="BL42" s="223"/>
      <c r="BM42" s="223"/>
      <c r="BN42" s="223"/>
      <c r="BO42" s="223"/>
      <c r="BP42" s="223"/>
      <c r="BQ42" s="223"/>
      <c r="BR42" s="77"/>
      <c r="BS42" s="223"/>
      <c r="BT42" s="223"/>
      <c r="BU42" s="186">
        <f>'[47]HH_CGE_map_20-80'!U46</f>
        <v>807.02553661118839</v>
      </c>
      <c r="BV42" s="79">
        <f>'[47]HH_CGE_map_20-80'!V46</f>
        <v>3748.152474015656</v>
      </c>
      <c r="BW42" s="79">
        <f>'[47]HH_CGE_map_20-80'!W46</f>
        <v>413.04261662652436</v>
      </c>
      <c r="BX42" s="185">
        <f>'[47]HH_CGE_map_20-80'!X46</f>
        <v>4699.8116366141303</v>
      </c>
      <c r="BY42" s="223"/>
      <c r="BZ42" s="223"/>
      <c r="CA42" s="223"/>
      <c r="CB42" s="223"/>
      <c r="CC42" s="223"/>
      <c r="CD42" s="223"/>
      <c r="CE42" s="79">
        <v>261223.06248490344</v>
      </c>
      <c r="CF42" s="85"/>
      <c r="CG42" s="107">
        <f t="shared" si="1"/>
        <v>2376449.7613565437</v>
      </c>
      <c r="CH42" s="221" t="b">
        <f t="shared" si="2"/>
        <v>1</v>
      </c>
      <c r="CI42" s="79">
        <v>2376449.7613565437</v>
      </c>
    </row>
    <row r="43" spans="1:87" x14ac:dyDescent="0.25">
      <c r="A43" s="227"/>
      <c r="B43" s="225">
        <v>41</v>
      </c>
      <c r="C43" s="7">
        <v>179.23293527989844</v>
      </c>
      <c r="D43" s="79">
        <v>7168.4706500885386</v>
      </c>
      <c r="E43" s="79">
        <v>651269.95621578221</v>
      </c>
      <c r="F43" s="79">
        <v>11083.204292397106</v>
      </c>
      <c r="G43" s="79">
        <v>1973.0435352880602</v>
      </c>
      <c r="H43" s="79">
        <v>95796.854873321354</v>
      </c>
      <c r="I43" s="79">
        <v>3054.405566298858</v>
      </c>
      <c r="J43" s="79">
        <v>16.886094440188813</v>
      </c>
      <c r="K43" s="79"/>
      <c r="L43" s="79">
        <v>99.170266308600205</v>
      </c>
      <c r="M43" s="79">
        <v>4265.394846440995</v>
      </c>
      <c r="N43" s="79">
        <v>174.1017786159818</v>
      </c>
      <c r="O43" s="79">
        <v>0.10168382666980677</v>
      </c>
      <c r="P43" s="79">
        <v>7.136077204934355</v>
      </c>
      <c r="Q43" s="79">
        <v>35340.188374214886</v>
      </c>
      <c r="R43" s="79">
        <v>31209.417712122158</v>
      </c>
      <c r="S43" s="79">
        <v>451.22481479316679</v>
      </c>
      <c r="T43" s="79">
        <v>1663.9550269729064</v>
      </c>
      <c r="U43" s="79">
        <v>107.95997303966145</v>
      </c>
      <c r="V43" s="79">
        <v>1.0481922483774518E-2</v>
      </c>
      <c r="W43" s="79">
        <v>33.98573770639711</v>
      </c>
      <c r="X43" s="79">
        <v>1092.0606042675922</v>
      </c>
      <c r="Y43" s="79">
        <v>4595.6171648144855</v>
      </c>
      <c r="Z43" s="79"/>
      <c r="AA43" s="79">
        <v>430.45828480108293</v>
      </c>
      <c r="AB43" s="79">
        <v>32780.043818189748</v>
      </c>
      <c r="AC43" s="79">
        <v>1237.9955894627803</v>
      </c>
      <c r="AD43" s="79">
        <v>56.214112104062806</v>
      </c>
      <c r="AE43" s="79">
        <v>22.589482945810474</v>
      </c>
      <c r="AF43" s="79">
        <v>5264.9910285279566</v>
      </c>
      <c r="AG43" s="79">
        <v>2359.2574385662097</v>
      </c>
      <c r="AH43" s="79">
        <v>63.181343701423557</v>
      </c>
      <c r="AI43" s="79">
        <v>4.1326583473672196</v>
      </c>
      <c r="AJ43" s="80">
        <v>2260.876294092302</v>
      </c>
      <c r="AK43" s="223"/>
      <c r="AL43" s="223"/>
      <c r="AM43" s="223"/>
      <c r="AN43" s="223"/>
      <c r="AO43" s="223"/>
      <c r="AP43" s="223"/>
      <c r="AQ43" s="223"/>
      <c r="AR43" s="223"/>
      <c r="AS43" s="223"/>
      <c r="AT43" s="223"/>
      <c r="AU43" s="223"/>
      <c r="AV43" s="223"/>
      <c r="AW43" s="223"/>
      <c r="AX43" s="223"/>
      <c r="AY43" s="223"/>
      <c r="AZ43" s="223"/>
      <c r="BA43" s="223"/>
      <c r="BB43" s="223"/>
      <c r="BC43" s="223"/>
      <c r="BD43" s="223"/>
      <c r="BE43" s="223"/>
      <c r="BF43" s="223"/>
      <c r="BG43" s="223"/>
      <c r="BH43" s="223"/>
      <c r="BI43" s="223"/>
      <c r="BJ43" s="223"/>
      <c r="BK43" s="223"/>
      <c r="BL43" s="223"/>
      <c r="BM43" s="223"/>
      <c r="BN43" s="223"/>
      <c r="BO43" s="223"/>
      <c r="BP43" s="223"/>
      <c r="BQ43" s="223"/>
      <c r="BR43" s="77"/>
      <c r="BS43" s="223"/>
      <c r="BT43" s="223"/>
      <c r="BU43" s="186">
        <f>'[47]HH_CGE_map_20-80'!U47</f>
        <v>0</v>
      </c>
      <c r="BV43" s="79">
        <f>'[47]HH_CGE_map_20-80'!V47</f>
        <v>0</v>
      </c>
      <c r="BW43" s="79">
        <f>'[47]HH_CGE_map_20-80'!W47</f>
        <v>9473.2935575446463</v>
      </c>
      <c r="BX43" s="185">
        <f>'[47]HH_CGE_map_20-80'!X47</f>
        <v>5864.4198213371619</v>
      </c>
      <c r="BY43" s="223"/>
      <c r="BZ43" s="223"/>
      <c r="CA43" s="223"/>
      <c r="CB43" s="223"/>
      <c r="CC43" s="223"/>
      <c r="CD43" s="223"/>
      <c r="CE43" s="79">
        <v>24502.290657803238</v>
      </c>
      <c r="CF43" s="85"/>
      <c r="CG43" s="107">
        <f t="shared" si="1"/>
        <v>933902.12279257143</v>
      </c>
      <c r="CH43" s="221" t="b">
        <f t="shared" si="2"/>
        <v>1</v>
      </c>
      <c r="CI43" s="79">
        <v>933902.12279257132</v>
      </c>
    </row>
    <row r="44" spans="1:87" x14ac:dyDescent="0.25">
      <c r="A44" s="227"/>
      <c r="B44" s="225">
        <v>42</v>
      </c>
      <c r="C44" s="7">
        <v>139660.51114790718</v>
      </c>
      <c r="D44" s="79">
        <v>1.2621027386177739E-3</v>
      </c>
      <c r="E44" s="79">
        <v>861.57794812384918</v>
      </c>
      <c r="F44" s="79"/>
      <c r="G44" s="79"/>
      <c r="H44" s="79">
        <v>4.6169017141003493E-2</v>
      </c>
      <c r="I44" s="79">
        <v>606.74786495019453</v>
      </c>
      <c r="J44" s="79">
        <v>131072.91098278438</v>
      </c>
      <c r="K44" s="79">
        <v>320.38400224904814</v>
      </c>
      <c r="L44" s="79">
        <v>332.74458133776648</v>
      </c>
      <c r="M44" s="79">
        <v>46.60130807463235</v>
      </c>
      <c r="N44" s="79">
        <v>98.607242017103189</v>
      </c>
      <c r="O44" s="79">
        <v>1.5144874191146545</v>
      </c>
      <c r="P44" s="79">
        <v>10.253274302369277</v>
      </c>
      <c r="Q44" s="79">
        <v>408.41000725595273</v>
      </c>
      <c r="R44" s="79">
        <v>15.672970363141763</v>
      </c>
      <c r="S44" s="79">
        <v>1.0179937026883699</v>
      </c>
      <c r="T44" s="79"/>
      <c r="U44" s="79">
        <v>22.831262203559898</v>
      </c>
      <c r="V44" s="79">
        <v>180.31473601331635</v>
      </c>
      <c r="W44" s="79">
        <v>29.33575019842737</v>
      </c>
      <c r="X44" s="79">
        <v>43.65802474575527</v>
      </c>
      <c r="Y44" s="79">
        <v>558.22311839613144</v>
      </c>
      <c r="Z44" s="79">
        <v>1.6676835654608247E-2</v>
      </c>
      <c r="AA44" s="79">
        <v>155.55410620054431</v>
      </c>
      <c r="AB44" s="79">
        <v>191.97209489143376</v>
      </c>
      <c r="AC44" s="79">
        <v>51465.784642391853</v>
      </c>
      <c r="AD44" s="79">
        <v>2896.1080045288859</v>
      </c>
      <c r="AE44" s="79">
        <v>165.91114116040973</v>
      </c>
      <c r="AF44" s="79">
        <v>263.37482786744857</v>
      </c>
      <c r="AG44" s="79">
        <v>2371.4078500437954</v>
      </c>
      <c r="AH44" s="79">
        <v>14134.426610475291</v>
      </c>
      <c r="AI44" s="79">
        <v>3384.6283117932726</v>
      </c>
      <c r="AJ44" s="80">
        <v>83163.247395804021</v>
      </c>
      <c r="AK44" s="223"/>
      <c r="AL44" s="223"/>
      <c r="AM44" s="223"/>
      <c r="AN44" s="223"/>
      <c r="AO44" s="223"/>
      <c r="AP44" s="223"/>
      <c r="AQ44" s="223"/>
      <c r="AR44" s="223"/>
      <c r="AS44" s="223"/>
      <c r="AT44" s="223"/>
      <c r="AU44" s="223"/>
      <c r="AV44" s="223"/>
      <c r="AW44" s="223"/>
      <c r="AX44" s="223"/>
      <c r="AY44" s="223"/>
      <c r="AZ44" s="223"/>
      <c r="BA44" s="223"/>
      <c r="BB44" s="223"/>
      <c r="BC44" s="223"/>
      <c r="BD44" s="223"/>
      <c r="BE44" s="223"/>
      <c r="BF44" s="223"/>
      <c r="BG44" s="223"/>
      <c r="BH44" s="223"/>
      <c r="BI44" s="223"/>
      <c r="BJ44" s="223"/>
      <c r="BK44" s="223"/>
      <c r="BL44" s="223"/>
      <c r="BM44" s="223"/>
      <c r="BN44" s="223"/>
      <c r="BO44" s="223"/>
      <c r="BP44" s="223"/>
      <c r="BQ44" s="223"/>
      <c r="BR44" s="77"/>
      <c r="BS44" s="223"/>
      <c r="BT44" s="223"/>
      <c r="BU44" s="186">
        <f>'[47]HH_CGE_map_20-80'!U48</f>
        <v>387519.66439636156</v>
      </c>
      <c r="BV44" s="79">
        <f>'[47]HH_CGE_map_20-80'!V48</f>
        <v>1338881.723366596</v>
      </c>
      <c r="BW44" s="79">
        <f>'[47]HH_CGE_map_20-80'!W48</f>
        <v>175424.14210552283</v>
      </c>
      <c r="BX44" s="185">
        <f>'[47]HH_CGE_map_20-80'!X48</f>
        <v>1481991.6534968081</v>
      </c>
      <c r="BY44" s="223"/>
      <c r="BZ44" s="223"/>
      <c r="CA44" s="223"/>
      <c r="CB44" s="223"/>
      <c r="CC44" s="223"/>
      <c r="CD44" s="223"/>
      <c r="CE44" s="79">
        <v>5109.3254919610872</v>
      </c>
      <c r="CF44" s="85"/>
      <c r="CG44" s="107">
        <f t="shared" si="1"/>
        <v>3821390.3046524068</v>
      </c>
      <c r="CH44" s="221" t="b">
        <f t="shared" si="2"/>
        <v>1</v>
      </c>
      <c r="CI44" s="79">
        <v>3821390.3046524068</v>
      </c>
    </row>
    <row r="45" spans="1:87" x14ac:dyDescent="0.25">
      <c r="A45" s="227"/>
      <c r="B45" s="225">
        <v>43</v>
      </c>
      <c r="C45" s="7">
        <v>650.2621776969645</v>
      </c>
      <c r="D45" s="79">
        <v>1467.3180980070465</v>
      </c>
      <c r="E45" s="79">
        <v>711.2825844667974</v>
      </c>
      <c r="F45" s="79"/>
      <c r="G45" s="79">
        <v>47.392537501074877</v>
      </c>
      <c r="H45" s="79">
        <v>34.13014685655682</v>
      </c>
      <c r="I45" s="79">
        <v>227.0914800337101</v>
      </c>
      <c r="J45" s="79">
        <v>13988.680967997267</v>
      </c>
      <c r="K45" s="79">
        <v>4701.0942369211007</v>
      </c>
      <c r="L45" s="79">
        <v>236.44425256865384</v>
      </c>
      <c r="M45" s="79">
        <v>156.7786405617673</v>
      </c>
      <c r="N45" s="79">
        <v>9.4548696428913392E-2</v>
      </c>
      <c r="O45" s="79">
        <v>9.3543469032076189E-4</v>
      </c>
      <c r="P45" s="79">
        <v>0.28594985955198565</v>
      </c>
      <c r="Q45" s="79">
        <v>724.37739524048459</v>
      </c>
      <c r="R45" s="79">
        <v>155.73705111084962</v>
      </c>
      <c r="S45" s="79">
        <v>23.397716228557499</v>
      </c>
      <c r="T45" s="79"/>
      <c r="U45" s="79">
        <v>667.1232711155435</v>
      </c>
      <c r="V45" s="79">
        <v>3.2033927860274547</v>
      </c>
      <c r="W45" s="79">
        <v>13.582813665894005</v>
      </c>
      <c r="X45" s="79">
        <v>6.3763039799859502</v>
      </c>
      <c r="Y45" s="79">
        <v>1377.2204021389648</v>
      </c>
      <c r="Z45" s="79">
        <v>23.724355889004393</v>
      </c>
      <c r="AA45" s="79">
        <v>150.18145845182286</v>
      </c>
      <c r="AB45" s="79">
        <v>12045.656944726448</v>
      </c>
      <c r="AC45" s="79">
        <v>107755.97776774642</v>
      </c>
      <c r="AD45" s="79">
        <v>36492.265481042603</v>
      </c>
      <c r="AE45" s="79">
        <v>7631.2034539395354</v>
      </c>
      <c r="AF45" s="79">
        <v>9581.559030659062</v>
      </c>
      <c r="AG45" s="79">
        <v>27853.58353765629</v>
      </c>
      <c r="AH45" s="79">
        <v>26209.153218251169</v>
      </c>
      <c r="AI45" s="79">
        <v>1219.039785592548</v>
      </c>
      <c r="AJ45" s="80">
        <v>36730.611756032391</v>
      </c>
      <c r="AK45" s="223"/>
      <c r="AL45" s="223"/>
      <c r="AM45" s="223"/>
      <c r="AN45" s="223"/>
      <c r="AO45" s="223"/>
      <c r="AP45" s="223"/>
      <c r="AQ45" s="223"/>
      <c r="AR45" s="223"/>
      <c r="AS45" s="223"/>
      <c r="AT45" s="223"/>
      <c r="AU45" s="223"/>
      <c r="AV45" s="223"/>
      <c r="AW45" s="223"/>
      <c r="AX45" s="223"/>
      <c r="AY45" s="223"/>
      <c r="AZ45" s="223"/>
      <c r="BA45" s="223"/>
      <c r="BB45" s="223"/>
      <c r="BC45" s="223"/>
      <c r="BD45" s="223"/>
      <c r="BE45" s="223"/>
      <c r="BF45" s="223"/>
      <c r="BG45" s="223"/>
      <c r="BH45" s="223"/>
      <c r="BI45" s="223"/>
      <c r="BJ45" s="223"/>
      <c r="BK45" s="223"/>
      <c r="BL45" s="223"/>
      <c r="BM45" s="223"/>
      <c r="BN45" s="223"/>
      <c r="BO45" s="223"/>
      <c r="BP45" s="223"/>
      <c r="BQ45" s="223"/>
      <c r="BR45" s="77"/>
      <c r="BS45" s="223"/>
      <c r="BT45" s="223"/>
      <c r="BU45" s="186">
        <f>'[47]HH_CGE_map_20-80'!U49</f>
        <v>10099.665116525053</v>
      </c>
      <c r="BV45" s="79">
        <f>'[47]HH_CGE_map_20-80'!V49</f>
        <v>32677.676591104533</v>
      </c>
      <c r="BW45" s="79">
        <f>'[47]HH_CGE_map_20-80'!W49</f>
        <v>4530.8752482426562</v>
      </c>
      <c r="BX45" s="185">
        <f>'[47]HH_CGE_map_20-80'!X49</f>
        <v>31074.918462179739</v>
      </c>
      <c r="BY45" s="223"/>
      <c r="BZ45" s="223"/>
      <c r="CA45" s="223"/>
      <c r="CB45" s="223"/>
      <c r="CC45" s="223"/>
      <c r="CD45" s="223"/>
      <c r="CE45" s="79">
        <v>6278.4252740151805</v>
      </c>
      <c r="CF45" s="85"/>
      <c r="CG45" s="107">
        <f t="shared" si="1"/>
        <v>375546.39238492236</v>
      </c>
      <c r="CH45" s="221" t="b">
        <f t="shared" si="2"/>
        <v>1</v>
      </c>
      <c r="CI45" s="79">
        <v>375546.39238492236</v>
      </c>
    </row>
    <row r="46" spans="1:87" x14ac:dyDescent="0.25">
      <c r="A46" s="227"/>
      <c r="B46" s="225">
        <v>44</v>
      </c>
      <c r="C46" s="7">
        <v>14133.111510925039</v>
      </c>
      <c r="D46" s="79">
        <v>6180.8320502391471</v>
      </c>
      <c r="E46" s="79">
        <v>47627.701306762545</v>
      </c>
      <c r="F46" s="79">
        <v>0.23781253581073861</v>
      </c>
      <c r="G46" s="79">
        <v>2339.9706934599108</v>
      </c>
      <c r="H46" s="79">
        <v>4035.6494001018268</v>
      </c>
      <c r="I46" s="79">
        <v>44728.917406486922</v>
      </c>
      <c r="J46" s="79">
        <v>24783.002199080478</v>
      </c>
      <c r="K46" s="79">
        <v>803.80777463782431</v>
      </c>
      <c r="L46" s="79">
        <v>43507.517097260723</v>
      </c>
      <c r="M46" s="79">
        <v>1118.2826881131239</v>
      </c>
      <c r="N46" s="79">
        <v>43.692798201112481</v>
      </c>
      <c r="O46" s="79">
        <v>275.95676069668224</v>
      </c>
      <c r="P46" s="79">
        <v>152.37389629601196</v>
      </c>
      <c r="Q46" s="79">
        <v>6166.5257110935709</v>
      </c>
      <c r="R46" s="79">
        <v>15861.776106108411</v>
      </c>
      <c r="S46" s="79">
        <v>1250.6339871331763</v>
      </c>
      <c r="T46" s="79">
        <v>0.34321433457696476</v>
      </c>
      <c r="U46" s="79">
        <v>10069.86241058903</v>
      </c>
      <c r="V46" s="79">
        <v>18.604212155563776</v>
      </c>
      <c r="W46" s="79">
        <v>2238.7999111996187</v>
      </c>
      <c r="X46" s="79">
        <v>2682.874996876375</v>
      </c>
      <c r="Y46" s="79">
        <v>79717.056664057411</v>
      </c>
      <c r="Z46" s="79">
        <v>2710.4601238097916</v>
      </c>
      <c r="AA46" s="79">
        <v>6144.3246111834987</v>
      </c>
      <c r="AB46" s="79">
        <v>49226.020253942406</v>
      </c>
      <c r="AC46" s="79">
        <v>198017.61664592143</v>
      </c>
      <c r="AD46" s="79">
        <v>11850.775750398536</v>
      </c>
      <c r="AE46" s="79">
        <v>1282.4796229618635</v>
      </c>
      <c r="AF46" s="79">
        <v>97783.25417419165</v>
      </c>
      <c r="AG46" s="79">
        <v>57154.834598780522</v>
      </c>
      <c r="AH46" s="79">
        <v>12992.789391397051</v>
      </c>
      <c r="AI46" s="79">
        <v>37912.617216257153</v>
      </c>
      <c r="AJ46" s="80">
        <v>107285.04423778006</v>
      </c>
      <c r="AK46" s="223"/>
      <c r="AL46" s="223"/>
      <c r="AM46" s="223"/>
      <c r="AN46" s="223"/>
      <c r="AO46" s="223"/>
      <c r="AP46" s="223"/>
      <c r="AQ46" s="223"/>
      <c r="AR46" s="223"/>
      <c r="AS46" s="223"/>
      <c r="AT46" s="223"/>
      <c r="AU46" s="223"/>
      <c r="AV46" s="223"/>
      <c r="AW46" s="223"/>
      <c r="AX46" s="223"/>
      <c r="AY46" s="223"/>
      <c r="AZ46" s="223"/>
      <c r="BA46" s="223"/>
      <c r="BB46" s="223"/>
      <c r="BC46" s="223"/>
      <c r="BD46" s="223"/>
      <c r="BE46" s="223"/>
      <c r="BF46" s="223"/>
      <c r="BG46" s="223"/>
      <c r="BH46" s="223"/>
      <c r="BI46" s="223"/>
      <c r="BJ46" s="223"/>
      <c r="BK46" s="223"/>
      <c r="BL46" s="223"/>
      <c r="BM46" s="223"/>
      <c r="BN46" s="223"/>
      <c r="BO46" s="223"/>
      <c r="BP46" s="223"/>
      <c r="BQ46" s="223"/>
      <c r="BR46" s="77"/>
      <c r="BS46" s="223"/>
      <c r="BT46" s="223"/>
      <c r="BU46" s="186">
        <f>'[47]HH_CGE_map_20-80'!U50</f>
        <v>57548.809340305939</v>
      </c>
      <c r="BV46" s="79">
        <f>'[47]HH_CGE_map_20-80'!V50</f>
        <v>258919.18142304648</v>
      </c>
      <c r="BW46" s="79">
        <f>'[47]HH_CGE_map_20-80'!W50</f>
        <v>28435.312872597104</v>
      </c>
      <c r="BX46" s="185">
        <f>'[47]HH_CGE_map_20-80'!X50</f>
        <v>364022.37355960527</v>
      </c>
      <c r="BY46" s="223"/>
      <c r="BZ46" s="223"/>
      <c r="CA46" s="223"/>
      <c r="CB46" s="223"/>
      <c r="CC46" s="223"/>
      <c r="CD46" s="223"/>
      <c r="CE46" s="79">
        <v>70918.574275688035</v>
      </c>
      <c r="CF46" s="85"/>
      <c r="CG46" s="107">
        <f t="shared" si="1"/>
        <v>1669941.9987062116</v>
      </c>
      <c r="CH46" s="221" t="b">
        <f t="shared" si="2"/>
        <v>1</v>
      </c>
      <c r="CI46" s="79">
        <v>1669941.9987062116</v>
      </c>
    </row>
    <row r="47" spans="1:87" x14ac:dyDescent="0.25">
      <c r="A47" s="227"/>
      <c r="B47" s="225">
        <v>45</v>
      </c>
      <c r="C47" s="7">
        <v>23117.838987948173</v>
      </c>
      <c r="D47" s="79">
        <v>38412.500364949061</v>
      </c>
      <c r="E47" s="79">
        <v>285630.43030823616</v>
      </c>
      <c r="F47" s="79">
        <v>3053.9276500096171</v>
      </c>
      <c r="G47" s="79">
        <v>106748.1359074369</v>
      </c>
      <c r="H47" s="79">
        <v>50271.264279912357</v>
      </c>
      <c r="I47" s="79">
        <v>76805.403447807112</v>
      </c>
      <c r="J47" s="79">
        <v>1309.5555587413819</v>
      </c>
      <c r="K47" s="79">
        <v>1.4925567411340692</v>
      </c>
      <c r="L47" s="79">
        <v>8949.4149136638698</v>
      </c>
      <c r="M47" s="79">
        <v>125109.96846638802</v>
      </c>
      <c r="N47" s="79">
        <v>8174.4513949754582</v>
      </c>
      <c r="O47" s="79">
        <v>38719.952474310623</v>
      </c>
      <c r="P47" s="79">
        <v>513.09834456469707</v>
      </c>
      <c r="Q47" s="79">
        <v>899.28516549175436</v>
      </c>
      <c r="R47" s="79">
        <v>58231.447802674811</v>
      </c>
      <c r="S47" s="79">
        <v>118031.36260087478</v>
      </c>
      <c r="T47" s="79">
        <v>0.33043487429806762</v>
      </c>
      <c r="U47" s="79">
        <v>154499.13261408365</v>
      </c>
      <c r="V47" s="79">
        <v>17949.509054930484</v>
      </c>
      <c r="W47" s="79">
        <v>22589.781219969231</v>
      </c>
      <c r="X47" s="79">
        <v>14687.339372697837</v>
      </c>
      <c r="Y47" s="79">
        <v>310378.92089611606</v>
      </c>
      <c r="Z47" s="79">
        <v>8851.2231169150928</v>
      </c>
      <c r="AA47" s="79">
        <v>663.57001927694989</v>
      </c>
      <c r="AB47" s="79">
        <v>389213.55135928234</v>
      </c>
      <c r="AC47" s="79">
        <v>96915.2593587109</v>
      </c>
      <c r="AD47" s="79">
        <v>46700.529241892269</v>
      </c>
      <c r="AE47" s="79">
        <v>9.3950892663614477E-2</v>
      </c>
      <c r="AF47" s="79">
        <v>13021.936154148852</v>
      </c>
      <c r="AG47" s="79">
        <v>77665.162642701383</v>
      </c>
      <c r="AH47" s="79">
        <v>18.647260704700393</v>
      </c>
      <c r="AI47" s="79">
        <v>1692.6509119114046</v>
      </c>
      <c r="AJ47" s="80">
        <v>75731.815895657608</v>
      </c>
      <c r="AK47" s="223"/>
      <c r="AL47" s="223"/>
      <c r="AM47" s="223"/>
      <c r="AN47" s="223"/>
      <c r="AO47" s="223"/>
      <c r="AP47" s="223"/>
      <c r="AQ47" s="223"/>
      <c r="AR47" s="223"/>
      <c r="AS47" s="223"/>
      <c r="AT47" s="223"/>
      <c r="AU47" s="223"/>
      <c r="AV47" s="223"/>
      <c r="AW47" s="223"/>
      <c r="AX47" s="223"/>
      <c r="AY47" s="223"/>
      <c r="AZ47" s="223"/>
      <c r="BA47" s="223"/>
      <c r="BB47" s="223"/>
      <c r="BC47" s="223"/>
      <c r="BD47" s="223"/>
      <c r="BE47" s="223"/>
      <c r="BF47" s="223"/>
      <c r="BG47" s="223"/>
      <c r="BH47" s="223"/>
      <c r="BI47" s="223"/>
      <c r="BJ47" s="223"/>
      <c r="BK47" s="223"/>
      <c r="BL47" s="223"/>
      <c r="BM47" s="223"/>
      <c r="BN47" s="223"/>
      <c r="BO47" s="223"/>
      <c r="BP47" s="223"/>
      <c r="BQ47" s="223"/>
      <c r="BR47" s="77"/>
      <c r="BS47" s="223"/>
      <c r="BT47" s="223"/>
      <c r="BU47" s="186">
        <f>'[47]HH_CGE_map_20-80'!U51</f>
        <v>2211.1401977207229</v>
      </c>
      <c r="BV47" s="79">
        <f>'[47]HH_CGE_map_20-80'!V51</f>
        <v>10269.427950549807</v>
      </c>
      <c r="BW47" s="79">
        <f>'[47]HH_CGE_map_20-80'!W51</f>
        <v>1131.680586998164</v>
      </c>
      <c r="BX47" s="185">
        <f>'[47]HH_CGE_map_20-80'!X51</f>
        <v>12876.844610234175</v>
      </c>
      <c r="BY47" s="223"/>
      <c r="BZ47" s="223"/>
      <c r="CA47" s="223"/>
      <c r="CB47" s="223"/>
      <c r="CC47" s="223"/>
      <c r="CD47" s="223"/>
      <c r="CE47" s="79">
        <v>47327.664635679459</v>
      </c>
      <c r="CF47" s="85"/>
      <c r="CG47" s="107">
        <f t="shared" si="1"/>
        <v>2248375.7417106745</v>
      </c>
      <c r="CH47" s="221" t="b">
        <f t="shared" si="2"/>
        <v>1</v>
      </c>
      <c r="CI47" s="79">
        <v>2248375.741710674</v>
      </c>
    </row>
    <row r="48" spans="1:87" x14ac:dyDescent="0.25">
      <c r="A48" s="227"/>
      <c r="B48" s="225">
        <v>46</v>
      </c>
      <c r="C48" s="7">
        <v>7667.0010462752953</v>
      </c>
      <c r="D48" s="79"/>
      <c r="E48" s="79">
        <v>130584.88041836501</v>
      </c>
      <c r="F48" s="79"/>
      <c r="G48" s="79">
        <v>1.9131836241635629</v>
      </c>
      <c r="H48" s="79">
        <v>130539.51049112903</v>
      </c>
      <c r="I48" s="79">
        <v>1818.0583609458015</v>
      </c>
      <c r="J48" s="79">
        <v>2837.2571814392081</v>
      </c>
      <c r="K48" s="79">
        <v>140.53993697385584</v>
      </c>
      <c r="L48" s="79">
        <v>233.66095946002318</v>
      </c>
      <c r="M48" s="79">
        <v>173.1827488615339</v>
      </c>
      <c r="N48" s="79">
        <v>69937.232364302239</v>
      </c>
      <c r="O48" s="79">
        <v>30720.759361006487</v>
      </c>
      <c r="P48" s="79">
        <v>10.04605581778898</v>
      </c>
      <c r="Q48" s="79">
        <v>164.25887317088413</v>
      </c>
      <c r="R48" s="79">
        <v>555.49926075904273</v>
      </c>
      <c r="S48" s="79">
        <v>109433.91067858606</v>
      </c>
      <c r="T48" s="79">
        <v>142.90604332096757</v>
      </c>
      <c r="U48" s="79">
        <v>29868.587493678559</v>
      </c>
      <c r="V48" s="79">
        <v>27161.322358159767</v>
      </c>
      <c r="W48" s="79">
        <v>1575.120569247099</v>
      </c>
      <c r="X48" s="79">
        <v>79926.216419715216</v>
      </c>
      <c r="Y48" s="79">
        <v>4776.8944615474438</v>
      </c>
      <c r="Z48" s="79"/>
      <c r="AA48" s="79">
        <v>0.28037155790234108</v>
      </c>
      <c r="AB48" s="79">
        <v>376681.7996679293</v>
      </c>
      <c r="AC48" s="79">
        <v>8433.447598248802</v>
      </c>
      <c r="AD48" s="79">
        <v>17444.845067733033</v>
      </c>
      <c r="AE48" s="79">
        <v>195279.50184059527</v>
      </c>
      <c r="AF48" s="79">
        <v>19459.514211011265</v>
      </c>
      <c r="AG48" s="79">
        <v>32103.124476552734</v>
      </c>
      <c r="AH48" s="79"/>
      <c r="AI48" s="79"/>
      <c r="AJ48" s="80">
        <v>30996.686795541682</v>
      </c>
      <c r="AK48" s="223"/>
      <c r="AL48" s="223"/>
      <c r="AM48" s="223"/>
      <c r="AN48" s="223"/>
      <c r="AO48" s="223"/>
      <c r="AP48" s="223"/>
      <c r="AQ48" s="223"/>
      <c r="AR48" s="223"/>
      <c r="AS48" s="223"/>
      <c r="AT48" s="223"/>
      <c r="AU48" s="223"/>
      <c r="AV48" s="223"/>
      <c r="AW48" s="223"/>
      <c r="AX48" s="223"/>
      <c r="AY48" s="223"/>
      <c r="AZ48" s="223"/>
      <c r="BA48" s="223"/>
      <c r="BB48" s="223"/>
      <c r="BC48" s="223"/>
      <c r="BD48" s="223"/>
      <c r="BE48" s="223"/>
      <c r="BF48" s="223"/>
      <c r="BG48" s="223"/>
      <c r="BH48" s="223"/>
      <c r="BI48" s="223"/>
      <c r="BJ48" s="223"/>
      <c r="BK48" s="223"/>
      <c r="BL48" s="223"/>
      <c r="BM48" s="223"/>
      <c r="BN48" s="223"/>
      <c r="BO48" s="223"/>
      <c r="BP48" s="223"/>
      <c r="BQ48" s="223"/>
      <c r="BR48" s="77"/>
      <c r="BS48" s="223"/>
      <c r="BT48" s="223"/>
      <c r="BU48" s="186">
        <f>'[47]HH_CGE_map_20-80'!U52</f>
        <v>3495.383009725052</v>
      </c>
      <c r="BV48" s="79">
        <f>'[47]HH_CGE_map_20-80'!V52</f>
        <v>16233.970154831917</v>
      </c>
      <c r="BW48" s="79">
        <f>'[47]HH_CGE_map_20-80'!W52</f>
        <v>1788.9671131240832</v>
      </c>
      <c r="BX48" s="185">
        <f>'[47]HH_CGE_map_20-80'!X52</f>
        <v>20355.789251119684</v>
      </c>
      <c r="BY48" s="223"/>
      <c r="BZ48" s="223"/>
      <c r="CA48" s="223"/>
      <c r="CB48" s="223"/>
      <c r="CC48" s="223"/>
      <c r="CD48" s="223"/>
      <c r="CE48" s="79">
        <v>620898.882243876</v>
      </c>
      <c r="CF48" s="85"/>
      <c r="CG48" s="107">
        <f t="shared" si="1"/>
        <v>1971440.9500682321</v>
      </c>
      <c r="CH48" s="221" t="b">
        <f t="shared" si="2"/>
        <v>1</v>
      </c>
      <c r="CI48" s="79">
        <v>1971440.9500682321</v>
      </c>
    </row>
    <row r="49" spans="1:88" x14ac:dyDescent="0.25">
      <c r="A49" s="227"/>
      <c r="B49" s="225">
        <v>47</v>
      </c>
      <c r="C49" s="7">
        <v>7883.5560531751344</v>
      </c>
      <c r="D49" s="79">
        <v>40765.582754110474</v>
      </c>
      <c r="E49" s="79">
        <v>26874.616005886903</v>
      </c>
      <c r="F49" s="79">
        <v>530.27578105357043</v>
      </c>
      <c r="G49" s="79">
        <v>636.57663443453293</v>
      </c>
      <c r="H49" s="79">
        <v>6059.4100427692238</v>
      </c>
      <c r="I49" s="79">
        <v>13453.94260135799</v>
      </c>
      <c r="J49" s="79">
        <v>4702.5619362583147</v>
      </c>
      <c r="K49" s="79">
        <v>10.031738862908638</v>
      </c>
      <c r="L49" s="79">
        <v>219.50930520280039</v>
      </c>
      <c r="M49" s="79">
        <v>9121.4687445612581</v>
      </c>
      <c r="N49" s="79">
        <v>136.06323593691724</v>
      </c>
      <c r="O49" s="79">
        <v>700.58056058039574</v>
      </c>
      <c r="P49" s="79">
        <v>7563.1538123354921</v>
      </c>
      <c r="Q49" s="79">
        <v>200.74747707876085</v>
      </c>
      <c r="R49" s="79">
        <v>10697.214659244826</v>
      </c>
      <c r="S49" s="79">
        <v>20712.483137825591</v>
      </c>
      <c r="T49" s="79">
        <v>0.28136841460847684</v>
      </c>
      <c r="U49" s="79">
        <v>32780.297416443587</v>
      </c>
      <c r="V49" s="79">
        <v>44.370206592977929</v>
      </c>
      <c r="W49" s="79">
        <v>7018.0021066028294</v>
      </c>
      <c r="X49" s="79">
        <v>1138.8071592338301</v>
      </c>
      <c r="Y49" s="79">
        <v>31509.251686753574</v>
      </c>
      <c r="Z49" s="79">
        <v>3.7687772077640161E-3</v>
      </c>
      <c r="AA49" s="79">
        <v>1373.4011244315057</v>
      </c>
      <c r="AB49" s="79">
        <v>70233.826265446449</v>
      </c>
      <c r="AC49" s="79">
        <v>97727.630575813411</v>
      </c>
      <c r="AD49" s="79">
        <v>18199.415116839216</v>
      </c>
      <c r="AE49" s="79">
        <v>377.93519065873215</v>
      </c>
      <c r="AF49" s="79">
        <v>11824.893583685687</v>
      </c>
      <c r="AG49" s="79">
        <v>46578.510968904826</v>
      </c>
      <c r="AH49" s="79">
        <v>542.52981354959866</v>
      </c>
      <c r="AI49" s="79">
        <v>2755.2322880856077</v>
      </c>
      <c r="AJ49" s="80">
        <v>40560.709413633085</v>
      </c>
      <c r="AK49" s="223"/>
      <c r="AL49" s="223"/>
      <c r="AM49" s="223"/>
      <c r="AN49" s="223"/>
      <c r="AO49" s="223"/>
      <c r="AP49" s="223"/>
      <c r="AQ49" s="223"/>
      <c r="AR49" s="223"/>
      <c r="AS49" s="223"/>
      <c r="AT49" s="223"/>
      <c r="AU49" s="223"/>
      <c r="AV49" s="223"/>
      <c r="AW49" s="223"/>
      <c r="AX49" s="223"/>
      <c r="AY49" s="223"/>
      <c r="AZ49" s="223"/>
      <c r="BA49" s="223"/>
      <c r="BB49" s="223"/>
      <c r="BC49" s="223"/>
      <c r="BD49" s="223"/>
      <c r="BE49" s="223"/>
      <c r="BF49" s="223"/>
      <c r="BG49" s="223"/>
      <c r="BH49" s="223"/>
      <c r="BI49" s="223"/>
      <c r="BJ49" s="223"/>
      <c r="BK49" s="223"/>
      <c r="BL49" s="223"/>
      <c r="BM49" s="223"/>
      <c r="BN49" s="223"/>
      <c r="BO49" s="223"/>
      <c r="BP49" s="223"/>
      <c r="BQ49" s="223"/>
      <c r="BR49" s="77"/>
      <c r="BS49" s="223"/>
      <c r="BT49" s="223"/>
      <c r="BU49" s="186">
        <f>'[47]HH_CGE_map_20-80'!U53</f>
        <v>7510.762051261444</v>
      </c>
      <c r="BV49" s="79">
        <f>'[47]HH_CGE_map_20-80'!V53</f>
        <v>57908.526237156162</v>
      </c>
      <c r="BW49" s="79">
        <f>'[47]HH_CGE_map_20-80'!W53</f>
        <v>2673.2159699882632</v>
      </c>
      <c r="BX49" s="185">
        <f>'[47]HH_CGE_map_20-80'!X53</f>
        <v>53429.304520529797</v>
      </c>
      <c r="BY49" s="223"/>
      <c r="BZ49" s="223"/>
      <c r="CA49" s="223"/>
      <c r="CB49" s="223"/>
      <c r="CC49" s="223"/>
      <c r="CD49" s="223"/>
      <c r="CE49" s="79">
        <v>235061.80410458989</v>
      </c>
      <c r="CF49" s="85"/>
      <c r="CG49" s="107">
        <f t="shared" si="1"/>
        <v>869516.48541806743</v>
      </c>
      <c r="CH49" s="221" t="b">
        <f t="shared" si="2"/>
        <v>1</v>
      </c>
      <c r="CI49" s="79">
        <v>869516.48541806743</v>
      </c>
    </row>
    <row r="50" spans="1:88" x14ac:dyDescent="0.25">
      <c r="A50" s="227"/>
      <c r="B50" s="225">
        <v>48</v>
      </c>
      <c r="C50" s="7">
        <v>65548.654618653192</v>
      </c>
      <c r="D50" s="79">
        <v>2317.1894917184504</v>
      </c>
      <c r="E50" s="79">
        <v>181702.46051354753</v>
      </c>
      <c r="F50" s="79">
        <v>750.98965536193487</v>
      </c>
      <c r="G50" s="79">
        <v>581.37864287230786</v>
      </c>
      <c r="H50" s="79">
        <v>34753.350860960847</v>
      </c>
      <c r="I50" s="79">
        <v>2517.6427140586416</v>
      </c>
      <c r="J50" s="79">
        <v>5627.0941880113587</v>
      </c>
      <c r="K50" s="79">
        <v>9.8038700485790642</v>
      </c>
      <c r="L50" s="79">
        <v>295.37881514945332</v>
      </c>
      <c r="M50" s="79">
        <v>5579.8350380437423</v>
      </c>
      <c r="N50" s="79">
        <v>543.68558943021537</v>
      </c>
      <c r="O50" s="79">
        <v>2.2644002605143767E-3</v>
      </c>
      <c r="P50" s="79">
        <v>84.000580915068255</v>
      </c>
      <c r="Q50" s="79">
        <v>854.08382547744941</v>
      </c>
      <c r="R50" s="79">
        <v>2283.7171077288244</v>
      </c>
      <c r="S50" s="79">
        <v>902.181069285577</v>
      </c>
      <c r="T50" s="79">
        <v>7.5917488535123784E-2</v>
      </c>
      <c r="U50" s="79">
        <v>4839.8274431291102</v>
      </c>
      <c r="V50" s="79">
        <v>753.48159406720163</v>
      </c>
      <c r="W50" s="79">
        <v>515.25250479824524</v>
      </c>
      <c r="X50" s="79">
        <v>1982.2095532692963</v>
      </c>
      <c r="Y50" s="79">
        <v>616262.73301358125</v>
      </c>
      <c r="Z50" s="79">
        <v>2306.8474422678159</v>
      </c>
      <c r="AA50" s="79">
        <v>22328.063904103408</v>
      </c>
      <c r="AB50" s="79">
        <v>23874.588875479014</v>
      </c>
      <c r="AC50" s="79">
        <v>161384.97127136451</v>
      </c>
      <c r="AD50" s="79">
        <v>401.77030686461859</v>
      </c>
      <c r="AE50" s="79">
        <v>4971.5793161144338</v>
      </c>
      <c r="AF50" s="79">
        <v>68300.172770447243</v>
      </c>
      <c r="AG50" s="79">
        <v>10814.261275790614</v>
      </c>
      <c r="AH50" s="79">
        <v>2881.9636208534607</v>
      </c>
      <c r="AI50" s="79">
        <v>14353.943673714783</v>
      </c>
      <c r="AJ50" s="80">
        <v>54369.699560100089</v>
      </c>
      <c r="AK50" s="223"/>
      <c r="AL50" s="223"/>
      <c r="AM50" s="223"/>
      <c r="AN50" s="223"/>
      <c r="AO50" s="223"/>
      <c r="AP50" s="223"/>
      <c r="AQ50" s="223"/>
      <c r="AR50" s="223"/>
      <c r="AS50" s="223"/>
      <c r="AT50" s="223"/>
      <c r="AU50" s="223"/>
      <c r="AV50" s="223"/>
      <c r="AW50" s="223"/>
      <c r="AX50" s="223"/>
      <c r="AY50" s="223"/>
      <c r="AZ50" s="223"/>
      <c r="BA50" s="223"/>
      <c r="BB50" s="223"/>
      <c r="BC50" s="223"/>
      <c r="BD50" s="223"/>
      <c r="BE50" s="223"/>
      <c r="BF50" s="223"/>
      <c r="BG50" s="223"/>
      <c r="BH50" s="223"/>
      <c r="BI50" s="223"/>
      <c r="BJ50" s="223"/>
      <c r="BK50" s="223"/>
      <c r="BL50" s="223"/>
      <c r="BM50" s="223"/>
      <c r="BN50" s="223"/>
      <c r="BO50" s="223"/>
      <c r="BP50" s="223"/>
      <c r="BQ50" s="223"/>
      <c r="BR50" s="77"/>
      <c r="BS50" s="223"/>
      <c r="BT50" s="223"/>
      <c r="BU50" s="186">
        <f>'[47]HH_CGE_map_20-80'!U54</f>
        <v>27135.049211886628</v>
      </c>
      <c r="BV50" s="79">
        <f>'[47]HH_CGE_map_20-80'!V54</f>
        <v>150750.79851381126</v>
      </c>
      <c r="BW50" s="79">
        <f>'[47]HH_CGE_map_20-80'!W54</f>
        <v>10407.027012309865</v>
      </c>
      <c r="BX50" s="185">
        <f>'[47]HH_CGE_map_20-80'!X54</f>
        <v>206257.66979551277</v>
      </c>
      <c r="BY50" s="223"/>
      <c r="BZ50" s="223"/>
      <c r="CA50" s="223"/>
      <c r="CB50" s="223"/>
      <c r="CC50" s="223"/>
      <c r="CD50" s="223"/>
      <c r="CE50" s="79">
        <v>7798.6343248258754</v>
      </c>
      <c r="CF50" s="85"/>
      <c r="CG50" s="107">
        <f t="shared" si="1"/>
        <v>1697042.0697474433</v>
      </c>
      <c r="CH50" s="221" t="b">
        <f t="shared" si="2"/>
        <v>1</v>
      </c>
      <c r="CI50" s="79">
        <v>1697042.0697474433</v>
      </c>
    </row>
    <row r="51" spans="1:88" x14ac:dyDescent="0.25">
      <c r="A51" s="227"/>
      <c r="B51" s="225">
        <v>49</v>
      </c>
      <c r="C51" s="7">
        <v>218474.02477080803</v>
      </c>
      <c r="D51" s="79">
        <v>2330.2905501033888</v>
      </c>
      <c r="E51" s="79">
        <v>110463.28643075997</v>
      </c>
      <c r="F51" s="79">
        <v>0.26442482605491557</v>
      </c>
      <c r="G51" s="79">
        <v>2369.8048365865166</v>
      </c>
      <c r="H51" s="79">
        <v>249084.22755272753</v>
      </c>
      <c r="I51" s="79">
        <v>8227.0068425138488</v>
      </c>
      <c r="J51" s="79">
        <v>98408.141678649161</v>
      </c>
      <c r="K51" s="79">
        <v>14790.457148401782</v>
      </c>
      <c r="L51" s="79">
        <v>64525.328273329797</v>
      </c>
      <c r="M51" s="79">
        <v>180.75666275815601</v>
      </c>
      <c r="N51" s="79">
        <v>1686.6570997792019</v>
      </c>
      <c r="O51" s="79">
        <v>111.33705475557366</v>
      </c>
      <c r="P51" s="79">
        <v>2361.9818144679898</v>
      </c>
      <c r="Q51" s="79">
        <v>33711.261083985322</v>
      </c>
      <c r="R51" s="79">
        <v>7273.5915626143105</v>
      </c>
      <c r="S51" s="79">
        <v>2591.8140847518312</v>
      </c>
      <c r="T51" s="79">
        <v>2349.0212429534604</v>
      </c>
      <c r="U51" s="79">
        <v>11104.492321118134</v>
      </c>
      <c r="V51" s="79">
        <v>54.732236291323609</v>
      </c>
      <c r="W51" s="79">
        <v>1489.6749357489714</v>
      </c>
      <c r="X51" s="79">
        <v>454.15637478031613</v>
      </c>
      <c r="Y51" s="79">
        <v>15514.214764687029</v>
      </c>
      <c r="Z51" s="79">
        <v>552.14476512857652</v>
      </c>
      <c r="AA51" s="79">
        <v>2751.8399743054142</v>
      </c>
      <c r="AB51" s="79">
        <v>7067.5604392022396</v>
      </c>
      <c r="AC51" s="79">
        <v>12465.394827002354</v>
      </c>
      <c r="AD51" s="79">
        <v>3517.3240418382829</v>
      </c>
      <c r="AE51" s="79">
        <v>339.13651790286661</v>
      </c>
      <c r="AF51" s="79">
        <v>16122.476450357968</v>
      </c>
      <c r="AG51" s="79">
        <v>58367.001595322305</v>
      </c>
      <c r="AH51" s="79">
        <v>30249.368118569324</v>
      </c>
      <c r="AI51" s="79">
        <v>150197.09614603544</v>
      </c>
      <c r="AJ51" s="80">
        <v>56636.021967094275</v>
      </c>
      <c r="AK51" s="223"/>
      <c r="AL51" s="223"/>
      <c r="AM51" s="223"/>
      <c r="AN51" s="223"/>
      <c r="AO51" s="223"/>
      <c r="AP51" s="223"/>
      <c r="AQ51" s="223"/>
      <c r="AR51" s="223"/>
      <c r="AS51" s="223"/>
      <c r="AT51" s="223"/>
      <c r="AU51" s="223"/>
      <c r="AV51" s="223"/>
      <c r="AW51" s="223"/>
      <c r="AX51" s="223"/>
      <c r="AY51" s="223"/>
      <c r="AZ51" s="223"/>
      <c r="BA51" s="223"/>
      <c r="BB51" s="223"/>
      <c r="BC51" s="223"/>
      <c r="BD51" s="223"/>
      <c r="BE51" s="223"/>
      <c r="BF51" s="223"/>
      <c r="BG51" s="223"/>
      <c r="BH51" s="223"/>
      <c r="BI51" s="223"/>
      <c r="BJ51" s="223"/>
      <c r="BK51" s="223"/>
      <c r="BL51" s="223"/>
      <c r="BM51" s="223"/>
      <c r="BN51" s="223"/>
      <c r="BO51" s="223"/>
      <c r="BP51" s="223"/>
      <c r="BQ51" s="223"/>
      <c r="BR51" s="77"/>
      <c r="BS51" s="223"/>
      <c r="BT51" s="223"/>
      <c r="BU51" s="186">
        <f>'[47]HH_CGE_map_20-80'!U55</f>
        <v>52093.917707904693</v>
      </c>
      <c r="BV51" s="79">
        <f>'[47]HH_CGE_map_20-80'!V55</f>
        <v>246995.64558462595</v>
      </c>
      <c r="BW51" s="79">
        <f>'[47]HH_CGE_map_20-80'!W55</f>
        <v>26509.788879944263</v>
      </c>
      <c r="BX51" s="185">
        <f>'[47]HH_CGE_map_20-80'!X55</f>
        <v>374292.05403963121</v>
      </c>
      <c r="BY51" s="223"/>
      <c r="BZ51" s="223"/>
      <c r="CA51" s="223"/>
      <c r="CB51" s="223"/>
      <c r="CC51" s="223"/>
      <c r="CD51" s="223"/>
      <c r="CE51" s="79">
        <v>21281.855841806744</v>
      </c>
      <c r="CF51" s="85"/>
      <c r="CG51" s="107">
        <f t="shared" si="1"/>
        <v>1906995.1506440695</v>
      </c>
      <c r="CH51" s="221" t="b">
        <f t="shared" si="2"/>
        <v>1</v>
      </c>
      <c r="CI51" s="79">
        <v>1906995.1506440695</v>
      </c>
    </row>
    <row r="52" spans="1:88" x14ac:dyDescent="0.25">
      <c r="A52" s="227"/>
      <c r="B52" s="225">
        <v>50</v>
      </c>
      <c r="C52" s="7">
        <v>18129.150233329336</v>
      </c>
      <c r="D52" s="79">
        <v>15.833971761582642</v>
      </c>
      <c r="E52" s="79">
        <v>30430.787087557452</v>
      </c>
      <c r="F52" s="79">
        <v>0.11640614100854949</v>
      </c>
      <c r="G52" s="79">
        <v>1064.4161277442086</v>
      </c>
      <c r="H52" s="79">
        <v>89821.377180319803</v>
      </c>
      <c r="I52" s="79">
        <v>45724.231785681113</v>
      </c>
      <c r="J52" s="79">
        <v>13379.416266015523</v>
      </c>
      <c r="K52" s="79">
        <v>0.32992171832016637</v>
      </c>
      <c r="L52" s="79">
        <v>2232.7761322946358</v>
      </c>
      <c r="M52" s="79">
        <v>5625.994994902082</v>
      </c>
      <c r="N52" s="79">
        <v>30.889383954262222</v>
      </c>
      <c r="O52" s="79">
        <v>126.1332187229235</v>
      </c>
      <c r="P52" s="79">
        <v>111.5344749438125</v>
      </c>
      <c r="Q52" s="79">
        <v>2200.333015564735</v>
      </c>
      <c r="R52" s="79">
        <v>45805.354078897173</v>
      </c>
      <c r="S52" s="79">
        <v>2052.6567176473663</v>
      </c>
      <c r="T52" s="79">
        <v>6.5053845706093696E-2</v>
      </c>
      <c r="U52" s="79">
        <v>20539.551862029643</v>
      </c>
      <c r="V52" s="79">
        <v>199.33893103592769</v>
      </c>
      <c r="W52" s="79">
        <v>4286.0240927631803</v>
      </c>
      <c r="X52" s="79">
        <v>1091.5771351214771</v>
      </c>
      <c r="Y52" s="79">
        <v>16764.295880908961</v>
      </c>
      <c r="Z52" s="79">
        <v>642.90830202949394</v>
      </c>
      <c r="AA52" s="79">
        <v>517.8343676442762</v>
      </c>
      <c r="AB52" s="79">
        <v>355448.38575624104</v>
      </c>
      <c r="AC52" s="79">
        <v>10657.543340148572</v>
      </c>
      <c r="AD52" s="79">
        <v>1549.0939725314965</v>
      </c>
      <c r="AE52" s="79">
        <v>127.26772819327795</v>
      </c>
      <c r="AF52" s="79">
        <v>82444.312217255356</v>
      </c>
      <c r="AG52" s="79">
        <v>47131.666869561544</v>
      </c>
      <c r="AH52" s="79">
        <v>3467.0499974600216</v>
      </c>
      <c r="AI52" s="79">
        <v>6721.2003907720145</v>
      </c>
      <c r="AJ52" s="80">
        <v>77726.108384351552</v>
      </c>
      <c r="AK52" s="223"/>
      <c r="AL52" s="223"/>
      <c r="AM52" s="223"/>
      <c r="AN52" s="223"/>
      <c r="AO52" s="223"/>
      <c r="AP52" s="223"/>
      <c r="AQ52" s="223"/>
      <c r="AR52" s="223"/>
      <c r="AS52" s="223"/>
      <c r="AT52" s="223"/>
      <c r="AU52" s="223"/>
      <c r="AV52" s="223"/>
      <c r="AW52" s="223"/>
      <c r="AX52" s="223"/>
      <c r="AY52" s="223"/>
      <c r="AZ52" s="223"/>
      <c r="BA52" s="223"/>
      <c r="BB52" s="223"/>
      <c r="BC52" s="223"/>
      <c r="BD52" s="223"/>
      <c r="BE52" s="223"/>
      <c r="BF52" s="223"/>
      <c r="BG52" s="223"/>
      <c r="BH52" s="223"/>
      <c r="BI52" s="223"/>
      <c r="BJ52" s="223"/>
      <c r="BK52" s="223"/>
      <c r="BL52" s="223"/>
      <c r="BM52" s="223"/>
      <c r="BN52" s="223"/>
      <c r="BO52" s="223"/>
      <c r="BP52" s="223"/>
      <c r="BQ52" s="223"/>
      <c r="BR52" s="77"/>
      <c r="BS52" s="223"/>
      <c r="BT52" s="223"/>
      <c r="BU52" s="186">
        <f>'[47]HH_CGE_map_20-80'!U56</f>
        <v>4798.0020853870783</v>
      </c>
      <c r="BV52" s="79">
        <f>'[47]HH_CGE_map_20-80'!V56</f>
        <v>52161.805563131267</v>
      </c>
      <c r="BW52" s="79">
        <f>'[47]HH_CGE_map_20-80'!W56</f>
        <v>2194.5389671402663</v>
      </c>
      <c r="BX52" s="185">
        <f>'[47]HH_CGE_map_20-80'!X56</f>
        <v>44483.020421885209</v>
      </c>
      <c r="BY52" s="223"/>
      <c r="BZ52" s="223"/>
      <c r="CA52" s="223"/>
      <c r="CB52" s="223"/>
      <c r="CC52" s="223"/>
      <c r="CD52" s="223"/>
      <c r="CE52" s="79">
        <v>18073.899338027695</v>
      </c>
      <c r="CF52" s="85"/>
      <c r="CG52" s="107">
        <f t="shared" si="1"/>
        <v>1007776.8216546603</v>
      </c>
      <c r="CH52" s="221" t="b">
        <f t="shared" si="2"/>
        <v>1</v>
      </c>
      <c r="CI52" s="79">
        <v>1007776.8216546603</v>
      </c>
    </row>
    <row r="53" spans="1:88" x14ac:dyDescent="0.25">
      <c r="A53" s="227"/>
      <c r="B53" s="225">
        <v>51</v>
      </c>
      <c r="C53" s="7">
        <v>46936.071736125909</v>
      </c>
      <c r="D53" s="79">
        <v>15095.423074470076</v>
      </c>
      <c r="E53" s="79">
        <v>299023.70938850183</v>
      </c>
      <c r="F53" s="79">
        <v>1261.8073141824382</v>
      </c>
      <c r="G53" s="79">
        <v>10017.285739990359</v>
      </c>
      <c r="H53" s="79">
        <v>44288.80965917193</v>
      </c>
      <c r="I53" s="79">
        <v>22079.891978436634</v>
      </c>
      <c r="J53" s="79">
        <v>3916.0555147272826</v>
      </c>
      <c r="K53" s="79">
        <v>195.51771123970326</v>
      </c>
      <c r="L53" s="79">
        <v>2027.3195277437824</v>
      </c>
      <c r="M53" s="79">
        <v>4279.6342663070973</v>
      </c>
      <c r="N53" s="79">
        <v>139.51764955938566</v>
      </c>
      <c r="O53" s="79">
        <v>867.65211216865248</v>
      </c>
      <c r="P53" s="79">
        <v>1319.0687049671114</v>
      </c>
      <c r="Q53" s="79">
        <v>46.35168611675536</v>
      </c>
      <c r="R53" s="79">
        <v>1480.3337440215048</v>
      </c>
      <c r="S53" s="79">
        <v>31860.874324105855</v>
      </c>
      <c r="T53" s="79">
        <v>2013.2126004332324</v>
      </c>
      <c r="U53" s="79">
        <v>46555.60967249138</v>
      </c>
      <c r="V53" s="79">
        <v>1156.7025917611622</v>
      </c>
      <c r="W53" s="79">
        <v>3706.0189785458192</v>
      </c>
      <c r="X53" s="79">
        <v>1379.0930007894208</v>
      </c>
      <c r="Y53" s="79">
        <v>171752.93494691121</v>
      </c>
      <c r="Z53" s="79">
        <v>7689.2494854402939</v>
      </c>
      <c r="AA53" s="79">
        <v>33201.244000076469</v>
      </c>
      <c r="AB53" s="79">
        <v>11248.953198703914</v>
      </c>
      <c r="AC53" s="79">
        <v>445478.76940745139</v>
      </c>
      <c r="AD53" s="79">
        <v>48451.999590280822</v>
      </c>
      <c r="AE53" s="79">
        <v>5391.9482505872802</v>
      </c>
      <c r="AF53" s="79">
        <v>5303.1947345371036</v>
      </c>
      <c r="AG53" s="79">
        <v>48150.99179673296</v>
      </c>
      <c r="AH53" s="79">
        <v>29092.276206345527</v>
      </c>
      <c r="AI53" s="79">
        <v>19569.060078404942</v>
      </c>
      <c r="AJ53" s="80">
        <v>166136.44301373133</v>
      </c>
      <c r="AK53" s="223"/>
      <c r="AL53" s="223"/>
      <c r="AM53" s="223"/>
      <c r="AN53" s="223"/>
      <c r="AO53" s="223"/>
      <c r="AP53" s="223"/>
      <c r="AQ53" s="223"/>
      <c r="AR53" s="223"/>
      <c r="AS53" s="223"/>
      <c r="AT53" s="223"/>
      <c r="AU53" s="223"/>
      <c r="AV53" s="223"/>
      <c r="AW53" s="223"/>
      <c r="AX53" s="223"/>
      <c r="AY53" s="223"/>
      <c r="AZ53" s="223"/>
      <c r="BA53" s="223"/>
      <c r="BB53" s="223"/>
      <c r="BC53" s="223"/>
      <c r="BD53" s="223"/>
      <c r="BE53" s="223"/>
      <c r="BF53" s="223"/>
      <c r="BG53" s="223"/>
      <c r="BH53" s="223"/>
      <c r="BI53" s="223"/>
      <c r="BJ53" s="223"/>
      <c r="BK53" s="223"/>
      <c r="BL53" s="223"/>
      <c r="BM53" s="223"/>
      <c r="BN53" s="223"/>
      <c r="BO53" s="223"/>
      <c r="BP53" s="223"/>
      <c r="BQ53" s="223"/>
      <c r="BR53" s="77"/>
      <c r="BS53" s="223"/>
      <c r="BT53" s="223"/>
      <c r="BU53" s="186">
        <f>'[47]HH_CGE_map_20-80'!U57</f>
        <v>34193.568783355964</v>
      </c>
      <c r="BV53" s="79">
        <f>'[47]HH_CGE_map_20-80'!V57</f>
        <v>359216.85040175432</v>
      </c>
      <c r="BW53" s="79">
        <f>'[47]HH_CGE_map_20-80'!W57</f>
        <v>16275.611381753084</v>
      </c>
      <c r="BX53" s="185">
        <f>'[47]HH_CGE_map_20-80'!X57</f>
        <v>440305.81238843623</v>
      </c>
      <c r="BY53" s="223"/>
      <c r="BZ53" s="223"/>
      <c r="CA53" s="223"/>
      <c r="CB53" s="223"/>
      <c r="CC53" s="223"/>
      <c r="CD53" s="223"/>
      <c r="CE53" s="79">
        <v>3222729.6454643533</v>
      </c>
      <c r="CF53" s="85"/>
      <c r="CG53" s="107">
        <f t="shared" si="1"/>
        <v>5603834.5141047128</v>
      </c>
      <c r="CH53" s="221" t="b">
        <f t="shared" si="2"/>
        <v>1</v>
      </c>
      <c r="CI53" s="79">
        <v>5603834.5141047128</v>
      </c>
    </row>
    <row r="54" spans="1:88" x14ac:dyDescent="0.25">
      <c r="A54" s="227"/>
      <c r="B54" s="225">
        <v>52</v>
      </c>
      <c r="C54" s="7">
        <v>65.287054872350666</v>
      </c>
      <c r="D54" s="79"/>
      <c r="E54" s="79">
        <v>8741.2705752353049</v>
      </c>
      <c r="F54" s="79"/>
      <c r="G54" s="79"/>
      <c r="H54" s="79">
        <v>106.42841069666113</v>
      </c>
      <c r="I54" s="79">
        <v>720.04727953502288</v>
      </c>
      <c r="J54" s="79">
        <v>140.13895129356945</v>
      </c>
      <c r="K54" s="79">
        <v>10.329699284768342</v>
      </c>
      <c r="L54" s="79">
        <v>210.11390970082337</v>
      </c>
      <c r="M54" s="79">
        <v>218.8488954291154</v>
      </c>
      <c r="N54" s="79">
        <v>1.8474588332723232</v>
      </c>
      <c r="O54" s="79">
        <v>6.0399645313122212</v>
      </c>
      <c r="P54" s="79">
        <v>169.66698740494718</v>
      </c>
      <c r="Q54" s="79">
        <v>0.45613310557531889</v>
      </c>
      <c r="R54" s="79">
        <v>39.277500094618993</v>
      </c>
      <c r="S54" s="79">
        <v>47.058391919608376</v>
      </c>
      <c r="T54" s="79"/>
      <c r="U54" s="79">
        <v>73.943275480139917</v>
      </c>
      <c r="V54" s="79">
        <v>3.6855585738572714E-3</v>
      </c>
      <c r="W54" s="79">
        <v>7.2439520547552299</v>
      </c>
      <c r="X54" s="79">
        <v>4.71672282051082</v>
      </c>
      <c r="Y54" s="79">
        <v>1105.4135506938485</v>
      </c>
      <c r="Z54" s="79">
        <v>6.5572264646490252E-3</v>
      </c>
      <c r="AA54" s="79">
        <v>6083.9905167222923</v>
      </c>
      <c r="AB54" s="79">
        <v>343.39448238261008</v>
      </c>
      <c r="AC54" s="79">
        <v>198.81817347556893</v>
      </c>
      <c r="AD54" s="79">
        <v>580.30788215609948</v>
      </c>
      <c r="AE54" s="79">
        <v>512.87725064488211</v>
      </c>
      <c r="AF54" s="79">
        <v>1030.2482745539842</v>
      </c>
      <c r="AG54" s="79">
        <v>2401.1559972060095</v>
      </c>
      <c r="AH54" s="79">
        <v>216.26218170121092</v>
      </c>
      <c r="AI54" s="79">
        <v>1479.7118805719742</v>
      </c>
      <c r="AJ54" s="80">
        <v>5912.5680508219439</v>
      </c>
      <c r="AK54" s="223"/>
      <c r="AL54" s="223"/>
      <c r="AM54" s="223"/>
      <c r="AN54" s="223"/>
      <c r="AO54" s="223"/>
      <c r="AP54" s="223"/>
      <c r="AQ54" s="223"/>
      <c r="AR54" s="223"/>
      <c r="AS54" s="223"/>
      <c r="AT54" s="223"/>
      <c r="AU54" s="223"/>
      <c r="AV54" s="223"/>
      <c r="AW54" s="223"/>
      <c r="AX54" s="223"/>
      <c r="AY54" s="223"/>
      <c r="AZ54" s="223"/>
      <c r="BA54" s="223"/>
      <c r="BB54" s="223"/>
      <c r="BC54" s="223"/>
      <c r="BD54" s="223"/>
      <c r="BE54" s="223"/>
      <c r="BF54" s="223"/>
      <c r="BG54" s="223"/>
      <c r="BH54" s="223"/>
      <c r="BI54" s="223"/>
      <c r="BJ54" s="223"/>
      <c r="BK54" s="223"/>
      <c r="BL54" s="223"/>
      <c r="BM54" s="223"/>
      <c r="BN54" s="223"/>
      <c r="BO54" s="223"/>
      <c r="BP54" s="223"/>
      <c r="BQ54" s="223"/>
      <c r="BR54" s="77"/>
      <c r="BS54" s="223"/>
      <c r="BT54" s="223"/>
      <c r="BU54" s="186">
        <f>'[47]HH_CGE_map_20-80'!U58</f>
        <v>4804.9322806755436</v>
      </c>
      <c r="BV54" s="79">
        <f>'[47]HH_CGE_map_20-80'!V58</f>
        <v>25709.902179222267</v>
      </c>
      <c r="BW54" s="79">
        <f>'[47]HH_CGE_map_20-80'!W58</f>
        <v>2484.4326517259824</v>
      </c>
      <c r="BX54" s="185">
        <f>'[47]HH_CGE_map_20-80'!X58</f>
        <v>47732.177448417133</v>
      </c>
      <c r="BY54" s="223"/>
      <c r="BZ54" s="223"/>
      <c r="CA54" s="223"/>
      <c r="CB54" s="223"/>
      <c r="CC54" s="223"/>
      <c r="CD54" s="223"/>
      <c r="CE54" s="79">
        <v>130024.23090990409</v>
      </c>
      <c r="CF54" s="85"/>
      <c r="CG54" s="107">
        <f t="shared" si="1"/>
        <v>241183.14911595284</v>
      </c>
      <c r="CH54" s="221" t="b">
        <f t="shared" si="2"/>
        <v>1</v>
      </c>
      <c r="CI54" s="79">
        <v>241183.14911595284</v>
      </c>
    </row>
    <row r="55" spans="1:88" x14ac:dyDescent="0.25">
      <c r="A55" s="227"/>
      <c r="B55" s="225">
        <v>53</v>
      </c>
      <c r="C55" s="7">
        <v>2513.3822383197812</v>
      </c>
      <c r="D55" s="79">
        <v>11300.195819673741</v>
      </c>
      <c r="E55" s="79">
        <v>68969.583688041253</v>
      </c>
      <c r="F55" s="79">
        <v>6997.9602750745316</v>
      </c>
      <c r="G55" s="79">
        <v>4530.9849727360061</v>
      </c>
      <c r="H55" s="79">
        <v>1785.9727200447815</v>
      </c>
      <c r="I55" s="79">
        <v>2866.9520450168507</v>
      </c>
      <c r="J55" s="79">
        <v>6898.21348536805</v>
      </c>
      <c r="K55" s="79">
        <v>32.405951993150929</v>
      </c>
      <c r="L55" s="79">
        <v>57.282845339947201</v>
      </c>
      <c r="M55" s="79">
        <v>1325.1882433360431</v>
      </c>
      <c r="N55" s="79">
        <v>48.298668899120933</v>
      </c>
      <c r="O55" s="79">
        <v>0.11885629742401567</v>
      </c>
      <c r="P55" s="79">
        <v>274.29398266640084</v>
      </c>
      <c r="Q55" s="79">
        <v>34.333754099212406</v>
      </c>
      <c r="R55" s="79">
        <v>567.47421912400432</v>
      </c>
      <c r="S55" s="79">
        <v>331.29878379505186</v>
      </c>
      <c r="T55" s="79">
        <v>4.0959090502257621E-2</v>
      </c>
      <c r="U55" s="79">
        <v>19094.338103030823</v>
      </c>
      <c r="V55" s="79">
        <v>653.32376274256171</v>
      </c>
      <c r="W55" s="79">
        <v>1813.6003556872777</v>
      </c>
      <c r="X55" s="79">
        <v>7450.7992351347466</v>
      </c>
      <c r="Y55" s="79">
        <v>32140.534931477097</v>
      </c>
      <c r="Z55" s="79">
        <v>8.5597212900508151</v>
      </c>
      <c r="AA55" s="79">
        <v>668.9986891888733</v>
      </c>
      <c r="AB55" s="79">
        <v>19214.792011593712</v>
      </c>
      <c r="AC55" s="79">
        <v>166550.13936216253</v>
      </c>
      <c r="AD55" s="79">
        <v>24540.118077373914</v>
      </c>
      <c r="AE55" s="79">
        <v>6288.8790756796616</v>
      </c>
      <c r="AF55" s="79">
        <v>45105.860419277087</v>
      </c>
      <c r="AG55" s="79">
        <v>6766.9951944491704</v>
      </c>
      <c r="AH55" s="79">
        <v>19604.716233558105</v>
      </c>
      <c r="AI55" s="79">
        <v>40537.517515141677</v>
      </c>
      <c r="AJ55" s="80">
        <v>136102.82117044023</v>
      </c>
      <c r="AK55" s="223"/>
      <c r="AL55" s="223"/>
      <c r="AM55" s="223"/>
      <c r="AN55" s="223"/>
      <c r="AO55" s="223"/>
      <c r="AP55" s="223"/>
      <c r="AQ55" s="223"/>
      <c r="AR55" s="223"/>
      <c r="AS55" s="223"/>
      <c r="AT55" s="223"/>
      <c r="AU55" s="223"/>
      <c r="AV55" s="223"/>
      <c r="AW55" s="223"/>
      <c r="AX55" s="223"/>
      <c r="AY55" s="223"/>
      <c r="AZ55" s="223"/>
      <c r="BA55" s="223"/>
      <c r="BB55" s="223"/>
      <c r="BC55" s="223"/>
      <c r="BD55" s="223"/>
      <c r="BE55" s="223"/>
      <c r="BF55" s="223"/>
      <c r="BG55" s="223"/>
      <c r="BH55" s="223"/>
      <c r="BI55" s="223"/>
      <c r="BJ55" s="223"/>
      <c r="BK55" s="223"/>
      <c r="BL55" s="223"/>
      <c r="BM55" s="223"/>
      <c r="BN55" s="223"/>
      <c r="BO55" s="223"/>
      <c r="BP55" s="223"/>
      <c r="BQ55" s="223"/>
      <c r="BR55" s="77"/>
      <c r="BS55" s="223"/>
      <c r="BT55" s="223"/>
      <c r="BU55" s="186">
        <f>'[47]HH_CGE_map_20-80'!U59</f>
        <v>47839.605577295355</v>
      </c>
      <c r="BV55" s="79">
        <f>'[47]HH_CGE_map_20-80'!V59</f>
        <v>167917.0901356744</v>
      </c>
      <c r="BW55" s="79">
        <f>'[47]HH_CGE_map_20-80'!W59</f>
        <v>27331.228273740609</v>
      </c>
      <c r="BX55" s="185">
        <f>'[47]HH_CGE_map_20-80'!X59</f>
        <v>189832.28517520172</v>
      </c>
      <c r="BY55" s="94">
        <v>23462</v>
      </c>
      <c r="BZ55" s="223"/>
      <c r="CA55" s="223"/>
      <c r="CB55" s="223"/>
      <c r="CC55" s="223"/>
      <c r="CD55" s="223"/>
      <c r="CE55" s="79"/>
      <c r="CF55" s="85"/>
      <c r="CG55" s="107">
        <f t="shared" si="1"/>
        <v>1091458.1845290554</v>
      </c>
      <c r="CH55" s="221" t="b">
        <f t="shared" si="2"/>
        <v>1</v>
      </c>
      <c r="CI55" s="79">
        <v>1091458.1845290554</v>
      </c>
    </row>
    <row r="56" spans="1:88" x14ac:dyDescent="0.25">
      <c r="A56" s="227"/>
      <c r="B56" s="225">
        <v>54</v>
      </c>
      <c r="C56" s="7">
        <v>791.12993903624158</v>
      </c>
      <c r="D56" s="79"/>
      <c r="E56" s="79">
        <v>6556.4884584085503</v>
      </c>
      <c r="F56" s="79"/>
      <c r="G56" s="79"/>
      <c r="H56" s="79">
        <v>0.25843389746631307</v>
      </c>
      <c r="I56" s="79">
        <v>1.8763952799554058</v>
      </c>
      <c r="J56" s="79">
        <v>662.41831554413238</v>
      </c>
      <c r="K56" s="79">
        <v>0.56512527195627427</v>
      </c>
      <c r="L56" s="79">
        <v>8.7053690337557015</v>
      </c>
      <c r="M56" s="79">
        <v>6.2437918983524847E-2</v>
      </c>
      <c r="N56" s="79"/>
      <c r="O56" s="79"/>
      <c r="P56" s="79">
        <v>0.19948384582504378</v>
      </c>
      <c r="Q56" s="79">
        <v>56.319298133661988</v>
      </c>
      <c r="R56" s="79">
        <v>84.202396386034181</v>
      </c>
      <c r="S56" s="79">
        <v>23.466325990407988</v>
      </c>
      <c r="T56" s="79">
        <v>2.5375577561856315E-2</v>
      </c>
      <c r="U56" s="79">
        <v>4705.9628601847862</v>
      </c>
      <c r="V56" s="79">
        <v>0.37458899698098963</v>
      </c>
      <c r="W56" s="79">
        <v>178.70252839339551</v>
      </c>
      <c r="X56" s="79">
        <v>34.922842668868178</v>
      </c>
      <c r="Y56" s="79">
        <v>369.71232957292517</v>
      </c>
      <c r="Z56" s="79"/>
      <c r="AA56" s="79">
        <v>4.7175739923091102</v>
      </c>
      <c r="AB56" s="79">
        <v>82.100329982046972</v>
      </c>
      <c r="AC56" s="79">
        <v>110676.82139641129</v>
      </c>
      <c r="AD56" s="79">
        <v>848.70788835752001</v>
      </c>
      <c r="AE56" s="79">
        <v>197.93219030234999</v>
      </c>
      <c r="AF56" s="79">
        <v>1632.2461971154266</v>
      </c>
      <c r="AG56" s="79">
        <v>530.64860763649096</v>
      </c>
      <c r="AH56" s="79">
        <v>422.52813120510439</v>
      </c>
      <c r="AI56" s="79">
        <v>4439.0750278872392</v>
      </c>
      <c r="AJ56" s="80">
        <v>14918.637768920473</v>
      </c>
      <c r="AK56" s="223"/>
      <c r="AL56" s="223"/>
      <c r="AM56" s="223"/>
      <c r="AN56" s="223"/>
      <c r="AO56" s="223"/>
      <c r="AP56" s="223"/>
      <c r="AQ56" s="223"/>
      <c r="AR56" s="223"/>
      <c r="AS56" s="223"/>
      <c r="AT56" s="223"/>
      <c r="AU56" s="223"/>
      <c r="AV56" s="223"/>
      <c r="AW56" s="223"/>
      <c r="AX56" s="223"/>
      <c r="AY56" s="223"/>
      <c r="AZ56" s="223"/>
      <c r="BA56" s="223"/>
      <c r="BB56" s="223"/>
      <c r="BC56" s="223"/>
      <c r="BD56" s="223"/>
      <c r="BE56" s="223"/>
      <c r="BF56" s="223"/>
      <c r="BG56" s="223"/>
      <c r="BH56" s="223"/>
      <c r="BI56" s="223"/>
      <c r="BJ56" s="223"/>
      <c r="BK56" s="223"/>
      <c r="BL56" s="223"/>
      <c r="BM56" s="223"/>
      <c r="BN56" s="223"/>
      <c r="BO56" s="223"/>
      <c r="BP56" s="223"/>
      <c r="BQ56" s="223"/>
      <c r="BR56" s="77"/>
      <c r="BS56" s="223"/>
      <c r="BT56" s="223"/>
      <c r="BU56" s="186">
        <f>'[47]HH_CGE_map_20-80'!U60</f>
        <v>19600.616248186288</v>
      </c>
      <c r="BV56" s="79">
        <f>'[47]HH_CGE_map_20-80'!V60</f>
        <v>49823.567679408472</v>
      </c>
      <c r="BW56" s="79">
        <f>'[47]HH_CGE_map_20-80'!W60</f>
        <v>6271.5056835653386</v>
      </c>
      <c r="BX56" s="185">
        <f>'[47]HH_CGE_map_20-80'!X60</f>
        <v>34982.537875307804</v>
      </c>
      <c r="BY56" s="223">
        <v>569.34636345647959</v>
      </c>
      <c r="BZ56" s="223"/>
      <c r="CA56" s="223"/>
      <c r="CB56" s="223"/>
      <c r="CC56" s="223"/>
      <c r="CD56" s="223"/>
      <c r="CE56" s="79"/>
      <c r="CF56" s="85"/>
      <c r="CG56" s="107">
        <f t="shared" si="1"/>
        <v>258476.38146587615</v>
      </c>
      <c r="CH56" s="221" t="b">
        <f t="shared" si="2"/>
        <v>1</v>
      </c>
      <c r="CI56" s="187">
        <v>258476.38146587615</v>
      </c>
    </row>
    <row r="57" spans="1:88" x14ac:dyDescent="0.25">
      <c r="A57" s="227"/>
      <c r="B57" s="225">
        <v>55</v>
      </c>
      <c r="C57" s="7">
        <v>3289.8123056153681</v>
      </c>
      <c r="D57" s="79">
        <v>2571.4336436750209</v>
      </c>
      <c r="E57" s="79">
        <v>62379.069300921066</v>
      </c>
      <c r="F57" s="79"/>
      <c r="G57" s="79"/>
      <c r="H57" s="79">
        <v>596.42589826041581</v>
      </c>
      <c r="I57" s="79">
        <v>266.77342772030789</v>
      </c>
      <c r="J57" s="79">
        <v>175.21826862799969</v>
      </c>
      <c r="K57" s="79">
        <v>143.95647930642687</v>
      </c>
      <c r="L57" s="79">
        <v>8.6752619763810959</v>
      </c>
      <c r="M57" s="79">
        <v>0.79844602881708937</v>
      </c>
      <c r="N57" s="79">
        <v>28.916074907132288</v>
      </c>
      <c r="O57" s="79">
        <v>9.1305625666185927E-2</v>
      </c>
      <c r="P57" s="79">
        <v>246.28372459891318</v>
      </c>
      <c r="Q57" s="79">
        <v>95.286750119120327</v>
      </c>
      <c r="R57" s="79">
        <v>65.789886512148286</v>
      </c>
      <c r="S57" s="79">
        <v>67.648466235803099</v>
      </c>
      <c r="T57" s="79">
        <v>3.2997544748026346E-2</v>
      </c>
      <c r="U57" s="79">
        <v>4798.3938256654246</v>
      </c>
      <c r="V57" s="79">
        <v>1.9342586304353839</v>
      </c>
      <c r="W57" s="79">
        <v>199.60223142164253</v>
      </c>
      <c r="X57" s="79">
        <v>267.83896317351656</v>
      </c>
      <c r="Y57" s="79">
        <v>14010.675200794562</v>
      </c>
      <c r="Z57" s="79"/>
      <c r="AA57" s="79">
        <v>32.044028883258399</v>
      </c>
      <c r="AB57" s="79">
        <v>147.84241776091068</v>
      </c>
      <c r="AC57" s="79">
        <v>27220.287708048745</v>
      </c>
      <c r="AD57" s="79">
        <v>3738.3966331698166</v>
      </c>
      <c r="AE57" s="79">
        <v>1.0481686556261285</v>
      </c>
      <c r="AF57" s="79">
        <v>21797.325178464442</v>
      </c>
      <c r="AG57" s="79">
        <v>8716.6503201799696</v>
      </c>
      <c r="AH57" s="79">
        <v>35586.638213089915</v>
      </c>
      <c r="AI57" s="79">
        <v>8807.5255140102545</v>
      </c>
      <c r="AJ57" s="80">
        <v>87916.578125015207</v>
      </c>
      <c r="AK57" s="223"/>
      <c r="AL57" s="223"/>
      <c r="AM57" s="223"/>
      <c r="AN57" s="223"/>
      <c r="AO57" s="223"/>
      <c r="AP57" s="223"/>
      <c r="AQ57" s="223"/>
      <c r="AR57" s="223"/>
      <c r="AS57" s="223"/>
      <c r="AT57" s="223"/>
      <c r="AU57" s="223"/>
      <c r="AV57" s="223"/>
      <c r="AW57" s="223"/>
      <c r="AX57" s="223"/>
      <c r="AY57" s="223"/>
      <c r="AZ57" s="223"/>
      <c r="BA57" s="223"/>
      <c r="BB57" s="223"/>
      <c r="BC57" s="223"/>
      <c r="BD57" s="223"/>
      <c r="BE57" s="223"/>
      <c r="BF57" s="223"/>
      <c r="BG57" s="223"/>
      <c r="BH57" s="223"/>
      <c r="BI57" s="223"/>
      <c r="BJ57" s="223"/>
      <c r="BK57" s="223"/>
      <c r="BL57" s="223"/>
      <c r="BM57" s="223"/>
      <c r="BN57" s="223"/>
      <c r="BO57" s="223"/>
      <c r="BP57" s="223"/>
      <c r="BQ57" s="223"/>
      <c r="BR57" s="77"/>
      <c r="BS57" s="223"/>
      <c r="BT57" s="223"/>
      <c r="BU57" s="186">
        <f>'[47]HH_CGE_map_20-80'!U61</f>
        <v>1851.0046114127306</v>
      </c>
      <c r="BV57" s="79">
        <f>'[47]HH_CGE_map_20-80'!V61</f>
        <v>8301.6223244174253</v>
      </c>
      <c r="BW57" s="79">
        <f>'[47]HH_CGE_map_20-80'!W61</f>
        <v>31206.94017568406</v>
      </c>
      <c r="BX57" s="185">
        <f>'[47]HH_CGE_map_20-80'!X61</f>
        <v>277914.23655832419</v>
      </c>
      <c r="BY57" s="223"/>
      <c r="BZ57" s="223"/>
      <c r="CA57" s="223"/>
      <c r="CB57" s="223"/>
      <c r="CC57" s="223"/>
      <c r="CD57" s="223"/>
      <c r="CE57" s="79"/>
      <c r="CF57" s="85"/>
      <c r="CG57" s="107">
        <f t="shared" si="1"/>
        <v>602452.79669447744</v>
      </c>
      <c r="CH57" s="221" t="b">
        <f t="shared" si="2"/>
        <v>0</v>
      </c>
      <c r="CI57" s="79">
        <v>602452.79669447755</v>
      </c>
      <c r="CJ57" s="222">
        <f>CI57-CG57</f>
        <v>0</v>
      </c>
    </row>
    <row r="58" spans="1:88" x14ac:dyDescent="0.25">
      <c r="A58" s="227"/>
      <c r="B58" s="225">
        <v>56</v>
      </c>
      <c r="C58" s="7">
        <v>6287.544203831143</v>
      </c>
      <c r="D58" s="79">
        <v>4524.2514971424571</v>
      </c>
      <c r="E58" s="79">
        <v>25670.965027308255</v>
      </c>
      <c r="F58" s="79">
        <v>1117.9043666574219</v>
      </c>
      <c r="G58" s="79">
        <v>0.38983359773797921</v>
      </c>
      <c r="H58" s="79">
        <v>251.40054797792044</v>
      </c>
      <c r="I58" s="79">
        <v>4450.6157904067431</v>
      </c>
      <c r="J58" s="79">
        <v>42429.980290929147</v>
      </c>
      <c r="K58" s="79">
        <v>29296.81757361949</v>
      </c>
      <c r="L58" s="79">
        <v>10465.819714326173</v>
      </c>
      <c r="M58" s="79">
        <v>2768.2678613611861</v>
      </c>
      <c r="N58" s="79">
        <v>112.82331154764917</v>
      </c>
      <c r="O58" s="79">
        <v>20.22788872417356</v>
      </c>
      <c r="P58" s="79">
        <v>19.372091680316156</v>
      </c>
      <c r="Q58" s="79">
        <v>460.78738048996348</v>
      </c>
      <c r="R58" s="79">
        <v>3327.9960672793472</v>
      </c>
      <c r="S58" s="79">
        <v>298.50403617202267</v>
      </c>
      <c r="T58" s="79">
        <v>1.920188383745957</v>
      </c>
      <c r="U58" s="79">
        <v>6540.3591781020177</v>
      </c>
      <c r="V58" s="79">
        <v>10.833796629609681</v>
      </c>
      <c r="W58" s="79">
        <v>1953.5722718576287</v>
      </c>
      <c r="X58" s="79">
        <v>1582.225563421337</v>
      </c>
      <c r="Y58" s="79">
        <v>7094.1063432152978</v>
      </c>
      <c r="Z58" s="79">
        <v>150.31785432378595</v>
      </c>
      <c r="AA58" s="79">
        <v>16.960361953890882</v>
      </c>
      <c r="AB58" s="79">
        <v>2847.0444705533923</v>
      </c>
      <c r="AC58" s="79">
        <v>8593.5166621523022</v>
      </c>
      <c r="AD58" s="79">
        <v>2167.4483410253579</v>
      </c>
      <c r="AE58" s="79">
        <v>431.16242581061618</v>
      </c>
      <c r="AF58" s="79">
        <v>7494.4330299538269</v>
      </c>
      <c r="AG58" s="79">
        <v>17528.279865484226</v>
      </c>
      <c r="AH58" s="79">
        <v>34453.04583408645</v>
      </c>
      <c r="AI58" s="79">
        <v>2404.6698657612719</v>
      </c>
      <c r="AJ58" s="80">
        <v>29718.71885288749</v>
      </c>
      <c r="AK58" s="223"/>
      <c r="AL58" s="223"/>
      <c r="AM58" s="223"/>
      <c r="AN58" s="223"/>
      <c r="AO58" s="223"/>
      <c r="AP58" s="223"/>
      <c r="AQ58" s="223"/>
      <c r="AR58" s="223"/>
      <c r="AS58" s="223"/>
      <c r="AT58" s="223"/>
      <c r="AU58" s="223"/>
      <c r="AV58" s="223"/>
      <c r="AW58" s="223"/>
      <c r="AX58" s="223"/>
      <c r="AY58" s="223"/>
      <c r="AZ58" s="223"/>
      <c r="BA58" s="223"/>
      <c r="BB58" s="223"/>
      <c r="BC58" s="223"/>
      <c r="BD58" s="223"/>
      <c r="BE58" s="223"/>
      <c r="BF58" s="223"/>
      <c r="BG58" s="223"/>
      <c r="BH58" s="223"/>
      <c r="BI58" s="223"/>
      <c r="BJ58" s="223"/>
      <c r="BK58" s="223"/>
      <c r="BL58" s="223"/>
      <c r="BM58" s="223"/>
      <c r="BN58" s="223"/>
      <c r="BO58" s="223"/>
      <c r="BP58" s="223"/>
      <c r="BQ58" s="223"/>
      <c r="BR58" s="77"/>
      <c r="BS58" s="223"/>
      <c r="BT58" s="223"/>
      <c r="BU58" s="186">
        <f>'[47]HH_CGE_map_20-80'!U62</f>
        <v>6673.8309310960803</v>
      </c>
      <c r="BV58" s="79">
        <f>'[47]HH_CGE_map_20-80'!V62</f>
        <v>20226.068985987527</v>
      </c>
      <c r="BW58" s="79">
        <f>'[47]HH_CGE_map_20-80'!W62</f>
        <v>8097.4022225231893</v>
      </c>
      <c r="BX58" s="185">
        <f>'[47]HH_CGE_map_20-80'!X62</f>
        <v>65196.815286619654</v>
      </c>
      <c r="BY58" s="223">
        <v>1740.4000204269598</v>
      </c>
      <c r="BZ58" s="223"/>
      <c r="CA58" s="223"/>
      <c r="CB58" s="223"/>
      <c r="CC58" s="223"/>
      <c r="CD58" s="223"/>
      <c r="CE58" s="79">
        <v>-69.022817696287134</v>
      </c>
      <c r="CF58" s="85"/>
      <c r="CG58" s="107">
        <f t="shared" si="1"/>
        <v>356357.7770176105</v>
      </c>
      <c r="CH58" s="221" t="b">
        <f t="shared" si="2"/>
        <v>0</v>
      </c>
      <c r="CI58" s="79">
        <v>356357.77701761056</v>
      </c>
      <c r="CJ58" s="222">
        <f>CI58-CG58</f>
        <v>0</v>
      </c>
    </row>
    <row r="59" spans="1:88" x14ac:dyDescent="0.25">
      <c r="A59" s="227"/>
      <c r="B59" s="225">
        <v>57</v>
      </c>
      <c r="C59" s="7">
        <v>105864.35890312769</v>
      </c>
      <c r="D59" s="79">
        <v>28851.350358100161</v>
      </c>
      <c r="E59" s="79">
        <v>764917.13381404232</v>
      </c>
      <c r="F59" s="79">
        <v>337.60500991637565</v>
      </c>
      <c r="G59" s="79">
        <v>9517.8440545427948</v>
      </c>
      <c r="H59" s="79">
        <v>47892.748622503364</v>
      </c>
      <c r="I59" s="79">
        <v>18912.368130895717</v>
      </c>
      <c r="J59" s="79">
        <v>35559.073807341963</v>
      </c>
      <c r="K59" s="79">
        <v>1206.0362745106506</v>
      </c>
      <c r="L59" s="79">
        <v>7370.112233510984</v>
      </c>
      <c r="M59" s="79">
        <v>60544.524263335166</v>
      </c>
      <c r="N59" s="79">
        <v>81945.794963765642</v>
      </c>
      <c r="O59" s="79">
        <v>5171.6989905980754</v>
      </c>
      <c r="P59" s="79">
        <v>30417.395660264574</v>
      </c>
      <c r="Q59" s="79">
        <v>10545.465994846674</v>
      </c>
      <c r="R59" s="79">
        <v>12215.931714763263</v>
      </c>
      <c r="S59" s="79">
        <v>19168.507807926861</v>
      </c>
      <c r="T59" s="79">
        <v>198.29589659594791</v>
      </c>
      <c r="U59" s="79">
        <v>21680.524960564711</v>
      </c>
      <c r="V59" s="79">
        <v>4421.9739234754315</v>
      </c>
      <c r="W59" s="79">
        <v>3216.1592620265233</v>
      </c>
      <c r="X59" s="79">
        <v>7140.6824397575665</v>
      </c>
      <c r="Y59" s="79">
        <v>81688.793079514493</v>
      </c>
      <c r="Z59" s="79">
        <v>999.19629860562929</v>
      </c>
      <c r="AA59" s="79">
        <v>3078.9737625523817</v>
      </c>
      <c r="AB59" s="79">
        <v>101354.00991240096</v>
      </c>
      <c r="AC59" s="79">
        <v>1198385.2187156931</v>
      </c>
      <c r="AD59" s="79">
        <v>27544.095976912184</v>
      </c>
      <c r="AE59" s="79">
        <v>129856.73373317972</v>
      </c>
      <c r="AF59" s="79">
        <v>277401.97261307307</v>
      </c>
      <c r="AG59" s="79">
        <v>40913.300117223858</v>
      </c>
      <c r="AH59" s="79">
        <v>40913.217338308743</v>
      </c>
      <c r="AI59" s="79">
        <v>27468.543184660666</v>
      </c>
      <c r="AJ59" s="80">
        <v>284302.5239036007</v>
      </c>
      <c r="AK59" s="223"/>
      <c r="AL59" s="223"/>
      <c r="AM59" s="223"/>
      <c r="AN59" s="223"/>
      <c r="AO59" s="223"/>
      <c r="AP59" s="223"/>
      <c r="AQ59" s="223"/>
      <c r="AR59" s="223"/>
      <c r="AS59" s="223"/>
      <c r="AT59" s="223"/>
      <c r="AU59" s="223"/>
      <c r="AV59" s="223"/>
      <c r="AW59" s="223"/>
      <c r="AX59" s="223"/>
      <c r="AY59" s="223"/>
      <c r="AZ59" s="223"/>
      <c r="BA59" s="223"/>
      <c r="BB59" s="223"/>
      <c r="BC59" s="223"/>
      <c r="BD59" s="223"/>
      <c r="BE59" s="223"/>
      <c r="BF59" s="223"/>
      <c r="BG59" s="223"/>
      <c r="BH59" s="223"/>
      <c r="BI59" s="223"/>
      <c r="BJ59" s="223"/>
      <c r="BK59" s="223"/>
      <c r="BL59" s="223"/>
      <c r="BM59" s="223"/>
      <c r="BN59" s="223"/>
      <c r="BO59" s="223"/>
      <c r="BP59" s="223"/>
      <c r="BQ59" s="223"/>
      <c r="BR59" s="77"/>
      <c r="BS59" s="223"/>
      <c r="BT59" s="223"/>
      <c r="BU59" s="186">
        <f>'[47]HH_CGE_map_20-80'!U63</f>
        <v>139434.83647682393</v>
      </c>
      <c r="BV59" s="79">
        <f>'[47]HH_CGE_map_20-80'!V63</f>
        <v>533982.49213439238</v>
      </c>
      <c r="BW59" s="79">
        <f>'[47]HH_CGE_map_20-80'!W63</f>
        <v>89969.350276274883</v>
      </c>
      <c r="BX59" s="185">
        <f>'[47]HH_CGE_map_20-80'!X63</f>
        <v>987276.64998848864</v>
      </c>
      <c r="BY59" s="223">
        <v>467157.58182727813</v>
      </c>
      <c r="BZ59" s="223"/>
      <c r="CA59" s="223"/>
      <c r="CB59" s="223"/>
      <c r="CC59" s="223"/>
      <c r="CD59" s="223"/>
      <c r="CE59" s="79">
        <v>84373.179251282985</v>
      </c>
      <c r="CF59" s="85"/>
      <c r="CG59" s="107">
        <f t="shared" si="1"/>
        <v>5793196.2556766793</v>
      </c>
      <c r="CH59" s="221" t="b">
        <f t="shared" si="2"/>
        <v>1</v>
      </c>
      <c r="CI59" s="79">
        <v>5793196.2556766802</v>
      </c>
    </row>
    <row r="60" spans="1:88" x14ac:dyDescent="0.25">
      <c r="A60" s="227"/>
      <c r="B60" s="225">
        <v>58</v>
      </c>
      <c r="C60" s="7">
        <v>459.50310344902448</v>
      </c>
      <c r="D60" s="79">
        <v>66.474134597507899</v>
      </c>
      <c r="E60" s="79">
        <v>968.08924003884545</v>
      </c>
      <c r="F60" s="79">
        <v>2.6901462737816231</v>
      </c>
      <c r="G60" s="79">
        <v>85.806153249932194</v>
      </c>
      <c r="H60" s="79">
        <v>459.35844812840861</v>
      </c>
      <c r="I60" s="79">
        <v>126.92081149031699</v>
      </c>
      <c r="J60" s="79">
        <v>461.65430028539345</v>
      </c>
      <c r="K60" s="79">
        <v>11.183748579084526</v>
      </c>
      <c r="L60" s="79">
        <v>71.978564732345461</v>
      </c>
      <c r="M60" s="79">
        <v>590.45908587472911</v>
      </c>
      <c r="N60" s="79">
        <v>800.04679073125806</v>
      </c>
      <c r="O60" s="79">
        <v>50.457831884889643</v>
      </c>
      <c r="P60" s="79">
        <v>294.0424798257277</v>
      </c>
      <c r="Q60" s="79">
        <v>103.0981158802047</v>
      </c>
      <c r="R60" s="79">
        <v>112.75007345242767</v>
      </c>
      <c r="S60" s="79">
        <v>188.02055595621948</v>
      </c>
      <c r="T60" s="79">
        <v>1.9308154285329204</v>
      </c>
      <c r="U60" s="79">
        <v>210.2942407711615</v>
      </c>
      <c r="V60" s="79">
        <v>40.730438266746333</v>
      </c>
      <c r="W60" s="79">
        <v>27.253789653037497</v>
      </c>
      <c r="X60" s="79">
        <v>68.507524481817356</v>
      </c>
      <c r="Y60" s="79">
        <v>1832.0894179246295</v>
      </c>
      <c r="Z60" s="79">
        <v>46.716075949077407</v>
      </c>
      <c r="AA60" s="79">
        <v>14.415076823475982</v>
      </c>
      <c r="AB60" s="79">
        <v>768.7555664832214</v>
      </c>
      <c r="AC60" s="79">
        <v>47462.815621455535</v>
      </c>
      <c r="AD60" s="79">
        <v>105.45016721655067</v>
      </c>
      <c r="AE60" s="79">
        <v>130.2961297251808</v>
      </c>
      <c r="AF60" s="79">
        <v>351.16966205139687</v>
      </c>
      <c r="AG60" s="79">
        <v>14475.242773251823</v>
      </c>
      <c r="AH60" s="79">
        <v>72.739112671380582</v>
      </c>
      <c r="AI60" s="79">
        <v>103.29185038994774</v>
      </c>
      <c r="AJ60" s="80">
        <v>378.2763906277396</v>
      </c>
      <c r="AK60" s="223"/>
      <c r="AL60" s="223"/>
      <c r="AM60" s="223"/>
      <c r="AN60" s="223"/>
      <c r="AO60" s="223"/>
      <c r="AP60" s="223"/>
      <c r="AQ60" s="223"/>
      <c r="AR60" s="223"/>
      <c r="AS60" s="223"/>
      <c r="AT60" s="223"/>
      <c r="AU60" s="223"/>
      <c r="AV60" s="223"/>
      <c r="AW60" s="223"/>
      <c r="AX60" s="223"/>
      <c r="AY60" s="223"/>
      <c r="AZ60" s="223"/>
      <c r="BA60" s="223"/>
      <c r="BB60" s="223"/>
      <c r="BC60" s="223"/>
      <c r="BD60" s="223"/>
      <c r="BE60" s="223"/>
      <c r="BF60" s="223"/>
      <c r="BG60" s="223"/>
      <c r="BH60" s="223"/>
      <c r="BI60" s="223"/>
      <c r="BJ60" s="223"/>
      <c r="BK60" s="223"/>
      <c r="BL60" s="223"/>
      <c r="BM60" s="223"/>
      <c r="BN60" s="223"/>
      <c r="BO60" s="223"/>
      <c r="BP60" s="223"/>
      <c r="BQ60" s="223"/>
      <c r="BR60" s="77"/>
      <c r="BS60" s="223"/>
      <c r="BT60" s="223"/>
      <c r="BU60" s="186">
        <f>'[47]HH_CGE_map_20-80'!U64</f>
        <v>0</v>
      </c>
      <c r="BV60" s="79">
        <f>'[47]HH_CGE_map_20-80'!V64</f>
        <v>0</v>
      </c>
      <c r="BW60" s="79">
        <f>'[47]HH_CGE_map_20-80'!W64</f>
        <v>0</v>
      </c>
      <c r="BX60" s="185">
        <f>'[47]HH_CGE_map_20-80'!X64</f>
        <v>2583.9060989913269</v>
      </c>
      <c r="BY60" s="223">
        <v>5492.9247244957241</v>
      </c>
      <c r="BZ60" s="223"/>
      <c r="CA60" s="223"/>
      <c r="CB60" s="223"/>
      <c r="CC60" s="223"/>
      <c r="CD60" s="223"/>
      <c r="CE60" s="79">
        <v>815.21091632603475</v>
      </c>
      <c r="CF60" s="85"/>
      <c r="CG60" s="107">
        <f t="shared" si="1"/>
        <v>79834.549977414426</v>
      </c>
      <c r="CH60" s="221" t="b">
        <f t="shared" si="2"/>
        <v>1</v>
      </c>
      <c r="CI60" s="79">
        <v>79834.549977414426</v>
      </c>
    </row>
    <row r="61" spans="1:88" x14ac:dyDescent="0.25">
      <c r="A61" s="227"/>
      <c r="B61" s="225">
        <v>59</v>
      </c>
      <c r="C61" s="7">
        <v>121.11895181654587</v>
      </c>
      <c r="D61" s="79">
        <v>0.50972085950660273</v>
      </c>
      <c r="E61" s="79">
        <v>1231.7590812367155</v>
      </c>
      <c r="F61" s="79">
        <v>665.66477356338066</v>
      </c>
      <c r="G61" s="79">
        <v>0.65911316424483235</v>
      </c>
      <c r="H61" s="79">
        <v>3.8320763962077673</v>
      </c>
      <c r="I61" s="79">
        <v>58.384704568345875</v>
      </c>
      <c r="J61" s="79">
        <v>15.70461241869306</v>
      </c>
      <c r="K61" s="79">
        <v>8.5008264500013558E-2</v>
      </c>
      <c r="L61" s="79">
        <v>0.55758249784825298</v>
      </c>
      <c r="M61" s="79">
        <v>4.5212053961232295</v>
      </c>
      <c r="N61" s="79">
        <v>6.1342108828621349</v>
      </c>
      <c r="O61" s="79">
        <v>0.38395770712424077</v>
      </c>
      <c r="P61" s="79">
        <v>2.2718610421808028</v>
      </c>
      <c r="Q61" s="79">
        <v>0.789159281832014</v>
      </c>
      <c r="R61" s="79">
        <v>0.85491583921146919</v>
      </c>
      <c r="S61" s="79">
        <v>1.8594170867677278</v>
      </c>
      <c r="T61" s="79">
        <v>1.4521448253043329E-2</v>
      </c>
      <c r="U61" s="79">
        <v>4.3506122443591693</v>
      </c>
      <c r="V61" s="79">
        <v>0.30705724006719171</v>
      </c>
      <c r="W61" s="79">
        <v>0.22770378680638523</v>
      </c>
      <c r="X61" s="79">
        <v>1.4502584163270338</v>
      </c>
      <c r="Y61" s="79">
        <v>4455.8417879203453</v>
      </c>
      <c r="Z61" s="79">
        <v>1.5113840415051618</v>
      </c>
      <c r="AA61" s="79">
        <v>568.40690249881789</v>
      </c>
      <c r="AB61" s="79">
        <v>19.744640727380478</v>
      </c>
      <c r="AC61" s="79">
        <v>142741.35919661075</v>
      </c>
      <c r="AD61" s="79">
        <v>2098.2958803195893</v>
      </c>
      <c r="AE61" s="79">
        <v>841.47845444415543</v>
      </c>
      <c r="AF61" s="79">
        <v>2357.3499918966777</v>
      </c>
      <c r="AG61" s="79">
        <v>44012.885205816376</v>
      </c>
      <c r="AH61" s="79">
        <v>7871.6608309979183</v>
      </c>
      <c r="AI61" s="79">
        <v>8060.0642474927381</v>
      </c>
      <c r="AJ61" s="80">
        <v>42684.365004389649</v>
      </c>
      <c r="AK61" s="223"/>
      <c r="AL61" s="223"/>
      <c r="AM61" s="223"/>
      <c r="AN61" s="223"/>
      <c r="AO61" s="223"/>
      <c r="AP61" s="223"/>
      <c r="AQ61" s="223"/>
      <c r="AR61" s="223"/>
      <c r="AS61" s="223"/>
      <c r="AT61" s="223"/>
      <c r="AU61" s="223"/>
      <c r="AV61" s="223"/>
      <c r="AW61" s="223"/>
      <c r="AX61" s="223"/>
      <c r="AY61" s="223"/>
      <c r="AZ61" s="223"/>
      <c r="BA61" s="223"/>
      <c r="BB61" s="223"/>
      <c r="BC61" s="223"/>
      <c r="BD61" s="223"/>
      <c r="BE61" s="223"/>
      <c r="BF61" s="223"/>
      <c r="BG61" s="223"/>
      <c r="BH61" s="223"/>
      <c r="BI61" s="223"/>
      <c r="BJ61" s="223"/>
      <c r="BK61" s="223"/>
      <c r="BL61" s="223"/>
      <c r="BM61" s="223"/>
      <c r="BN61" s="223"/>
      <c r="BO61" s="223"/>
      <c r="BP61" s="223"/>
      <c r="BQ61" s="223"/>
      <c r="BR61" s="77"/>
      <c r="BS61" s="223"/>
      <c r="BT61" s="223"/>
      <c r="BU61" s="186">
        <f>'[47]HH_CGE_map_20-80'!U65</f>
        <v>976.93449632881561</v>
      </c>
      <c r="BV61" s="79">
        <f>'[47]HH_CGE_map_20-80'!V65</f>
        <v>25297.543634815822</v>
      </c>
      <c r="BW61" s="79">
        <f>'[47]HH_CGE_map_20-80'!W65</f>
        <v>804.51139598074178</v>
      </c>
      <c r="BX61" s="185">
        <f>'[47]HH_CGE_map_20-80'!X65</f>
        <v>149320.75966386334</v>
      </c>
      <c r="BY61" s="223">
        <v>44.976911146708936</v>
      </c>
      <c r="BZ61" s="223"/>
      <c r="CA61" s="223"/>
      <c r="CB61" s="223"/>
      <c r="CC61" s="223"/>
      <c r="CD61" s="223"/>
      <c r="CE61" s="79">
        <v>6.3215955924454494</v>
      </c>
      <c r="CF61" s="85"/>
      <c r="CG61" s="107">
        <f t="shared" si="1"/>
        <v>434285.45173004165</v>
      </c>
      <c r="CH61" s="221" t="b">
        <f t="shared" si="2"/>
        <v>1</v>
      </c>
      <c r="CI61" s="79">
        <v>434285.45173004165</v>
      </c>
    </row>
    <row r="62" spans="1:88" x14ac:dyDescent="0.25">
      <c r="A62" s="227"/>
      <c r="B62" s="225">
        <v>60</v>
      </c>
      <c r="C62" s="7">
        <v>16629.662053240536</v>
      </c>
      <c r="D62" s="79">
        <v>103.46387113273697</v>
      </c>
      <c r="E62" s="79">
        <v>21865.560182663747</v>
      </c>
      <c r="F62" s="79">
        <v>5.8575760315753171E-2</v>
      </c>
      <c r="G62" s="79">
        <v>2893.056549017726</v>
      </c>
      <c r="H62" s="79">
        <v>273.55410877995013</v>
      </c>
      <c r="I62" s="79">
        <v>27701.890692422941</v>
      </c>
      <c r="J62" s="79">
        <v>5.9878045191289591</v>
      </c>
      <c r="K62" s="79">
        <v>4.2236630299778255E-2</v>
      </c>
      <c r="L62" s="79">
        <v>171.62587863154837</v>
      </c>
      <c r="M62" s="79">
        <v>0.64402938021529166</v>
      </c>
      <c r="N62" s="79"/>
      <c r="O62" s="79">
        <v>159.94514735457241</v>
      </c>
      <c r="P62" s="79">
        <v>453.2314505026597</v>
      </c>
      <c r="Q62" s="79"/>
      <c r="R62" s="79">
        <v>1431.0686968222601</v>
      </c>
      <c r="S62" s="79">
        <v>1117.2474674177417</v>
      </c>
      <c r="T62" s="79">
        <v>3.6479992177816056E-2</v>
      </c>
      <c r="U62" s="79">
        <v>5415.9546487845773</v>
      </c>
      <c r="V62" s="79">
        <v>67.614080329993655</v>
      </c>
      <c r="W62" s="79">
        <v>10620.294155957972</v>
      </c>
      <c r="X62" s="79">
        <v>2647.8262168950914</v>
      </c>
      <c r="Y62" s="79">
        <v>31262.915330782867</v>
      </c>
      <c r="Z62" s="79">
        <v>94.897885214551849</v>
      </c>
      <c r="AA62" s="79">
        <v>12.059924367448533</v>
      </c>
      <c r="AB62" s="79">
        <v>190865.60928608821</v>
      </c>
      <c r="AC62" s="79">
        <v>269327.53556257696</v>
      </c>
      <c r="AD62" s="79">
        <v>7913.2847059518781</v>
      </c>
      <c r="AE62" s="79">
        <v>13777.378479868295</v>
      </c>
      <c r="AF62" s="79">
        <v>483266.40023740748</v>
      </c>
      <c r="AG62" s="79">
        <v>140511.57570027665</v>
      </c>
      <c r="AH62" s="79">
        <v>312522.25490772276</v>
      </c>
      <c r="AI62" s="79">
        <v>43951.982470313436</v>
      </c>
      <c r="AJ62" s="80">
        <v>109386.71712051038</v>
      </c>
      <c r="AK62" s="223"/>
      <c r="AL62" s="223"/>
      <c r="AM62" s="223"/>
      <c r="AN62" s="223"/>
      <c r="AO62" s="223"/>
      <c r="AP62" s="223"/>
      <c r="AQ62" s="223"/>
      <c r="AR62" s="223"/>
      <c r="AS62" s="223"/>
      <c r="AT62" s="223"/>
      <c r="AU62" s="223"/>
      <c r="AV62" s="223"/>
      <c r="AW62" s="223"/>
      <c r="AX62" s="223"/>
      <c r="AY62" s="223"/>
      <c r="AZ62" s="223"/>
      <c r="BA62" s="223"/>
      <c r="BB62" s="223"/>
      <c r="BC62" s="223"/>
      <c r="BD62" s="223"/>
      <c r="BE62" s="223"/>
      <c r="BF62" s="223"/>
      <c r="BG62" s="223"/>
      <c r="BH62" s="223"/>
      <c r="BI62" s="223"/>
      <c r="BJ62" s="223"/>
      <c r="BK62" s="223"/>
      <c r="BL62" s="223"/>
      <c r="BM62" s="223"/>
      <c r="BN62" s="223"/>
      <c r="BO62" s="223"/>
      <c r="BP62" s="223"/>
      <c r="BQ62" s="223"/>
      <c r="BR62" s="77"/>
      <c r="BS62" s="223"/>
      <c r="BT62" s="223"/>
      <c r="BU62" s="186">
        <f>'[47]HH_CGE_map_20-80'!U66</f>
        <v>6662.76789960724</v>
      </c>
      <c r="BV62" s="79">
        <f>'[47]HH_CGE_map_20-80'!V66</f>
        <v>74702.918752835147</v>
      </c>
      <c r="BW62" s="79">
        <f>'[47]HH_CGE_map_20-80'!W66</f>
        <v>2251.5725239884628</v>
      </c>
      <c r="BX62" s="185">
        <f>'[47]HH_CGE_map_20-80'!X66</f>
        <v>64508.4874861996</v>
      </c>
      <c r="BY62" s="223">
        <v>126054.77283649307</v>
      </c>
      <c r="BZ62" s="223"/>
      <c r="CA62" s="223"/>
      <c r="CB62" s="223"/>
      <c r="CC62" s="223"/>
      <c r="CD62" s="223"/>
      <c r="CE62" s="79">
        <v>4873515.2526590172</v>
      </c>
      <c r="CF62" s="85"/>
      <c r="CG62" s="107">
        <f t="shared" si="1"/>
        <v>6842147.1480954578</v>
      </c>
      <c r="CH62" s="221" t="b">
        <f t="shared" si="2"/>
        <v>1</v>
      </c>
      <c r="CI62" s="79">
        <v>6842147.1480954578</v>
      </c>
    </row>
    <row r="63" spans="1:88" x14ac:dyDescent="0.25">
      <c r="A63" s="227"/>
      <c r="B63" s="225">
        <v>61</v>
      </c>
      <c r="C63" s="7">
        <v>636610.68937398668</v>
      </c>
      <c r="D63" s="79">
        <v>88290.44402669424</v>
      </c>
      <c r="E63" s="79">
        <v>972407.40548707172</v>
      </c>
      <c r="F63" s="79">
        <v>15894.527172740545</v>
      </c>
      <c r="G63" s="79">
        <v>116285.75170678154</v>
      </c>
      <c r="H63" s="79">
        <v>438314.39017621632</v>
      </c>
      <c r="I63" s="79">
        <v>171886.29450422648</v>
      </c>
      <c r="J63" s="79">
        <v>321136.87050507095</v>
      </c>
      <c r="K63" s="79">
        <v>14649.091575078093</v>
      </c>
      <c r="L63" s="79">
        <v>91612.865541741092</v>
      </c>
      <c r="M63" s="79">
        <v>369456.28726142121</v>
      </c>
      <c r="N63" s="79">
        <v>424652.52099536086</v>
      </c>
      <c r="O63" s="79">
        <v>70814.757341998135</v>
      </c>
      <c r="P63" s="79">
        <v>246995.37024275531</v>
      </c>
      <c r="Q63" s="79">
        <v>110895.48338141011</v>
      </c>
      <c r="R63" s="79">
        <v>130981.57305605331</v>
      </c>
      <c r="S63" s="79">
        <v>244960.39577793324</v>
      </c>
      <c r="T63" s="79">
        <v>3075.1783245639349</v>
      </c>
      <c r="U63" s="79">
        <v>256736.58419022209</v>
      </c>
      <c r="V63" s="79">
        <v>58340.766674392667</v>
      </c>
      <c r="W63" s="79">
        <v>41687.372215563104</v>
      </c>
      <c r="X63" s="79">
        <v>105790.66024045942</v>
      </c>
      <c r="Y63" s="79">
        <v>1110466.8274250582</v>
      </c>
      <c r="Z63" s="79">
        <v>14444.983659468431</v>
      </c>
      <c r="AA63" s="79">
        <v>31892.159120876298</v>
      </c>
      <c r="AB63" s="79">
        <v>1163217.859629038</v>
      </c>
      <c r="AC63" s="79">
        <v>539728.87216126884</v>
      </c>
      <c r="AD63" s="79">
        <v>135203.92982971182</v>
      </c>
      <c r="AE63" s="79">
        <v>103515.012020614</v>
      </c>
      <c r="AF63" s="79">
        <v>329720.42413451831</v>
      </c>
      <c r="AG63" s="79">
        <v>282528.79933900113</v>
      </c>
      <c r="AH63" s="79">
        <v>95362.233010311189</v>
      </c>
      <c r="AI63" s="79">
        <v>211768.61610991549</v>
      </c>
      <c r="AJ63" s="80">
        <v>462945.0031983683</v>
      </c>
      <c r="AK63" s="223"/>
      <c r="AL63" s="223"/>
      <c r="AM63" s="223"/>
      <c r="AN63" s="223"/>
      <c r="AO63" s="223"/>
      <c r="AP63" s="223"/>
      <c r="AQ63" s="223"/>
      <c r="AR63" s="223"/>
      <c r="AS63" s="223"/>
      <c r="AT63" s="223"/>
      <c r="AU63" s="223"/>
      <c r="AV63" s="223"/>
      <c r="AW63" s="223"/>
      <c r="AX63" s="223"/>
      <c r="AY63" s="223"/>
      <c r="AZ63" s="223"/>
      <c r="BA63" s="223"/>
      <c r="BB63" s="223"/>
      <c r="BC63" s="223"/>
      <c r="BD63" s="223"/>
      <c r="BE63" s="223"/>
      <c r="BF63" s="223"/>
      <c r="BG63" s="223"/>
      <c r="BH63" s="223"/>
      <c r="BI63" s="223"/>
      <c r="BJ63" s="223"/>
      <c r="BK63" s="223"/>
      <c r="BL63" s="223"/>
      <c r="BM63" s="223"/>
      <c r="BN63" s="223"/>
      <c r="BO63" s="223"/>
      <c r="BP63" s="223"/>
      <c r="BQ63" s="223"/>
      <c r="BR63" s="77"/>
      <c r="BS63" s="223"/>
      <c r="BT63" s="223"/>
      <c r="BU63" s="186">
        <f>'[47]HH_CGE_map_20-80'!U67</f>
        <v>177944.52685990382</v>
      </c>
      <c r="BV63" s="79">
        <f>'[47]HH_CGE_map_20-80'!V67</f>
        <v>1368390.4897088306</v>
      </c>
      <c r="BW63" s="79">
        <f>'[47]HH_CGE_map_20-80'!W67</f>
        <v>74989.047732528532</v>
      </c>
      <c r="BX63" s="185">
        <f>'[47]HH_CGE_map_20-80'!X67</f>
        <v>2096486.1308775544</v>
      </c>
      <c r="BY63" s="223"/>
      <c r="BZ63" s="223"/>
      <c r="CA63" s="223"/>
      <c r="CB63" s="223"/>
      <c r="CC63" s="223"/>
      <c r="CD63" s="223"/>
      <c r="CE63" s="79">
        <v>2472830.2779351282</v>
      </c>
      <c r="CF63" s="85"/>
      <c r="CG63" s="107">
        <f t="shared" si="1"/>
        <v>15602910.472523838</v>
      </c>
      <c r="CH63" s="221" t="b">
        <f t="shared" si="2"/>
        <v>1</v>
      </c>
      <c r="CI63" s="79">
        <v>15602910.472523838</v>
      </c>
    </row>
    <row r="64" spans="1:88" x14ac:dyDescent="0.25">
      <c r="A64" s="227"/>
      <c r="B64" s="225">
        <v>62</v>
      </c>
      <c r="C64" s="7">
        <v>1240.1264562668048</v>
      </c>
      <c r="D64" s="79">
        <v>79.10317598617489</v>
      </c>
      <c r="E64" s="79">
        <v>20405.028782389731</v>
      </c>
      <c r="F64" s="79">
        <v>39.792179544835292</v>
      </c>
      <c r="G64" s="79">
        <v>684.71604822113386</v>
      </c>
      <c r="H64" s="79">
        <v>3071.5829906232939</v>
      </c>
      <c r="I64" s="79">
        <v>102.81429672657588</v>
      </c>
      <c r="J64" s="79">
        <v>119.9055486651345</v>
      </c>
      <c r="K64" s="79">
        <v>85.407131395940254</v>
      </c>
      <c r="L64" s="79">
        <v>11.779577281413181</v>
      </c>
      <c r="M64" s="79">
        <v>0.12562201450158789</v>
      </c>
      <c r="N64" s="79">
        <v>0.12498523389835182</v>
      </c>
      <c r="O64" s="79">
        <v>0.27448242672400747</v>
      </c>
      <c r="P64" s="79">
        <v>105.38295500508525</v>
      </c>
      <c r="Q64" s="79">
        <v>7.6032870010442748</v>
      </c>
      <c r="R64" s="79">
        <v>37.805320877333656</v>
      </c>
      <c r="S64" s="79">
        <v>61.331442967400299</v>
      </c>
      <c r="T64" s="79"/>
      <c r="U64" s="79">
        <v>11926.781134109002</v>
      </c>
      <c r="V64" s="79">
        <v>20.253703110869072</v>
      </c>
      <c r="W64" s="79">
        <v>3.0904003506831081</v>
      </c>
      <c r="X64" s="79">
        <v>455.43499224479041</v>
      </c>
      <c r="Y64" s="79">
        <v>72130.367677303133</v>
      </c>
      <c r="Z64" s="79">
        <v>0.95950041776919326</v>
      </c>
      <c r="AA64" s="79">
        <v>2023.9053677858099</v>
      </c>
      <c r="AB64" s="79">
        <v>204.96030533808332</v>
      </c>
      <c r="AC64" s="79">
        <v>299421.0592526063</v>
      </c>
      <c r="AD64" s="79">
        <v>110768.5690648297</v>
      </c>
      <c r="AE64" s="79">
        <v>27679.295310377576</v>
      </c>
      <c r="AF64" s="79">
        <v>3952.2815761061297</v>
      </c>
      <c r="AG64" s="79">
        <v>19834.813240966516</v>
      </c>
      <c r="AH64" s="79">
        <v>45702.136444132469</v>
      </c>
      <c r="AI64" s="79">
        <v>4317.4628962968045</v>
      </c>
      <c r="AJ64" s="80">
        <v>110340.66190611424</v>
      </c>
      <c r="AK64" s="223"/>
      <c r="AL64" s="223"/>
      <c r="AM64" s="223"/>
      <c r="AN64" s="223"/>
      <c r="AO64" s="223"/>
      <c r="AP64" s="223"/>
      <c r="AQ64" s="223"/>
      <c r="AR64" s="223"/>
      <c r="AS64" s="223"/>
      <c r="AT64" s="223"/>
      <c r="AU64" s="223"/>
      <c r="AV64" s="223"/>
      <c r="AW64" s="223"/>
      <c r="AX64" s="223"/>
      <c r="AY64" s="223"/>
      <c r="AZ64" s="223"/>
      <c r="BA64" s="223"/>
      <c r="BB64" s="223"/>
      <c r="BC64" s="223"/>
      <c r="BD64" s="223"/>
      <c r="BE64" s="223"/>
      <c r="BF64" s="223"/>
      <c r="BG64" s="223"/>
      <c r="BH64" s="223"/>
      <c r="BI64" s="223"/>
      <c r="BJ64" s="223"/>
      <c r="BK64" s="223"/>
      <c r="BL64" s="223"/>
      <c r="BM64" s="223"/>
      <c r="BN64" s="223"/>
      <c r="BO64" s="223"/>
      <c r="BP64" s="223"/>
      <c r="BQ64" s="223"/>
      <c r="BR64" s="77"/>
      <c r="BS64" s="223"/>
      <c r="BT64" s="223"/>
      <c r="BU64" s="186">
        <f>'[47]HH_CGE_map_20-80'!U68</f>
        <v>57387.045790901408</v>
      </c>
      <c r="BV64" s="79">
        <f>'[47]HH_CGE_map_20-80'!V68</f>
        <v>253853.5269107054</v>
      </c>
      <c r="BW64" s="79">
        <f>'[47]HH_CGE_map_20-80'!W68</f>
        <v>44690.761135555556</v>
      </c>
      <c r="BX64" s="185">
        <f>'[47]HH_CGE_map_20-80'!X68</f>
        <v>448229.47368518455</v>
      </c>
      <c r="BY64" s="223"/>
      <c r="BZ64" s="223"/>
      <c r="CA64" s="223"/>
      <c r="CB64" s="223"/>
      <c r="CC64" s="223"/>
      <c r="CD64" s="223"/>
      <c r="CE64" s="79">
        <v>322089.92222807824</v>
      </c>
      <c r="CF64" s="85"/>
      <c r="CG64" s="107">
        <f t="shared" si="1"/>
        <v>1861085.6668051416</v>
      </c>
      <c r="CH64" s="221" t="b">
        <f t="shared" si="2"/>
        <v>1</v>
      </c>
      <c r="CI64" s="79">
        <v>1861085.6668051421</v>
      </c>
    </row>
    <row r="65" spans="1:88" x14ac:dyDescent="0.25">
      <c r="A65" s="227"/>
      <c r="B65" s="225">
        <v>63</v>
      </c>
      <c r="C65" s="7">
        <v>230911.60487094877</v>
      </c>
      <c r="D65" s="79">
        <v>1667.2390465183423</v>
      </c>
      <c r="E65" s="79">
        <v>54938.813685822184</v>
      </c>
      <c r="F65" s="79">
        <v>585.9809029096192</v>
      </c>
      <c r="G65" s="79">
        <v>1773.1474322431511</v>
      </c>
      <c r="H65" s="79">
        <v>5884.1982058212498</v>
      </c>
      <c r="I65" s="79">
        <v>1560.4408441381345</v>
      </c>
      <c r="J65" s="79">
        <v>26550.772718490472</v>
      </c>
      <c r="K65" s="79">
        <v>1894.7127564258194</v>
      </c>
      <c r="L65" s="79">
        <v>3825.6399629477946</v>
      </c>
      <c r="M65" s="79">
        <v>6134.4683798398682</v>
      </c>
      <c r="N65" s="79">
        <v>6128.2989680115834</v>
      </c>
      <c r="O65" s="79">
        <v>240.36825449793017</v>
      </c>
      <c r="P65" s="79">
        <v>1561.0324255880819</v>
      </c>
      <c r="Q65" s="79">
        <v>3004.7400602775219</v>
      </c>
      <c r="R65" s="79">
        <v>9930.0999671312256</v>
      </c>
      <c r="S65" s="79">
        <v>12389.401621789422</v>
      </c>
      <c r="T65" s="79">
        <v>197.27139494810891</v>
      </c>
      <c r="U65" s="79">
        <v>11272.37139335567</v>
      </c>
      <c r="V65" s="79">
        <v>1550.4960912529205</v>
      </c>
      <c r="W65" s="79">
        <v>1761.1629357284046</v>
      </c>
      <c r="X65" s="79">
        <v>4120.3838842591686</v>
      </c>
      <c r="Y65" s="79">
        <v>161543.62827931403</v>
      </c>
      <c r="Z65" s="79">
        <v>3209.1089707667697</v>
      </c>
      <c r="AA65" s="79">
        <v>3792.650142503443</v>
      </c>
      <c r="AB65" s="79">
        <v>55701.849745593005</v>
      </c>
      <c r="AC65" s="79">
        <v>838246.83095679071</v>
      </c>
      <c r="AD65" s="79">
        <v>11223.001520606591</v>
      </c>
      <c r="AE65" s="79">
        <v>383780.52996816626</v>
      </c>
      <c r="AF65" s="79">
        <v>172058.36528836022</v>
      </c>
      <c r="AG65" s="79">
        <v>27014.925635395615</v>
      </c>
      <c r="AH65" s="79">
        <v>137903.75549299279</v>
      </c>
      <c r="AI65" s="79">
        <v>154197.56362650206</v>
      </c>
      <c r="AJ65" s="80">
        <v>275656.7884680258</v>
      </c>
      <c r="AK65" s="223"/>
      <c r="AL65" s="223"/>
      <c r="AM65" s="223"/>
      <c r="AN65" s="223"/>
      <c r="AO65" s="223"/>
      <c r="AP65" s="223"/>
      <c r="AQ65" s="223"/>
      <c r="AR65" s="223"/>
      <c r="AS65" s="223"/>
      <c r="AT65" s="223"/>
      <c r="AU65" s="223"/>
      <c r="AV65" s="223"/>
      <c r="AW65" s="223"/>
      <c r="AX65" s="223"/>
      <c r="AY65" s="223"/>
      <c r="AZ65" s="223"/>
      <c r="BA65" s="223"/>
      <c r="BB65" s="223"/>
      <c r="BC65" s="223"/>
      <c r="BD65" s="223"/>
      <c r="BE65" s="223"/>
      <c r="BF65" s="223"/>
      <c r="BG65" s="223"/>
      <c r="BH65" s="223"/>
      <c r="BI65" s="223"/>
      <c r="BJ65" s="223"/>
      <c r="BK65" s="223"/>
      <c r="BL65" s="223"/>
      <c r="BM65" s="223"/>
      <c r="BN65" s="223"/>
      <c r="BO65" s="223"/>
      <c r="BP65" s="223"/>
      <c r="BQ65" s="223"/>
      <c r="BR65" s="77"/>
      <c r="BS65" s="223"/>
      <c r="BT65" s="223"/>
      <c r="BU65" s="186">
        <f>'[47]HH_CGE_map_20-80'!U69</f>
        <v>18348.997348851975</v>
      </c>
      <c r="BV65" s="79">
        <f>'[47]HH_CGE_map_20-80'!V69</f>
        <v>198329.63263419815</v>
      </c>
      <c r="BW65" s="79">
        <f>'[47]HH_CGE_map_20-80'!W69</f>
        <v>13990.420537817807</v>
      </c>
      <c r="BX65" s="185">
        <f>'[47]HH_CGE_map_20-80'!X69</f>
        <v>429581.69435656199</v>
      </c>
      <c r="BY65" s="223">
        <v>17767.509461842328</v>
      </c>
      <c r="BZ65" s="223"/>
      <c r="CA65" s="223"/>
      <c r="CB65" s="223"/>
      <c r="CC65" s="223"/>
      <c r="CD65" s="223"/>
      <c r="CE65" s="79"/>
      <c r="CF65" s="85"/>
      <c r="CG65" s="107">
        <f t="shared" si="1"/>
        <v>3290229.8982372354</v>
      </c>
      <c r="CH65" s="221" t="b">
        <f t="shared" si="2"/>
        <v>0</v>
      </c>
      <c r="CI65" s="79">
        <v>3290229.8982372349</v>
      </c>
      <c r="CJ65" s="179">
        <f>CG65-CI65</f>
        <v>0</v>
      </c>
    </row>
    <row r="66" spans="1:88" x14ac:dyDescent="0.25">
      <c r="A66" s="227"/>
      <c r="B66" s="225">
        <v>64</v>
      </c>
      <c r="C66" s="7">
        <v>1187.6700208828966</v>
      </c>
      <c r="D66" s="79">
        <v>4.7780897104236664E-2</v>
      </c>
      <c r="E66" s="79">
        <v>10121.010466609097</v>
      </c>
      <c r="F66" s="79">
        <v>5.8440729790495292</v>
      </c>
      <c r="G66" s="79">
        <v>13.062620229197522</v>
      </c>
      <c r="H66" s="79">
        <v>83.060274918080523</v>
      </c>
      <c r="I66" s="79">
        <v>94.804669054486197</v>
      </c>
      <c r="J66" s="79">
        <v>721.74553180147029</v>
      </c>
      <c r="K66" s="79">
        <v>1.0909960156314329</v>
      </c>
      <c r="L66" s="79">
        <v>7.5264451339750931</v>
      </c>
      <c r="M66" s="79">
        <v>27.204095306542818</v>
      </c>
      <c r="N66" s="79">
        <v>0.2085916196858823</v>
      </c>
      <c r="O66" s="79">
        <v>6.6789988191569083E-3</v>
      </c>
      <c r="P66" s="79">
        <v>3.1016072507597517E-3</v>
      </c>
      <c r="Q66" s="79">
        <v>11.005842737501522</v>
      </c>
      <c r="R66" s="79">
        <v>13.752016296893361</v>
      </c>
      <c r="S66" s="79">
        <v>10.524403035006999</v>
      </c>
      <c r="T66" s="79"/>
      <c r="U66" s="79">
        <v>85.447514037485732</v>
      </c>
      <c r="V66" s="79">
        <v>7.5991339351603431</v>
      </c>
      <c r="W66" s="79">
        <v>5.2038808258029192</v>
      </c>
      <c r="X66" s="79">
        <v>2.0898447713185742</v>
      </c>
      <c r="Y66" s="79">
        <v>15658.669931691415</v>
      </c>
      <c r="Z66" s="79">
        <v>60.09256852076485</v>
      </c>
      <c r="AA66" s="79">
        <v>19810.793971876112</v>
      </c>
      <c r="AB66" s="79">
        <v>876.23655639998549</v>
      </c>
      <c r="AC66" s="79">
        <v>260048.12063179267</v>
      </c>
      <c r="AD66" s="79">
        <v>26967.31312779471</v>
      </c>
      <c r="AE66" s="79">
        <v>152272.58592467511</v>
      </c>
      <c r="AF66" s="79">
        <v>16218.180660308919</v>
      </c>
      <c r="AG66" s="79">
        <v>46250.354281455599</v>
      </c>
      <c r="AH66" s="79">
        <v>14047.103642120863</v>
      </c>
      <c r="AI66" s="79">
        <v>4259.4887466304972</v>
      </c>
      <c r="AJ66" s="80">
        <v>191621.20412799186</v>
      </c>
      <c r="AK66" s="223"/>
      <c r="AL66" s="223"/>
      <c r="AM66" s="223"/>
      <c r="AN66" s="223"/>
      <c r="AO66" s="223"/>
      <c r="AP66" s="223"/>
      <c r="AQ66" s="223"/>
      <c r="AR66" s="223"/>
      <c r="AS66" s="223"/>
      <c r="AT66" s="223"/>
      <c r="AU66" s="223"/>
      <c r="AV66" s="223"/>
      <c r="AW66" s="223"/>
      <c r="AX66" s="223"/>
      <c r="AY66" s="223"/>
      <c r="AZ66" s="223"/>
      <c r="BA66" s="223"/>
      <c r="BB66" s="223"/>
      <c r="BC66" s="223"/>
      <c r="BD66" s="223"/>
      <c r="BE66" s="223"/>
      <c r="BF66" s="223"/>
      <c r="BG66" s="223"/>
      <c r="BH66" s="223"/>
      <c r="BI66" s="223"/>
      <c r="BJ66" s="223"/>
      <c r="BK66" s="223"/>
      <c r="BL66" s="223"/>
      <c r="BM66" s="223"/>
      <c r="BN66" s="223"/>
      <c r="BO66" s="223"/>
      <c r="BP66" s="223"/>
      <c r="BQ66" s="223"/>
      <c r="BR66" s="77"/>
      <c r="BS66" s="223"/>
      <c r="BT66" s="223"/>
      <c r="BU66" s="186">
        <f>'[47]HH_CGE_map_20-80'!U70</f>
        <v>175665.18270631228</v>
      </c>
      <c r="BV66" s="79">
        <f>'[47]HH_CGE_map_20-80'!V70</f>
        <v>1222421.0268353915</v>
      </c>
      <c r="BW66" s="79">
        <f>'[47]HH_CGE_map_20-80'!W70</f>
        <v>202204.84903694448</v>
      </c>
      <c r="BX66" s="185">
        <f>'[47]HH_CGE_map_20-80'!X70</f>
        <v>4191056.1487327935</v>
      </c>
      <c r="BY66" s="223"/>
      <c r="BZ66" s="223"/>
      <c r="CA66" s="223"/>
      <c r="CB66" s="223"/>
      <c r="CC66" s="223"/>
      <c r="CD66" s="223"/>
      <c r="CE66" s="79"/>
      <c r="CF66" s="85"/>
      <c r="CG66" s="107">
        <f t="shared" si="1"/>
        <v>6551836.2594643924</v>
      </c>
      <c r="CH66" s="221" t="b">
        <f t="shared" si="2"/>
        <v>1</v>
      </c>
      <c r="CI66" s="79">
        <v>6551836.2594643934</v>
      </c>
    </row>
    <row r="67" spans="1:88" x14ac:dyDescent="0.25">
      <c r="A67" s="227"/>
      <c r="B67" s="225">
        <v>65</v>
      </c>
      <c r="C67" s="7">
        <v>81588.287227829191</v>
      </c>
      <c r="D67" s="79">
        <v>741.90380795794624</v>
      </c>
      <c r="E67" s="79">
        <v>447302.26101502363</v>
      </c>
      <c r="F67" s="79">
        <v>97629.151115108965</v>
      </c>
      <c r="G67" s="79">
        <v>383.17939028592531</v>
      </c>
      <c r="H67" s="79">
        <v>5232.1767503191886</v>
      </c>
      <c r="I67" s="79">
        <v>24641.881132758997</v>
      </c>
      <c r="J67" s="79">
        <v>4184.3800264977535</v>
      </c>
      <c r="K67" s="79">
        <v>308.94783971714776</v>
      </c>
      <c r="L67" s="79">
        <v>80.225064703655477</v>
      </c>
      <c r="M67" s="79">
        <v>1.5465461972230194</v>
      </c>
      <c r="N67" s="79">
        <v>36.037264990383008</v>
      </c>
      <c r="O67" s="79">
        <v>3.5123786443497056</v>
      </c>
      <c r="P67" s="79">
        <v>5472.4862927988261</v>
      </c>
      <c r="Q67" s="79">
        <v>242.88160331018054</v>
      </c>
      <c r="R67" s="79">
        <v>327.42433046529931</v>
      </c>
      <c r="S67" s="79">
        <v>268.94348496522099</v>
      </c>
      <c r="T67" s="79">
        <v>3.213851094454389E-3</v>
      </c>
      <c r="U67" s="79">
        <v>4255.7224896330135</v>
      </c>
      <c r="V67" s="79">
        <v>357.49484623639529</v>
      </c>
      <c r="W67" s="79">
        <v>11728.611845731653</v>
      </c>
      <c r="X67" s="79">
        <v>285.79030902494725</v>
      </c>
      <c r="Y67" s="79">
        <v>26401.281458549398</v>
      </c>
      <c r="Z67" s="79">
        <v>20.622056918079288</v>
      </c>
      <c r="AA67" s="79">
        <v>7020.5901067219065</v>
      </c>
      <c r="AB67" s="79">
        <v>197770.98429732208</v>
      </c>
      <c r="AC67" s="79">
        <v>1483668.1047391507</v>
      </c>
      <c r="AD67" s="79">
        <v>26626.364470755136</v>
      </c>
      <c r="AE67" s="79">
        <v>23105.780269257717</v>
      </c>
      <c r="AF67" s="79">
        <v>125452.96687274608</v>
      </c>
      <c r="AG67" s="79">
        <v>334492.75343962654</v>
      </c>
      <c r="AH67" s="79">
        <v>24177.123790401823</v>
      </c>
      <c r="AI67" s="79">
        <v>14081.480841465991</v>
      </c>
      <c r="AJ67" s="80">
        <v>627242.02422221994</v>
      </c>
      <c r="AK67" s="223"/>
      <c r="AL67" s="223"/>
      <c r="AM67" s="223"/>
      <c r="AN67" s="223"/>
      <c r="AO67" s="223"/>
      <c r="AP67" s="223"/>
      <c r="AQ67" s="223"/>
      <c r="AR67" s="223"/>
      <c r="AS67" s="223"/>
      <c r="AT67" s="223"/>
      <c r="AU67" s="223"/>
      <c r="AV67" s="223"/>
      <c r="AW67" s="223"/>
      <c r="AX67" s="223"/>
      <c r="AY67" s="223"/>
      <c r="AZ67" s="223"/>
      <c r="BA67" s="223"/>
      <c r="BB67" s="223"/>
      <c r="BC67" s="223"/>
      <c r="BD67" s="223"/>
      <c r="BE67" s="223"/>
      <c r="BF67" s="223"/>
      <c r="BG67" s="223"/>
      <c r="BH67" s="223"/>
      <c r="BI67" s="223"/>
      <c r="BJ67" s="223"/>
      <c r="BK67" s="223"/>
      <c r="BL67" s="223"/>
      <c r="BM67" s="223"/>
      <c r="BN67" s="223"/>
      <c r="BO67" s="223"/>
      <c r="BP67" s="223"/>
      <c r="BQ67" s="223"/>
      <c r="BR67" s="77"/>
      <c r="BS67" s="223"/>
      <c r="BT67" s="223"/>
      <c r="BU67" s="186">
        <f>'[47]HH_CGE_map_20-80'!U71</f>
        <v>34265.783044972814</v>
      </c>
      <c r="BV67" s="79">
        <f>'[47]HH_CGE_map_20-80'!V71</f>
        <v>139079.5581281374</v>
      </c>
      <c r="BW67" s="79">
        <f>'[47]HH_CGE_map_20-80'!W71</f>
        <v>0</v>
      </c>
      <c r="BX67" s="185">
        <f>'[47]HH_CGE_map_20-80'!X71</f>
        <v>10614.104601018673</v>
      </c>
      <c r="BY67" s="223">
        <v>35603.030919081153</v>
      </c>
      <c r="BZ67" s="223"/>
      <c r="CA67" s="223"/>
      <c r="CB67" s="223"/>
      <c r="CC67" s="223"/>
      <c r="CD67" s="223"/>
      <c r="CE67" s="79">
        <v>1426492.2899236782</v>
      </c>
      <c r="CF67" s="85"/>
      <c r="CG67" s="107">
        <f t="shared" si="1"/>
        <v>5221187.6911580749</v>
      </c>
      <c r="CH67" s="221" t="b">
        <f t="shared" si="2"/>
        <v>1</v>
      </c>
      <c r="CI67" s="79">
        <v>5221187.6911580749</v>
      </c>
    </row>
    <row r="68" spans="1:88" x14ac:dyDescent="0.25">
      <c r="A68" s="227"/>
      <c r="B68" s="225">
        <v>66</v>
      </c>
      <c r="C68" s="7">
        <v>1.2460283041034266</v>
      </c>
      <c r="D68" s="79">
        <v>5.7906238878103249</v>
      </c>
      <c r="E68" s="79">
        <v>1887.7182301375708</v>
      </c>
      <c r="F68" s="79">
        <v>4.4581022759248849</v>
      </c>
      <c r="G68" s="79">
        <v>83.990743503673329</v>
      </c>
      <c r="H68" s="79">
        <v>4.3884213184102858</v>
      </c>
      <c r="I68" s="79">
        <v>7.7763722487557656</v>
      </c>
      <c r="J68" s="79">
        <v>0.6474256390137233</v>
      </c>
      <c r="K68" s="79">
        <v>5.59471874573702E-2</v>
      </c>
      <c r="L68" s="79">
        <v>4.751374670838469E-3</v>
      </c>
      <c r="M68" s="79"/>
      <c r="N68" s="79"/>
      <c r="O68" s="79">
        <v>0.12311777286075477</v>
      </c>
      <c r="P68" s="79">
        <v>2.2320415936824458E-3</v>
      </c>
      <c r="Q68" s="79">
        <v>8.1362455399911979E-3</v>
      </c>
      <c r="R68" s="79">
        <v>2.0647590081124607E-2</v>
      </c>
      <c r="S68" s="79">
        <v>0.41273528063072007</v>
      </c>
      <c r="T68" s="79"/>
      <c r="U68" s="79">
        <v>16.387406982556527</v>
      </c>
      <c r="V68" s="79">
        <v>1.6772593315924369</v>
      </c>
      <c r="W68" s="79">
        <v>7.5649993300826598E-2</v>
      </c>
      <c r="X68" s="79">
        <v>0.25182407308315485</v>
      </c>
      <c r="Y68" s="79">
        <v>315.50707378242214</v>
      </c>
      <c r="Z68" s="79">
        <v>0.32065534548106017</v>
      </c>
      <c r="AA68" s="79">
        <v>0.11978056620496046</v>
      </c>
      <c r="AB68" s="79">
        <v>2.5638886662623257</v>
      </c>
      <c r="AC68" s="79">
        <v>22.483331959143545</v>
      </c>
      <c r="AD68" s="79">
        <v>179.78624420733468</v>
      </c>
      <c r="AE68" s="79">
        <v>1668.0783862886537</v>
      </c>
      <c r="AF68" s="79">
        <v>20.676565061720918</v>
      </c>
      <c r="AG68" s="79">
        <v>125.53727306769908</v>
      </c>
      <c r="AH68" s="79">
        <v>0.29337947895244237</v>
      </c>
      <c r="AI68" s="79">
        <v>5.6299233931563784</v>
      </c>
      <c r="AJ68" s="80">
        <v>2406.3108030399576</v>
      </c>
      <c r="AK68" s="223"/>
      <c r="AL68" s="223"/>
      <c r="AM68" s="223"/>
      <c r="AN68" s="223"/>
      <c r="AO68" s="223"/>
      <c r="AP68" s="223"/>
      <c r="AQ68" s="223"/>
      <c r="AR68" s="223"/>
      <c r="AS68" s="223"/>
      <c r="AT68" s="223"/>
      <c r="AU68" s="223"/>
      <c r="AV68" s="223"/>
      <c r="AW68" s="223"/>
      <c r="AX68" s="223"/>
      <c r="AY68" s="223"/>
      <c r="AZ68" s="223"/>
      <c r="BA68" s="223"/>
      <c r="BB68" s="223"/>
      <c r="BC68" s="223"/>
      <c r="BD68" s="223"/>
      <c r="BE68" s="223"/>
      <c r="BF68" s="223"/>
      <c r="BG68" s="223"/>
      <c r="BH68" s="223"/>
      <c r="BI68" s="223"/>
      <c r="BJ68" s="223"/>
      <c r="BK68" s="223"/>
      <c r="BL68" s="223"/>
      <c r="BM68" s="223"/>
      <c r="BN68" s="223"/>
      <c r="BO68" s="223"/>
      <c r="BP68" s="223"/>
      <c r="BQ68" s="223"/>
      <c r="BR68" s="77"/>
      <c r="BS68" s="223"/>
      <c r="BT68" s="223"/>
      <c r="BU68" s="186">
        <f>'[47]HH_CGE_map_20-80'!U72</f>
        <v>45458.588270258908</v>
      </c>
      <c r="BV68" s="79">
        <f>'[47]HH_CGE_map_20-80'!V72</f>
        <v>311056.64950980176</v>
      </c>
      <c r="BW68" s="79">
        <f>'[47]HH_CGE_map_20-80'!W72</f>
        <v>30507.474665532118</v>
      </c>
      <c r="BX68" s="185">
        <f>'[47]HH_CGE_map_20-80'!X72</f>
        <v>606145.41880851437</v>
      </c>
      <c r="BY68" s="223">
        <v>1534170.5412941247</v>
      </c>
      <c r="BZ68" s="223"/>
      <c r="CA68" s="223"/>
      <c r="CB68" s="223"/>
      <c r="CC68" s="223"/>
      <c r="CD68" s="223"/>
      <c r="CE68" s="79"/>
      <c r="CF68" s="85"/>
      <c r="CG68" s="107">
        <f t="shared" si="1"/>
        <v>2534101.0155082773</v>
      </c>
      <c r="CH68" s="221" t="b">
        <f t="shared" si="2"/>
        <v>1</v>
      </c>
      <c r="CI68" s="79">
        <v>2534101.0155082773</v>
      </c>
    </row>
    <row r="69" spans="1:88" x14ac:dyDescent="0.25">
      <c r="A69" s="227"/>
      <c r="B69" s="225">
        <v>67</v>
      </c>
      <c r="C69" s="7">
        <v>5.7250406143817756</v>
      </c>
      <c r="D69" s="79">
        <v>9.1040420005265279</v>
      </c>
      <c r="E69" s="79">
        <v>3773.0081322051565</v>
      </c>
      <c r="F69" s="79">
        <v>19.12814723100124</v>
      </c>
      <c r="G69" s="79"/>
      <c r="H69" s="79">
        <v>1.9105290911289063</v>
      </c>
      <c r="I69" s="79">
        <v>20.277019018914537</v>
      </c>
      <c r="J69" s="79">
        <v>16.445221060646176</v>
      </c>
      <c r="K69" s="79">
        <v>0.96299985312871816</v>
      </c>
      <c r="L69" s="79">
        <v>7.8586376547526468E-2</v>
      </c>
      <c r="M69" s="79">
        <v>5.8408271480445375</v>
      </c>
      <c r="N69" s="79">
        <v>1.2542498098636171E-2</v>
      </c>
      <c r="O69" s="79">
        <v>1.6112781184152503E-3</v>
      </c>
      <c r="P69" s="79">
        <v>0.73228678996404317</v>
      </c>
      <c r="Q69" s="79">
        <v>156.1629865061596</v>
      </c>
      <c r="R69" s="79">
        <v>5.7068342020207739E-2</v>
      </c>
      <c r="S69" s="79">
        <v>0.12442588035119116</v>
      </c>
      <c r="T69" s="79"/>
      <c r="U69" s="79">
        <v>46.612162214744487</v>
      </c>
      <c r="V69" s="79">
        <v>3.0365890921586702</v>
      </c>
      <c r="W69" s="79">
        <v>3.2779314384172658</v>
      </c>
      <c r="X69" s="79">
        <v>3.2476729018413288</v>
      </c>
      <c r="Y69" s="79">
        <v>8326.6939551606083</v>
      </c>
      <c r="Z69" s="79">
        <v>0.26149206611384179</v>
      </c>
      <c r="AA69" s="79">
        <v>27.879352648151478</v>
      </c>
      <c r="AB69" s="79">
        <v>7.8620122168108653</v>
      </c>
      <c r="AC69" s="79">
        <v>179.68177510769027</v>
      </c>
      <c r="AD69" s="79">
        <v>20.345924430534541</v>
      </c>
      <c r="AE69" s="79">
        <v>2.5607975068509016E-2</v>
      </c>
      <c r="AF69" s="79"/>
      <c r="AG69" s="79">
        <v>344.11932002560843</v>
      </c>
      <c r="AH69" s="79">
        <v>467.62744565563207</v>
      </c>
      <c r="AI69" s="79">
        <v>8724.7929888355902</v>
      </c>
      <c r="AJ69" s="80">
        <v>6971.0342229265852</v>
      </c>
      <c r="AK69" s="223"/>
      <c r="AL69" s="223"/>
      <c r="AM69" s="223"/>
      <c r="AN69" s="223"/>
      <c r="AO69" s="223"/>
      <c r="AP69" s="223"/>
      <c r="AQ69" s="223"/>
      <c r="AR69" s="223"/>
      <c r="AS69" s="223"/>
      <c r="AT69" s="223"/>
      <c r="AU69" s="223"/>
      <c r="AV69" s="223"/>
      <c r="AW69" s="223"/>
      <c r="AX69" s="223"/>
      <c r="AY69" s="223"/>
      <c r="AZ69" s="223"/>
      <c r="BA69" s="223"/>
      <c r="BB69" s="223"/>
      <c r="BC69" s="223"/>
      <c r="BD69" s="223"/>
      <c r="BE69" s="223"/>
      <c r="BF69" s="223"/>
      <c r="BG69" s="223"/>
      <c r="BH69" s="223"/>
      <c r="BI69" s="223"/>
      <c r="BJ69" s="223"/>
      <c r="BK69" s="223"/>
      <c r="BL69" s="223"/>
      <c r="BM69" s="223"/>
      <c r="BN69" s="223"/>
      <c r="BO69" s="223"/>
      <c r="BP69" s="223"/>
      <c r="BQ69" s="223"/>
      <c r="BR69" s="77"/>
      <c r="BS69" s="223"/>
      <c r="BT69" s="223"/>
      <c r="BU69" s="186">
        <f>'[47]HH_CGE_map_20-80'!U73</f>
        <v>16412.754315513597</v>
      </c>
      <c r="BV69" s="79">
        <f>'[47]HH_CGE_map_20-80'!V73</f>
        <v>98968.078431025759</v>
      </c>
      <c r="BW69" s="79">
        <f>'[47]HH_CGE_map_20-80'!W73</f>
        <v>11622.363268792304</v>
      </c>
      <c r="BX69" s="185">
        <f>'[47]HH_CGE_map_20-80'!X73</f>
        <v>238522.59254073794</v>
      </c>
      <c r="BY69" s="223">
        <v>1575029.5712109932</v>
      </c>
      <c r="BZ69" s="223"/>
      <c r="CA69" s="223"/>
      <c r="CB69" s="223"/>
      <c r="CC69" s="223"/>
      <c r="CD69" s="223"/>
      <c r="CE69" s="79"/>
      <c r="CF69" s="85"/>
      <c r="CG69" s="107">
        <f t="shared" si="1"/>
        <v>1969691.4296856527</v>
      </c>
      <c r="CH69" s="221" t="b">
        <f t="shared" si="2"/>
        <v>1</v>
      </c>
      <c r="CI69" s="79">
        <v>1969691.4296856525</v>
      </c>
    </row>
    <row r="70" spans="1:88" ht="15.75" thickBot="1" x14ac:dyDescent="0.3">
      <c r="A70" s="86"/>
      <c r="B70" s="103">
        <v>68</v>
      </c>
      <c r="C70" s="8">
        <v>99493.504253433217</v>
      </c>
      <c r="D70" s="9">
        <v>20282.454425218399</v>
      </c>
      <c r="E70" s="9">
        <v>228928.48566125528</v>
      </c>
      <c r="F70" s="9">
        <v>8507.1647699079876</v>
      </c>
      <c r="G70" s="9">
        <v>638.0325637358003</v>
      </c>
      <c r="H70" s="9">
        <v>9713.6606597584305</v>
      </c>
      <c r="I70" s="9">
        <v>46387.665868553289</v>
      </c>
      <c r="J70" s="9">
        <v>5654.9729904518408</v>
      </c>
      <c r="K70" s="9">
        <v>350.41112199689439</v>
      </c>
      <c r="L70" s="9">
        <v>359.52493468912553</v>
      </c>
      <c r="M70" s="9">
        <v>4622.0161377864033</v>
      </c>
      <c r="N70" s="9">
        <v>39.315182621568638</v>
      </c>
      <c r="O70" s="9">
        <v>232.41089037367101</v>
      </c>
      <c r="P70" s="9">
        <v>327.14044752078166</v>
      </c>
      <c r="Q70" s="9">
        <v>1064.2426668463347</v>
      </c>
      <c r="R70" s="9">
        <v>1373.6556991461439</v>
      </c>
      <c r="S70" s="9">
        <v>918.74094114520187</v>
      </c>
      <c r="T70" s="9">
        <v>1.1567740681318422E-2</v>
      </c>
      <c r="U70" s="9">
        <v>9531.8489353798577</v>
      </c>
      <c r="V70" s="9">
        <v>337.51849064190111</v>
      </c>
      <c r="W70" s="9">
        <v>274.28884330287019</v>
      </c>
      <c r="X70" s="9">
        <v>3449.0164224842765</v>
      </c>
      <c r="Y70" s="9">
        <v>172702.39850181839</v>
      </c>
      <c r="Z70" s="9">
        <v>8899.485165635786</v>
      </c>
      <c r="AA70" s="9">
        <v>129116.64071612424</v>
      </c>
      <c r="AB70" s="9">
        <v>48779.489103007087</v>
      </c>
      <c r="AC70" s="9">
        <v>1633618.7422641879</v>
      </c>
      <c r="AD70" s="9">
        <v>42544.208719517694</v>
      </c>
      <c r="AE70" s="9">
        <v>94750.660522575126</v>
      </c>
      <c r="AF70" s="9">
        <v>206123.48291879296</v>
      </c>
      <c r="AG70" s="9">
        <v>294352.70552307804</v>
      </c>
      <c r="AH70" s="9">
        <v>104900.72340714662</v>
      </c>
      <c r="AI70" s="9">
        <v>113927.10046864758</v>
      </c>
      <c r="AJ70" s="10">
        <v>559271.37596205482</v>
      </c>
      <c r="AK70" s="224"/>
      <c r="AL70" s="224"/>
      <c r="AM70" s="224"/>
      <c r="AN70" s="224"/>
      <c r="AO70" s="224"/>
      <c r="AP70" s="224"/>
      <c r="AQ70" s="224"/>
      <c r="AR70" s="224"/>
      <c r="AS70" s="224"/>
      <c r="AT70" s="224"/>
      <c r="AU70" s="224"/>
      <c r="AV70" s="224"/>
      <c r="AW70" s="224"/>
      <c r="AX70" s="224"/>
      <c r="AY70" s="224"/>
      <c r="AZ70" s="224"/>
      <c r="BA70" s="224"/>
      <c r="BB70" s="224"/>
      <c r="BC70" s="224"/>
      <c r="BD70" s="224"/>
      <c r="BE70" s="224"/>
      <c r="BF70" s="224"/>
      <c r="BG70" s="224"/>
      <c r="BH70" s="224"/>
      <c r="BI70" s="224"/>
      <c r="BJ70" s="224"/>
      <c r="BK70" s="224"/>
      <c r="BL70" s="224"/>
      <c r="BM70" s="224"/>
      <c r="BN70" s="224"/>
      <c r="BO70" s="224"/>
      <c r="BP70" s="224"/>
      <c r="BQ70" s="224"/>
      <c r="BR70" s="78"/>
      <c r="BS70" s="224"/>
      <c r="BT70" s="224"/>
      <c r="BU70" s="184">
        <f>'[47]HH_CGE_map_20-80'!U74</f>
        <v>209814.55381392766</v>
      </c>
      <c r="BV70" s="183">
        <f>'[47]HH_CGE_map_20-80'!V74</f>
        <v>887899.51963664871</v>
      </c>
      <c r="BW70" s="183">
        <f>'[47]HH_CGE_map_20-80'!W74</f>
        <v>137643.7934645561</v>
      </c>
      <c r="BX70" s="182">
        <f>'[47]HH_CGE_map_20-80'!X74</f>
        <v>1897093.1380790591</v>
      </c>
      <c r="BY70" s="224">
        <v>2572441.6394333281</v>
      </c>
      <c r="BZ70" s="224"/>
      <c r="CA70" s="224"/>
      <c r="CB70" s="224"/>
      <c r="CC70" s="224"/>
      <c r="CD70" s="224"/>
      <c r="CE70" s="9">
        <v>38457.6323054815</v>
      </c>
      <c r="CF70" s="224"/>
      <c r="CG70" s="107">
        <f t="shared" si="1"/>
        <v>9594823.3734795768</v>
      </c>
      <c r="CH70" s="221" t="b">
        <f t="shared" si="2"/>
        <v>1</v>
      </c>
      <c r="CI70" s="224">
        <v>9594823.3734795768</v>
      </c>
    </row>
    <row r="71" spans="1:88" x14ac:dyDescent="0.25">
      <c r="A71" s="227" t="str">
        <f>BS1</f>
        <v>K</v>
      </c>
      <c r="B71" s="225">
        <v>69</v>
      </c>
      <c r="C71" s="79">
        <v>1849202.5999999999</v>
      </c>
      <c r="D71" s="79">
        <v>123462.76215141091</v>
      </c>
      <c r="E71" s="79">
        <v>4320025.9580597421</v>
      </c>
      <c r="F71" s="79">
        <v>126544.48321226559</v>
      </c>
      <c r="G71" s="79">
        <v>111719.90046035385</v>
      </c>
      <c r="H71" s="79">
        <v>568898.66070519283</v>
      </c>
      <c r="I71" s="79">
        <v>221630.83541103435</v>
      </c>
      <c r="J71" s="79">
        <v>1170975.6142917487</v>
      </c>
      <c r="K71" s="79">
        <v>38923.095048074741</v>
      </c>
      <c r="L71" s="79">
        <v>110076.31922744958</v>
      </c>
      <c r="M71" s="79">
        <v>839846.43594899192</v>
      </c>
      <c r="N71" s="79">
        <v>1024460.0258934889</v>
      </c>
      <c r="O71" s="79">
        <v>91740.965765774323</v>
      </c>
      <c r="P71" s="79">
        <v>393025.55105114414</v>
      </c>
      <c r="Q71" s="79">
        <v>268865.87145775952</v>
      </c>
      <c r="R71" s="79">
        <v>194484.03636553505</v>
      </c>
      <c r="S71" s="79">
        <v>204313.46740592801</v>
      </c>
      <c r="T71" s="79">
        <v>3981.3175441047297</v>
      </c>
      <c r="U71" s="79">
        <v>297699.87083777023</v>
      </c>
      <c r="V71" s="79">
        <v>55952.270884580976</v>
      </c>
      <c r="W71" s="79">
        <v>89834.958277648693</v>
      </c>
      <c r="X71" s="79">
        <v>60723.3</v>
      </c>
      <c r="Y71" s="79">
        <v>2835818.768586067</v>
      </c>
      <c r="Z71" s="79">
        <v>12122.898894784914</v>
      </c>
      <c r="AA71" s="79">
        <v>130138.0096433376</v>
      </c>
      <c r="AB71" s="79">
        <v>1644492.8</v>
      </c>
      <c r="AC71" s="79">
        <v>5863164.2999999998</v>
      </c>
      <c r="AD71" s="79">
        <v>601958.40000000002</v>
      </c>
      <c r="AE71" s="79">
        <v>1308089.1000000001</v>
      </c>
      <c r="AF71" s="79">
        <v>4191245.8</v>
      </c>
      <c r="AG71" s="79">
        <v>1446851.2</v>
      </c>
      <c r="AH71" s="79">
        <v>391338.10000000003</v>
      </c>
      <c r="AI71" s="79">
        <v>488001.5</v>
      </c>
      <c r="AJ71" s="80">
        <v>2904348.3228758103</v>
      </c>
      <c r="AK71" s="223"/>
      <c r="AL71" s="223"/>
      <c r="AM71" s="223"/>
      <c r="AN71" s="223"/>
      <c r="AO71" s="223"/>
      <c r="AP71" s="223"/>
      <c r="AQ71" s="223"/>
      <c r="AR71" s="223"/>
      <c r="AS71" s="223"/>
      <c r="AT71" s="223"/>
      <c r="AU71" s="223"/>
      <c r="AV71" s="223"/>
      <c r="AW71" s="223"/>
      <c r="AX71" s="223"/>
      <c r="AY71" s="223"/>
      <c r="AZ71" s="223"/>
      <c r="BA71" s="223"/>
      <c r="BB71" s="223"/>
      <c r="BC71" s="223"/>
      <c r="BD71" s="223"/>
      <c r="BE71" s="223"/>
      <c r="BF71" s="223"/>
      <c r="BG71" s="223"/>
      <c r="BH71" s="223"/>
      <c r="BI71" s="223"/>
      <c r="BJ71" s="223"/>
      <c r="BK71" s="223"/>
      <c r="BL71" s="223"/>
      <c r="BM71" s="223"/>
      <c r="BN71" s="223"/>
      <c r="BO71" s="223"/>
      <c r="BP71" s="223"/>
      <c r="BQ71" s="223"/>
      <c r="BR71" s="92"/>
      <c r="BS71" s="223"/>
      <c r="BT71" s="223"/>
      <c r="BU71" s="79"/>
      <c r="BV71" s="79"/>
      <c r="BW71" s="79"/>
      <c r="BX71" s="79"/>
      <c r="BY71" s="223"/>
      <c r="BZ71" s="223"/>
      <c r="CA71" s="223"/>
      <c r="CB71" s="223"/>
      <c r="CC71" s="223"/>
      <c r="CD71" s="223"/>
      <c r="CE71" s="223"/>
      <c r="CF71" s="104"/>
      <c r="CG71" s="107">
        <f t="shared" si="1"/>
        <v>33983957.5</v>
      </c>
      <c r="CH71" s="221" t="b">
        <f>CG71=CI71</f>
        <v>1</v>
      </c>
      <c r="CI71" s="79">
        <v>33983957.5</v>
      </c>
    </row>
    <row r="72" spans="1:88" x14ac:dyDescent="0.25">
      <c r="A72" s="227" t="str">
        <f>BT1</f>
        <v>L</v>
      </c>
      <c r="B72" s="225">
        <v>70</v>
      </c>
      <c r="C72" s="79">
        <v>604736.30000000005</v>
      </c>
      <c r="D72" s="79">
        <v>105860.56745946007</v>
      </c>
      <c r="E72" s="79">
        <v>633019.71334440075</v>
      </c>
      <c r="F72" s="79">
        <v>17752.191519996053</v>
      </c>
      <c r="G72" s="79">
        <v>86122.951192854816</v>
      </c>
      <c r="H72" s="79">
        <v>550308.99124965188</v>
      </c>
      <c r="I72" s="79">
        <v>220547.08523363638</v>
      </c>
      <c r="J72" s="79">
        <v>279467.79329062358</v>
      </c>
      <c r="K72" s="79">
        <v>26179.577379694845</v>
      </c>
      <c r="L72" s="79">
        <v>93362.839057653677</v>
      </c>
      <c r="M72" s="79">
        <v>307007.89370935922</v>
      </c>
      <c r="N72" s="79">
        <v>446672.77083422855</v>
      </c>
      <c r="O72" s="79">
        <v>46986.131221762087</v>
      </c>
      <c r="P72" s="79">
        <v>52208.380962589814</v>
      </c>
      <c r="Q72" s="79">
        <v>68082.519538603694</v>
      </c>
      <c r="R72" s="79">
        <v>103347.35189509609</v>
      </c>
      <c r="S72" s="79">
        <v>291633.449736398</v>
      </c>
      <c r="T72" s="79">
        <v>3900.4923739905507</v>
      </c>
      <c r="U72" s="79">
        <v>297063.01074169017</v>
      </c>
      <c r="V72" s="79">
        <v>57729.726933280675</v>
      </c>
      <c r="W72" s="79">
        <v>89737.262325029151</v>
      </c>
      <c r="X72" s="79">
        <v>77925.7</v>
      </c>
      <c r="Y72" s="79">
        <v>668400.71970362193</v>
      </c>
      <c r="Z72" s="79">
        <v>16250.96134842237</v>
      </c>
      <c r="AA72" s="79">
        <v>62221.363376500893</v>
      </c>
      <c r="AB72" s="79">
        <v>1321412.2</v>
      </c>
      <c r="AC72" s="79">
        <v>3257217.2</v>
      </c>
      <c r="AD72" s="79">
        <v>472862.4</v>
      </c>
      <c r="AE72" s="79">
        <v>695206.7</v>
      </c>
      <c r="AF72" s="79">
        <v>301672.7</v>
      </c>
      <c r="AG72" s="79">
        <v>995204.5</v>
      </c>
      <c r="AH72" s="79">
        <v>1135434.3999999999</v>
      </c>
      <c r="AI72" s="79">
        <v>585942.5</v>
      </c>
      <c r="AJ72" s="80">
        <v>2638964.9555714549</v>
      </c>
      <c r="AK72" s="223"/>
      <c r="AL72" s="223"/>
      <c r="AM72" s="223"/>
      <c r="AN72" s="223"/>
      <c r="AO72" s="223"/>
      <c r="AP72" s="223"/>
      <c r="AQ72" s="223"/>
      <c r="AR72" s="223"/>
      <c r="AS72" s="223"/>
      <c r="AT72" s="223"/>
      <c r="AU72" s="223"/>
      <c r="AV72" s="223"/>
      <c r="AW72" s="223"/>
      <c r="AX72" s="223"/>
      <c r="AY72" s="223"/>
      <c r="AZ72" s="223"/>
      <c r="BA72" s="223"/>
      <c r="BB72" s="223"/>
      <c r="BC72" s="223"/>
      <c r="BD72" s="223"/>
      <c r="BE72" s="223"/>
      <c r="BF72" s="223"/>
      <c r="BG72" s="223"/>
      <c r="BH72" s="223"/>
      <c r="BI72" s="223"/>
      <c r="BJ72" s="223"/>
      <c r="BK72" s="223"/>
      <c r="BL72" s="223"/>
      <c r="BM72" s="223"/>
      <c r="BN72" s="223"/>
      <c r="BO72" s="223"/>
      <c r="BP72" s="223"/>
      <c r="BQ72" s="223"/>
      <c r="BR72" s="77"/>
      <c r="BS72" s="223"/>
      <c r="BT72" s="79"/>
      <c r="BU72" s="79"/>
      <c r="BV72" s="79"/>
      <c r="BW72" s="79"/>
      <c r="BX72" s="79"/>
      <c r="BY72" s="79"/>
      <c r="BZ72" s="79"/>
      <c r="CA72" s="79"/>
      <c r="CB72" s="79"/>
      <c r="CC72" s="79"/>
      <c r="CD72" s="79"/>
      <c r="CE72" s="79"/>
      <c r="CF72" s="83"/>
      <c r="CG72" s="107">
        <f t="shared" si="1"/>
        <v>16610443.300000001</v>
      </c>
      <c r="CH72" s="221" t="b">
        <f t="shared" si="2"/>
        <v>1</v>
      </c>
      <c r="CI72" s="79">
        <v>16610443.300000001</v>
      </c>
    </row>
    <row r="73" spans="1:88" x14ac:dyDescent="0.25">
      <c r="A73" s="181" t="s">
        <v>172</v>
      </c>
      <c r="B73" s="99">
        <v>71</v>
      </c>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80"/>
      <c r="AK73" s="223"/>
      <c r="AL73" s="223"/>
      <c r="AM73" s="223"/>
      <c r="AN73" s="223"/>
      <c r="AO73" s="223"/>
      <c r="AP73" s="223"/>
      <c r="AQ73" s="223"/>
      <c r="AR73" s="223"/>
      <c r="AS73" s="223"/>
      <c r="AT73" s="223"/>
      <c r="AU73" s="223"/>
      <c r="AV73" s="223"/>
      <c r="AW73" s="223"/>
      <c r="AX73" s="223"/>
      <c r="AY73" s="223"/>
      <c r="AZ73" s="223"/>
      <c r="BA73" s="223"/>
      <c r="BB73" s="223"/>
      <c r="BC73" s="223"/>
      <c r="BD73" s="223"/>
      <c r="BE73" s="223"/>
      <c r="BF73" s="223"/>
      <c r="BG73" s="223"/>
      <c r="BH73" s="223"/>
      <c r="BI73" s="223"/>
      <c r="BJ73" s="223"/>
      <c r="BK73" s="223"/>
      <c r="BL73" s="223"/>
      <c r="BM73" s="223"/>
      <c r="BN73" s="223"/>
      <c r="BO73" s="223"/>
      <c r="BP73" s="223"/>
      <c r="BQ73" s="223"/>
      <c r="BR73" s="77"/>
      <c r="BS73" s="105"/>
      <c r="BT73" s="223">
        <f>'[47]SAM_2017_IO bal'!BT73*'[47]HH_CGE_map_20-80'!U99</f>
        <v>607413.57674406585</v>
      </c>
      <c r="BU73" s="223"/>
      <c r="BV73" s="223"/>
      <c r="BW73" s="223"/>
      <c r="BX73" s="223"/>
      <c r="BY73" s="223">
        <f>'[47]SAM_2017_IO bal'!BV73*'[47]HH_CGE_map_20-80'!U102</f>
        <v>1420065.3349408291</v>
      </c>
      <c r="BZ73" s="223"/>
      <c r="CA73" s="223"/>
      <c r="CB73" s="223"/>
      <c r="CC73" s="223"/>
      <c r="CD73" s="223"/>
      <c r="CE73" s="223"/>
      <c r="CF73" s="83">
        <f>'[47]SAM_2017_IO bal'!CC73*'[47]HH_CGE_map_20-80'!U105</f>
        <v>12098.851862492866</v>
      </c>
      <c r="CG73" s="107">
        <f t="shared" si="1"/>
        <v>2039577.7635473879</v>
      </c>
      <c r="CH73" s="221" t="b">
        <f>SUM(CG73:CG76)='[47]SAM_2017_IO bal'!CD73</f>
        <v>1</v>
      </c>
      <c r="CI73" s="180">
        <f>'[47]SAM_2017_IO bal'!CD73</f>
        <v>58504941.443953626</v>
      </c>
      <c r="CJ73" s="180">
        <f>SUM(CG73:CG76)-CI73</f>
        <v>0</v>
      </c>
    </row>
    <row r="74" spans="1:88" x14ac:dyDescent="0.25">
      <c r="A74" s="181" t="s">
        <v>173</v>
      </c>
      <c r="B74" s="99">
        <v>72</v>
      </c>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80"/>
      <c r="AK74" s="223"/>
      <c r="AL74" s="223"/>
      <c r="AM74" s="223"/>
      <c r="AN74" s="223"/>
      <c r="AO74" s="223"/>
      <c r="AP74" s="223"/>
      <c r="AQ74" s="223"/>
      <c r="AR74" s="223"/>
      <c r="AS74" s="223"/>
      <c r="AT74" s="223"/>
      <c r="AU74" s="223"/>
      <c r="AV74" s="223"/>
      <c r="AW74" s="223"/>
      <c r="AX74" s="223"/>
      <c r="AY74" s="223"/>
      <c r="AZ74" s="223"/>
      <c r="BA74" s="223"/>
      <c r="BB74" s="223"/>
      <c r="BC74" s="223"/>
      <c r="BD74" s="223"/>
      <c r="BE74" s="223"/>
      <c r="BF74" s="223"/>
      <c r="BG74" s="223"/>
      <c r="BH74" s="223"/>
      <c r="BI74" s="223"/>
      <c r="BJ74" s="223"/>
      <c r="BK74" s="223"/>
      <c r="BL74" s="223"/>
      <c r="BM74" s="223"/>
      <c r="BN74" s="223"/>
      <c r="BO74" s="223"/>
      <c r="BP74" s="223"/>
      <c r="BQ74" s="223"/>
      <c r="BR74" s="77"/>
      <c r="BS74" s="105">
        <f>'[47]SAM_2017_IO bal'!BS73*'[47]HH_CGE_map_20-80'!V80</f>
        <v>13324883.712603739</v>
      </c>
      <c r="BT74" s="223">
        <f>'[47]SAM_2017_IO bal'!BT73*'[47]HH_CGE_map_20-80'!V99</f>
        <v>6219124.6606683014</v>
      </c>
      <c r="BU74" s="223"/>
      <c r="BV74" s="223"/>
      <c r="BW74" s="223"/>
      <c r="BX74" s="223"/>
      <c r="BY74" s="223">
        <f>'[47]SAM_2017_IO bal'!BV73*'[47]HH_CGE_map_20-80'!V102</f>
        <v>2034241.7647489191</v>
      </c>
      <c r="BZ74" s="223"/>
      <c r="CA74" s="223"/>
      <c r="CB74" s="223"/>
      <c r="CC74" s="223"/>
      <c r="CD74" s="223"/>
      <c r="CE74" s="223"/>
      <c r="CF74" s="83">
        <f>'[47]SAM_2017_IO bal'!CC73*'[47]HH_CGE_map_20-80'!V105</f>
        <v>388805.05850486225</v>
      </c>
      <c r="CG74" s="107">
        <f t="shared" si="1"/>
        <v>21967055.19652582</v>
      </c>
      <c r="CH74" s="180">
        <f>SUM(CG73:CG76)</f>
        <v>58504941.443953618</v>
      </c>
    </row>
    <row r="75" spans="1:88" x14ac:dyDescent="0.25">
      <c r="A75" s="181" t="s">
        <v>174</v>
      </c>
      <c r="B75" s="99">
        <v>73</v>
      </c>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80"/>
      <c r="AK75" s="223"/>
      <c r="AL75" s="223"/>
      <c r="AM75" s="223"/>
      <c r="AN75" s="223"/>
      <c r="AO75" s="223"/>
      <c r="AP75" s="223"/>
      <c r="AQ75" s="223"/>
      <c r="AR75" s="223"/>
      <c r="AS75" s="223"/>
      <c r="AT75" s="223"/>
      <c r="AU75" s="223"/>
      <c r="AV75" s="223"/>
      <c r="AW75" s="223"/>
      <c r="AX75" s="223"/>
      <c r="AY75" s="223"/>
      <c r="AZ75" s="223"/>
      <c r="BA75" s="223"/>
      <c r="BB75" s="223"/>
      <c r="BC75" s="223"/>
      <c r="BD75" s="223"/>
      <c r="BE75" s="223"/>
      <c r="BF75" s="223"/>
      <c r="BG75" s="223"/>
      <c r="BH75" s="223"/>
      <c r="BI75" s="223"/>
      <c r="BJ75" s="223"/>
      <c r="BK75" s="223"/>
      <c r="BL75" s="223"/>
      <c r="BM75" s="223"/>
      <c r="BN75" s="223"/>
      <c r="BO75" s="223"/>
      <c r="BP75" s="223"/>
      <c r="BQ75" s="223"/>
      <c r="BR75" s="77"/>
      <c r="BS75" s="105"/>
      <c r="BT75" s="223">
        <f>'[47]SAM_2017_IO bal'!BT73*'[47]HH_CGE_map_20-80'!W99</f>
        <v>345158.78421012691</v>
      </c>
      <c r="BU75" s="223"/>
      <c r="BV75" s="223"/>
      <c r="BW75" s="223"/>
      <c r="BX75" s="223"/>
      <c r="BY75" s="223">
        <f>'[47]SAM_2017_IO bal'!BV73*'[47]HH_CGE_map_20-80'!W102</f>
        <v>806942.81997198029</v>
      </c>
      <c r="BZ75" s="223"/>
      <c r="CA75" s="223"/>
      <c r="CB75" s="223"/>
      <c r="CC75" s="223"/>
      <c r="CD75" s="223"/>
      <c r="CE75" s="223"/>
      <c r="CF75" s="83">
        <f>'[47]SAM_2017_IO bal'!CC73*'[47]HH_CGE_map_20-80'!W105</f>
        <v>6875.093279246933</v>
      </c>
      <c r="CG75" s="107">
        <f t="shared" si="1"/>
        <v>1158976.6974613541</v>
      </c>
    </row>
    <row r="76" spans="1:88" x14ac:dyDescent="0.25">
      <c r="A76" s="181" t="s">
        <v>175</v>
      </c>
      <c r="B76" s="99">
        <v>74</v>
      </c>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80"/>
      <c r="AK76" s="223"/>
      <c r="AL76" s="223"/>
      <c r="AM76" s="223"/>
      <c r="AN76" s="223"/>
      <c r="AO76" s="223"/>
      <c r="AP76" s="223"/>
      <c r="AQ76" s="223"/>
      <c r="AR76" s="223"/>
      <c r="AS76" s="223"/>
      <c r="AT76" s="223"/>
      <c r="AU76" s="223"/>
      <c r="AV76" s="223"/>
      <c r="AW76" s="223"/>
      <c r="AX76" s="223"/>
      <c r="AY76" s="223"/>
      <c r="AZ76" s="223"/>
      <c r="BA76" s="223"/>
      <c r="BB76" s="223"/>
      <c r="BC76" s="223"/>
      <c r="BD76" s="223"/>
      <c r="BE76" s="223"/>
      <c r="BF76" s="223"/>
      <c r="BG76" s="223"/>
      <c r="BH76" s="223"/>
      <c r="BI76" s="223"/>
      <c r="BJ76" s="223"/>
      <c r="BK76" s="223"/>
      <c r="BL76" s="223"/>
      <c r="BM76" s="223"/>
      <c r="BN76" s="223"/>
      <c r="BO76" s="223"/>
      <c r="BP76" s="223"/>
      <c r="BQ76" s="223"/>
      <c r="BR76" s="77"/>
      <c r="BS76" s="105">
        <f>'[47]SAM_2017_IO bal'!BS73*'[47]HH_CGE_map_20-80'!X80</f>
        <v>20223134.83239238</v>
      </c>
      <c r="BT76" s="223">
        <f>'[47]SAM_2017_IO bal'!BT73*'[47]HH_CGE_map_20-80'!X99</f>
        <v>9438746.278377505</v>
      </c>
      <c r="BU76" s="223"/>
      <c r="BV76" s="223"/>
      <c r="BW76" s="223"/>
      <c r="BX76" s="223"/>
      <c r="BY76" s="223">
        <f>'[47]SAM_2017_IO bal'!BV73*'[47]HH_CGE_map_20-80'!X102</f>
        <v>3087362.4398904811</v>
      </c>
      <c r="BZ76" s="223"/>
      <c r="CA76" s="223"/>
      <c r="CB76" s="223"/>
      <c r="CC76" s="223"/>
      <c r="CD76" s="223"/>
      <c r="CE76" s="223"/>
      <c r="CF76" s="83">
        <f>'[47]SAM_2017_IO bal'!CC73*'[47]HH_CGE_map_20-80'!X105</f>
        <v>590088.23575868958</v>
      </c>
      <c r="CG76" s="107">
        <f t="shared" si="1"/>
        <v>33339331.786419053</v>
      </c>
    </row>
    <row r="77" spans="1:88" x14ac:dyDescent="0.25">
      <c r="A77" s="227" t="str">
        <f>BY1</f>
        <v>Govt</v>
      </c>
      <c r="B77" s="225">
        <v>75</v>
      </c>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80"/>
      <c r="AK77" s="223"/>
      <c r="AL77" s="223"/>
      <c r="AM77" s="223"/>
      <c r="AN77" s="223"/>
      <c r="AO77" s="223"/>
      <c r="AP77" s="223"/>
      <c r="AQ77" s="223"/>
      <c r="AR77" s="223"/>
      <c r="AS77" s="223"/>
      <c r="AT77" s="223"/>
      <c r="AU77" s="223"/>
      <c r="AV77" s="223"/>
      <c r="AW77" s="223"/>
      <c r="AX77" s="223"/>
      <c r="AY77" s="223"/>
      <c r="AZ77" s="223"/>
      <c r="BA77" s="223"/>
      <c r="BB77" s="223"/>
      <c r="BC77" s="223"/>
      <c r="BD77" s="223"/>
      <c r="BE77" s="223"/>
      <c r="BF77" s="223"/>
      <c r="BG77" s="223"/>
      <c r="BH77" s="223"/>
      <c r="BI77" s="223"/>
      <c r="BJ77" s="223"/>
      <c r="BK77" s="223"/>
      <c r="BL77" s="223"/>
      <c r="BM77" s="223"/>
      <c r="BN77" s="223"/>
      <c r="BO77" s="223"/>
      <c r="BP77" s="223"/>
      <c r="BQ77" s="223"/>
      <c r="BR77" s="77"/>
      <c r="BS77" s="105">
        <v>435938.95500388398</v>
      </c>
      <c r="BT77" s="223"/>
      <c r="BU77" s="223">
        <f>'[47]SAM_2017_IO bal'!$BU74*'[47]HH_CGE_map_20-80'!U90+BU92</f>
        <v>185702.95324751944</v>
      </c>
      <c r="BV77" s="223">
        <f>'[47]SAM_2017_IO bal'!$BU74*'[47]HH_CGE_map_20-80'!V90-BU92</f>
        <v>2828335.151629074</v>
      </c>
      <c r="BW77" s="223">
        <f>'[47]SAM_2017_IO bal'!$BU74*'[47]HH_CGE_map_20-80'!W90+BW92</f>
        <v>105524.48615114062</v>
      </c>
      <c r="BX77" s="223">
        <f>'[47]SAM_2017_IO bal'!$BU74*'[47]HH_CGE_map_20-80'!X90-BW92</f>
        <v>4114110.3107915036</v>
      </c>
      <c r="BY77" s="223"/>
      <c r="BZ77" s="223">
        <v>2116982.0149958641</v>
      </c>
      <c r="CA77" s="223">
        <v>1201952.4153063877</v>
      </c>
      <c r="CB77" s="223">
        <v>601458.49999999988</v>
      </c>
      <c r="CC77" s="223"/>
      <c r="CD77" s="223">
        <v>3190491.612332928</v>
      </c>
      <c r="CE77" s="223"/>
      <c r="CF77" s="83">
        <v>375520.16821394372</v>
      </c>
      <c r="CG77" s="107">
        <f t="shared" si="1"/>
        <v>15156016.567672243</v>
      </c>
      <c r="CH77" s="221" t="b">
        <f t="shared" si="2"/>
        <v>1</v>
      </c>
      <c r="CI77" s="221">
        <v>15156016.567672243</v>
      </c>
      <c r="CJ77" s="180">
        <f>CG77-CI77</f>
        <v>0</v>
      </c>
    </row>
    <row r="78" spans="1:88" x14ac:dyDescent="0.25">
      <c r="A78" s="227" t="str">
        <f>BZ1</f>
        <v>TC</v>
      </c>
      <c r="B78" s="225">
        <v>76</v>
      </c>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80"/>
      <c r="AK78" s="79">
        <v>61694.209859215058</v>
      </c>
      <c r="AL78" s="79">
        <v>24668.667948639159</v>
      </c>
      <c r="AM78" s="79">
        <v>56060.408508274108</v>
      </c>
      <c r="AN78" s="79">
        <v>3377.8510110728821</v>
      </c>
      <c r="AO78" s="79">
        <v>1557.401241019335</v>
      </c>
      <c r="AP78" s="79">
        <v>13794.047760418576</v>
      </c>
      <c r="AQ78" s="79">
        <v>4508.8241182564134</v>
      </c>
      <c r="AR78" s="79">
        <v>417790.95987979323</v>
      </c>
      <c r="AS78" s="79">
        <v>10769.699272240916</v>
      </c>
      <c r="AT78" s="79">
        <v>92230.361828091758</v>
      </c>
      <c r="AU78" s="79">
        <v>7331.1709322309443</v>
      </c>
      <c r="AV78" s="79">
        <v>7449.0246086430689</v>
      </c>
      <c r="AW78" s="79">
        <v>38060.622438790291</v>
      </c>
      <c r="AX78" s="79">
        <v>80457.502038485138</v>
      </c>
      <c r="AY78" s="79">
        <v>64565.630834258962</v>
      </c>
      <c r="AZ78" s="79">
        <v>14010.099314161973</v>
      </c>
      <c r="BA78" s="79">
        <v>367258.82629018155</v>
      </c>
      <c r="BB78" s="79">
        <v>19100.087480511993</v>
      </c>
      <c r="BC78" s="79">
        <v>51189.869041708494</v>
      </c>
      <c r="BD78" s="79">
        <v>10841.405050506477</v>
      </c>
      <c r="BE78" s="79">
        <v>7262.11180515661</v>
      </c>
      <c r="BF78" s="79">
        <v>7407.2141733306871</v>
      </c>
      <c r="BG78" s="79">
        <v>148797.010440952</v>
      </c>
      <c r="BH78" s="79">
        <v>531.97696392039984</v>
      </c>
      <c r="BI78" s="79">
        <v>11869.028955227741</v>
      </c>
      <c r="BJ78" s="79">
        <v>204095.38218011637</v>
      </c>
      <c r="BK78" s="79">
        <v>22676.271727331492</v>
      </c>
      <c r="BL78" s="79">
        <v>56744.371531369536</v>
      </c>
      <c r="BM78" s="79">
        <v>70343.895067671678</v>
      </c>
      <c r="BN78" s="79">
        <v>17975.143042737302</v>
      </c>
      <c r="BO78" s="79">
        <v>64322.937104168159</v>
      </c>
      <c r="BP78" s="79">
        <v>8548.519467109707</v>
      </c>
      <c r="BQ78" s="79">
        <v>6751.9916158110482</v>
      </c>
      <c r="BR78" s="79">
        <v>142939.49146445945</v>
      </c>
      <c r="BS78" s="105"/>
      <c r="BT78" s="223"/>
      <c r="BU78" s="223"/>
      <c r="BV78" s="223"/>
      <c r="BW78" s="223"/>
      <c r="BX78" s="223"/>
      <c r="BY78" s="223"/>
      <c r="BZ78" s="223"/>
      <c r="CA78" s="223"/>
      <c r="CB78" s="223"/>
      <c r="CC78" s="223"/>
      <c r="CD78" s="223"/>
      <c r="CE78" s="223"/>
      <c r="CF78" s="83"/>
      <c r="CG78" s="107">
        <f t="shared" si="1"/>
        <v>2116982.0149958627</v>
      </c>
      <c r="CH78" s="221" t="b">
        <f t="shared" si="2"/>
        <v>1</v>
      </c>
      <c r="CI78" s="221">
        <v>2116982.0149958627</v>
      </c>
      <c r="CJ78" s="179"/>
    </row>
    <row r="79" spans="1:88" x14ac:dyDescent="0.25">
      <c r="A79" s="227" t="str">
        <f>CA1</f>
        <v>TE</v>
      </c>
      <c r="B79" s="225">
        <v>77</v>
      </c>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80"/>
      <c r="AK79" s="223"/>
      <c r="AL79" s="223"/>
      <c r="AM79" s="223"/>
      <c r="AN79" s="223"/>
      <c r="AO79" s="223"/>
      <c r="AP79" s="223"/>
      <c r="AQ79" s="223"/>
      <c r="AR79" s="223"/>
      <c r="AS79" s="223"/>
      <c r="AT79" s="223"/>
      <c r="AU79" s="223"/>
      <c r="AV79" s="223"/>
      <c r="AW79" s="223"/>
      <c r="AX79" s="223"/>
      <c r="AY79" s="223"/>
      <c r="AZ79" s="223"/>
      <c r="BA79" s="223"/>
      <c r="BB79" s="223"/>
      <c r="BC79" s="223"/>
      <c r="BD79" s="223"/>
      <c r="BE79" s="223"/>
      <c r="BF79" s="223"/>
      <c r="BG79" s="223"/>
      <c r="BH79" s="223"/>
      <c r="BI79" s="223"/>
      <c r="BJ79" s="223"/>
      <c r="BK79" s="223"/>
      <c r="BL79" s="223"/>
      <c r="BM79" s="223"/>
      <c r="BN79" s="223"/>
      <c r="BO79" s="223"/>
      <c r="BP79" s="223"/>
      <c r="BQ79" s="223"/>
      <c r="BR79" s="77"/>
      <c r="BS79" s="105"/>
      <c r="BT79" s="223"/>
      <c r="BU79" s="223"/>
      <c r="BV79" s="223"/>
      <c r="BW79" s="223"/>
      <c r="BX79" s="223"/>
      <c r="BY79" s="223"/>
      <c r="BZ79" s="223"/>
      <c r="CA79" s="223"/>
      <c r="CB79" s="223"/>
      <c r="CC79" s="223"/>
      <c r="CD79" s="223"/>
      <c r="CE79" s="223"/>
      <c r="CF79" s="83">
        <v>1201952.41530639</v>
      </c>
      <c r="CG79" s="107">
        <f t="shared" si="1"/>
        <v>1201952.41530639</v>
      </c>
      <c r="CH79" s="221" t="b">
        <f t="shared" si="2"/>
        <v>1</v>
      </c>
      <c r="CI79" s="221">
        <v>1201952.41530639</v>
      </c>
      <c r="CJ79" s="179"/>
    </row>
    <row r="80" spans="1:88" x14ac:dyDescent="0.25">
      <c r="A80" s="227" t="str">
        <f>CB1</f>
        <v>TK</v>
      </c>
      <c r="B80" s="225">
        <v>78</v>
      </c>
      <c r="C80" s="79">
        <v>2345.6999999999998</v>
      </c>
      <c r="D80" s="79">
        <v>6743.7734244622634</v>
      </c>
      <c r="E80" s="79">
        <v>296055.09572091891</v>
      </c>
      <c r="F80" s="79">
        <v>9039.5437684368753</v>
      </c>
      <c r="G80" s="79">
        <v>2040.9516378959104</v>
      </c>
      <c r="H80" s="79">
        <v>12599.450422358603</v>
      </c>
      <c r="I80" s="79">
        <v>9321.4850259273699</v>
      </c>
      <c r="J80" s="79">
        <v>8287.1005745175335</v>
      </c>
      <c r="K80" s="79">
        <v>318.74159399102547</v>
      </c>
      <c r="L80" s="79">
        <v>554.04772738808697</v>
      </c>
      <c r="M80" s="79">
        <v>21740.913309524396</v>
      </c>
      <c r="N80" s="79">
        <v>32461.152698204958</v>
      </c>
      <c r="O80" s="79">
        <v>581.21857235232687</v>
      </c>
      <c r="P80" s="79">
        <v>2146.8358820170624</v>
      </c>
      <c r="Q80" s="79">
        <v>637.79613938021123</v>
      </c>
      <c r="R80" s="79">
        <v>3070.7398051428631</v>
      </c>
      <c r="S80" s="79">
        <v>4652.8828525173012</v>
      </c>
      <c r="T80" s="79">
        <v>27.170844964239862</v>
      </c>
      <c r="U80" s="79">
        <v>11010.702396546756</v>
      </c>
      <c r="V80" s="79">
        <v>1149.4935869514538</v>
      </c>
      <c r="W80" s="79">
        <v>3345.4040165017936</v>
      </c>
      <c r="X80" s="79">
        <v>3085.5</v>
      </c>
      <c r="Y80" s="79">
        <v>38832.370945556882</v>
      </c>
      <c r="Z80" s="79">
        <v>27.660238328374504</v>
      </c>
      <c r="AA80" s="79">
        <v>629.49520668347975</v>
      </c>
      <c r="AB80" s="79">
        <v>11211.2</v>
      </c>
      <c r="AC80" s="79">
        <v>20780.400000000001</v>
      </c>
      <c r="AD80" s="79">
        <v>14441</v>
      </c>
      <c r="AE80" s="79">
        <v>17225.8</v>
      </c>
      <c r="AF80" s="79">
        <v>22445</v>
      </c>
      <c r="AG80" s="79">
        <v>15343.2</v>
      </c>
      <c r="AH80" s="79">
        <v>2192</v>
      </c>
      <c r="AI80" s="79">
        <v>1899.5</v>
      </c>
      <c r="AJ80" s="80">
        <v>25215.173609431255</v>
      </c>
      <c r="AK80" s="223"/>
      <c r="AL80" s="223"/>
      <c r="AM80" s="223"/>
      <c r="AN80" s="223"/>
      <c r="AO80" s="223"/>
      <c r="AP80" s="223"/>
      <c r="AQ80" s="223"/>
      <c r="AR80" s="223"/>
      <c r="AS80" s="223"/>
      <c r="AT80" s="223"/>
      <c r="AU80" s="223"/>
      <c r="AV80" s="223"/>
      <c r="AW80" s="223"/>
      <c r="AX80" s="223"/>
      <c r="AY80" s="223"/>
      <c r="AZ80" s="223"/>
      <c r="BA80" s="223"/>
      <c r="BB80" s="223"/>
      <c r="BC80" s="223"/>
      <c r="BD80" s="223"/>
      <c r="BE80" s="223"/>
      <c r="BF80" s="223"/>
      <c r="BG80" s="223"/>
      <c r="BH80" s="223"/>
      <c r="BI80" s="223"/>
      <c r="BJ80" s="223"/>
      <c r="BK80" s="223"/>
      <c r="BL80" s="223"/>
      <c r="BM80" s="223"/>
      <c r="BN80" s="223"/>
      <c r="BO80" s="223"/>
      <c r="BP80" s="223"/>
      <c r="BQ80" s="223"/>
      <c r="BR80" s="77"/>
      <c r="BS80" s="105"/>
      <c r="BT80" s="223"/>
      <c r="BU80" s="223"/>
      <c r="BV80" s="223"/>
      <c r="BW80" s="223"/>
      <c r="BX80" s="223"/>
      <c r="BY80" s="223"/>
      <c r="BZ80" s="223"/>
      <c r="CA80" s="223"/>
      <c r="CB80" s="223"/>
      <c r="CC80" s="223"/>
      <c r="CD80" s="223"/>
      <c r="CE80" s="223"/>
      <c r="CF80" s="83"/>
      <c r="CG80" s="107">
        <f t="shared" si="1"/>
        <v>601458.49999999988</v>
      </c>
      <c r="CH80" s="221" t="b">
        <f t="shared" si="2"/>
        <v>1</v>
      </c>
      <c r="CI80" s="221">
        <v>601458.49999999988</v>
      </c>
      <c r="CJ80" s="179"/>
    </row>
    <row r="81" spans="1:88" x14ac:dyDescent="0.25">
      <c r="A81" s="227" t="s">
        <v>49</v>
      </c>
      <c r="B81" s="225">
        <v>79</v>
      </c>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80"/>
      <c r="AK81" s="223"/>
      <c r="AL81" s="223"/>
      <c r="AM81" s="223"/>
      <c r="AN81" s="223"/>
      <c r="AO81" s="223"/>
      <c r="AP81" s="223"/>
      <c r="AQ81" s="223"/>
      <c r="AR81" s="223"/>
      <c r="AS81" s="223"/>
      <c r="AT81" s="223"/>
      <c r="AU81" s="223"/>
      <c r="AV81" s="223"/>
      <c r="AW81" s="223"/>
      <c r="AX81" s="223"/>
      <c r="AY81" s="223"/>
      <c r="AZ81" s="223"/>
      <c r="BA81" s="223"/>
      <c r="BB81" s="223"/>
      <c r="BC81" s="223"/>
      <c r="BD81" s="223"/>
      <c r="BE81" s="223"/>
      <c r="BF81" s="223"/>
      <c r="BG81" s="223"/>
      <c r="BH81" s="223"/>
      <c r="BI81" s="223"/>
      <c r="BJ81" s="223"/>
      <c r="BK81" s="223"/>
      <c r="BL81" s="223"/>
      <c r="BM81" s="223"/>
      <c r="BN81" s="223"/>
      <c r="BO81" s="223"/>
      <c r="BP81" s="223"/>
      <c r="BQ81" s="223"/>
      <c r="BR81" s="77"/>
      <c r="BS81" s="105"/>
      <c r="BT81" s="223"/>
      <c r="BU81" s="223"/>
      <c r="BV81" s="223"/>
      <c r="BW81" s="223"/>
      <c r="BX81" s="223"/>
      <c r="BY81" s="223"/>
      <c r="BZ81" s="223"/>
      <c r="CA81" s="223"/>
      <c r="CB81" s="223"/>
      <c r="CC81" s="223"/>
      <c r="CD81" s="223"/>
      <c r="CE81" s="223"/>
      <c r="CF81" s="83"/>
      <c r="CG81" s="107">
        <f t="shared" si="1"/>
        <v>0</v>
      </c>
      <c r="CI81" s="223"/>
      <c r="CJ81" s="179"/>
    </row>
    <row r="82" spans="1:88" x14ac:dyDescent="0.25">
      <c r="A82" s="227" t="str">
        <f>CD1</f>
        <v>TY</v>
      </c>
      <c r="B82" s="225">
        <v>80</v>
      </c>
      <c r="C82" s="223"/>
      <c r="D82" s="223"/>
      <c r="E82" s="223"/>
      <c r="F82" s="223"/>
      <c r="G82" s="223"/>
      <c r="H82" s="223"/>
      <c r="I82" s="223"/>
      <c r="J82" s="223"/>
      <c r="K82" s="223"/>
      <c r="L82" s="223"/>
      <c r="M82" s="223"/>
      <c r="N82" s="223"/>
      <c r="O82" s="223"/>
      <c r="P82" s="223"/>
      <c r="Q82" s="223"/>
      <c r="R82" s="223"/>
      <c r="S82" s="223"/>
      <c r="T82" s="223"/>
      <c r="U82" s="223"/>
      <c r="V82" s="223"/>
      <c r="W82" s="223"/>
      <c r="X82" s="223"/>
      <c r="Y82" s="223"/>
      <c r="Z82" s="223"/>
      <c r="AA82" s="223"/>
      <c r="AB82" s="223"/>
      <c r="AC82" s="223"/>
      <c r="AD82" s="223"/>
      <c r="AE82" s="223"/>
      <c r="AF82" s="223"/>
      <c r="AG82" s="223"/>
      <c r="AH82" s="223"/>
      <c r="AI82" s="223"/>
      <c r="AJ82" s="77"/>
      <c r="AK82" s="223"/>
      <c r="AL82" s="223"/>
      <c r="AM82" s="223"/>
      <c r="AN82" s="223"/>
      <c r="AO82" s="223"/>
      <c r="AP82" s="223"/>
      <c r="AQ82" s="223"/>
      <c r="AR82" s="223"/>
      <c r="AS82" s="223"/>
      <c r="AT82" s="223"/>
      <c r="AU82" s="223"/>
      <c r="AV82" s="223"/>
      <c r="AW82" s="223"/>
      <c r="AX82" s="223"/>
      <c r="AY82" s="223"/>
      <c r="AZ82" s="223"/>
      <c r="BA82" s="223"/>
      <c r="BB82" s="223"/>
      <c r="BC82" s="223"/>
      <c r="BD82" s="223"/>
      <c r="BE82" s="223"/>
      <c r="BF82" s="223"/>
      <c r="BG82" s="223"/>
      <c r="BH82" s="223"/>
      <c r="BI82" s="223"/>
      <c r="BJ82" s="223"/>
      <c r="BK82" s="223"/>
      <c r="BL82" s="223"/>
      <c r="BM82" s="223"/>
      <c r="BN82" s="223"/>
      <c r="BO82" s="223"/>
      <c r="BP82" s="223"/>
      <c r="BQ82" s="223"/>
      <c r="BR82" s="77"/>
      <c r="BS82" s="105"/>
      <c r="BT82" s="223"/>
      <c r="BU82" s="223">
        <f>'[47]SAM_2017_IO bal'!$BU79*'[47]HH_CGE_map_20-80'!U87</f>
        <v>30544.776795608319</v>
      </c>
      <c r="BV82" s="223">
        <f>'[47]SAM_2017_IO bal'!$BU79*'[47]HH_CGE_map_20-80'!V87</f>
        <v>1248200.2715366811</v>
      </c>
      <c r="BW82" s="223">
        <f>'[47]SAM_2017_IO bal'!$BU79*'[47]HH_CGE_map_20-80'!W87</f>
        <v>17356.869234393293</v>
      </c>
      <c r="BX82" s="223">
        <f>'[47]SAM_2017_IO bal'!$BU79*'[47]HH_CGE_map_20-80'!X87</f>
        <v>1894389.6947662435</v>
      </c>
      <c r="BY82" s="223"/>
      <c r="BZ82" s="223"/>
      <c r="CA82" s="223"/>
      <c r="CB82" s="223"/>
      <c r="CC82" s="223"/>
      <c r="CD82" s="223"/>
      <c r="CE82" s="223"/>
      <c r="CF82" s="83"/>
      <c r="CG82" s="107">
        <f t="shared" si="1"/>
        <v>3190491.6123329261</v>
      </c>
      <c r="CH82" s="221" t="b">
        <f t="shared" si="2"/>
        <v>1</v>
      </c>
      <c r="CI82" s="223">
        <v>3190491.6123329266</v>
      </c>
      <c r="CJ82" s="179"/>
    </row>
    <row r="83" spans="1:88" x14ac:dyDescent="0.25">
      <c r="A83" s="227" t="s">
        <v>17</v>
      </c>
      <c r="B83" s="225">
        <v>81</v>
      </c>
      <c r="C83" s="223"/>
      <c r="D83" s="223"/>
      <c r="E83" s="223"/>
      <c r="F83" s="223"/>
      <c r="G83" s="223"/>
      <c r="H83" s="223"/>
      <c r="I83" s="223"/>
      <c r="J83" s="223"/>
      <c r="K83" s="223"/>
      <c r="L83" s="223"/>
      <c r="M83" s="223"/>
      <c r="N83" s="223"/>
      <c r="O83" s="223"/>
      <c r="P83" s="223"/>
      <c r="Q83" s="223"/>
      <c r="R83" s="223"/>
      <c r="S83" s="223"/>
      <c r="T83" s="223"/>
      <c r="U83" s="223"/>
      <c r="V83" s="223"/>
      <c r="W83" s="223"/>
      <c r="X83" s="223"/>
      <c r="Y83" s="223"/>
      <c r="Z83" s="223"/>
      <c r="AA83" s="223"/>
      <c r="AB83" s="223"/>
      <c r="AC83" s="223"/>
      <c r="AD83" s="223"/>
      <c r="AE83" s="223"/>
      <c r="AF83" s="223"/>
      <c r="AG83" s="223"/>
      <c r="AH83" s="223"/>
      <c r="AI83" s="223"/>
      <c r="AJ83" s="77"/>
      <c r="AK83" s="223"/>
      <c r="AL83" s="223"/>
      <c r="AM83" s="223"/>
      <c r="AN83" s="223"/>
      <c r="AO83" s="223"/>
      <c r="AP83" s="223"/>
      <c r="AQ83" s="223"/>
      <c r="AR83" s="223"/>
      <c r="AS83" s="223"/>
      <c r="AT83" s="223"/>
      <c r="AU83" s="223"/>
      <c r="AV83" s="223"/>
      <c r="AW83" s="223"/>
      <c r="AX83" s="223"/>
      <c r="AY83" s="223"/>
      <c r="AZ83" s="223"/>
      <c r="BA83" s="223"/>
      <c r="BB83" s="223"/>
      <c r="BC83" s="223"/>
      <c r="BD83" s="223"/>
      <c r="BE83" s="223"/>
      <c r="BF83" s="223"/>
      <c r="BG83" s="223"/>
      <c r="BH83" s="223"/>
      <c r="BI83" s="223"/>
      <c r="BJ83" s="223"/>
      <c r="BK83" s="223"/>
      <c r="BL83" s="223"/>
      <c r="BM83" s="223"/>
      <c r="BN83" s="223"/>
      <c r="BO83" s="223"/>
      <c r="BP83" s="223"/>
      <c r="BQ83" s="223"/>
      <c r="BR83" s="77"/>
      <c r="BS83" s="105"/>
      <c r="BT83" s="223"/>
      <c r="BU83" s="223"/>
      <c r="BV83" s="222">
        <f>'[47]SAM_2017_IO bal'!BU80*'[47]HH_CGE_map_20-80'!V80+BV92+BU92</f>
        <v>4950463.3906800188</v>
      </c>
      <c r="BW83" s="223"/>
      <c r="BX83" s="222">
        <f>'[47]SAM_2017_IO bal'!BU80*'[47]HH_CGE_map_20-80'!X80+BX92+BW92</f>
        <v>7691748.1978524514</v>
      </c>
      <c r="BY83" s="223">
        <f>'[47]SAM_2017_IO bal'!BV80</f>
        <v>1145959.1116207819</v>
      </c>
      <c r="BZ83" s="223"/>
      <c r="CA83" s="223"/>
      <c r="CB83" s="223"/>
      <c r="CC83" s="223"/>
      <c r="CD83" s="223"/>
      <c r="CE83" s="223"/>
      <c r="CF83" s="83">
        <v>1731154.8481223364</v>
      </c>
      <c r="CG83" s="107">
        <f t="shared" si="1"/>
        <v>15519325.548275588</v>
      </c>
      <c r="CH83" s="221" t="b">
        <f t="shared" si="2"/>
        <v>0</v>
      </c>
      <c r="CI83" s="223">
        <v>15519325.548275528</v>
      </c>
      <c r="CJ83" s="180">
        <f>CG83-CI83</f>
        <v>5.9604644775390625E-8</v>
      </c>
    </row>
    <row r="84" spans="1:88" x14ac:dyDescent="0.25">
      <c r="A84" s="91" t="str">
        <f>CF1</f>
        <v>ROW</v>
      </c>
      <c r="B84" s="225">
        <v>82</v>
      </c>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93"/>
      <c r="AK84" s="82">
        <v>377889.37696545385</v>
      </c>
      <c r="AL84" s="82">
        <v>8979.0561205599588</v>
      </c>
      <c r="AM84" s="82">
        <v>5048.83171799928</v>
      </c>
      <c r="AN84" s="82"/>
      <c r="AO84" s="82">
        <v>12398.370762056524</v>
      </c>
      <c r="AP84" s="82">
        <v>264468.33967294788</v>
      </c>
      <c r="AQ84" s="82">
        <v>20987.823054706889</v>
      </c>
      <c r="AR84" s="82">
        <v>917335.64919590589</v>
      </c>
      <c r="AS84" s="82">
        <v>237028.06083201614</v>
      </c>
      <c r="AT84" s="82">
        <v>1185696.7847974994</v>
      </c>
      <c r="AU84" s="82">
        <v>819193.1745916385</v>
      </c>
      <c r="AV84" s="82">
        <v>101738.51845910895</v>
      </c>
      <c r="AW84" s="82">
        <v>563269.00005754898</v>
      </c>
      <c r="AX84" s="82">
        <v>403774.99268690002</v>
      </c>
      <c r="AY84" s="82">
        <v>1410828.0377600263</v>
      </c>
      <c r="AZ84" s="82">
        <v>373068.84106831416</v>
      </c>
      <c r="BA84" s="82">
        <v>4351662.6412385888</v>
      </c>
      <c r="BB84" s="82">
        <v>218230.32243742488</v>
      </c>
      <c r="BC84" s="82">
        <v>63474.92873283536</v>
      </c>
      <c r="BD84" s="82">
        <v>7330.6891706297174</v>
      </c>
      <c r="BE84" s="82">
        <v>4981.0706214921347</v>
      </c>
      <c r="BF84" s="82">
        <v>17187.596413866675</v>
      </c>
      <c r="BG84" s="82">
        <v>29733.335089402593</v>
      </c>
      <c r="BH84" s="82">
        <v>4068.8547626593227</v>
      </c>
      <c r="BI84" s="82">
        <v>28639.243136498961</v>
      </c>
      <c r="BJ84" s="82">
        <v>561028.09152437956</v>
      </c>
      <c r="BK84" s="82">
        <v>4682.3016530854175</v>
      </c>
      <c r="BL84" s="82">
        <v>154593.86056226087</v>
      </c>
      <c r="BM84" s="82">
        <v>73941.567063324372</v>
      </c>
      <c r="BN84" s="82">
        <v>10903.572926126517</v>
      </c>
      <c r="BO84" s="82">
        <v>1079425.0707247735</v>
      </c>
      <c r="BP84" s="82"/>
      <c r="BQ84" s="82"/>
      <c r="BR84" s="93">
        <v>195092.42365978396</v>
      </c>
      <c r="BS84" s="106"/>
      <c r="BT84" s="82"/>
      <c r="BU84" s="82"/>
      <c r="BV84" s="82">
        <f>'[47]SAM_2017_IO bal'!$BU81*'[47]HH_CGE_map_20-80'!V80</f>
        <v>2757844.8191569168</v>
      </c>
      <c r="BW84" s="82"/>
      <c r="BX84" s="82">
        <f>'[47]SAM_2017_IO bal'!$BU81*'[47]HH_CGE_map_20-80'!X80</f>
        <v>4185572.5593966157</v>
      </c>
      <c r="BY84" s="82">
        <v>197537.45013916778</v>
      </c>
      <c r="BZ84" s="82"/>
      <c r="CA84" s="82"/>
      <c r="CB84" s="82"/>
      <c r="CC84" s="82"/>
      <c r="CD84" s="82"/>
      <c r="CE84" s="82"/>
      <c r="CF84" s="84"/>
      <c r="CG84" s="107">
        <f t="shared" si="1"/>
        <v>20647635.256152518</v>
      </c>
      <c r="CH84" s="221" t="b">
        <f t="shared" ref="CH84" si="3">SUM(CG84:CG88)=CI84</f>
        <v>0</v>
      </c>
      <c r="CI84" s="223">
        <v>20766146.260047965</v>
      </c>
      <c r="CJ84" s="179"/>
    </row>
    <row r="85" spans="1:88" x14ac:dyDescent="0.25">
      <c r="A85" s="75" t="str">
        <f>CG1</f>
        <v>Total</v>
      </c>
      <c r="B85" s="75"/>
      <c r="C85" s="107">
        <f t="shared" ref="C85:AJ85" si="4">SUM(C37:C84)</f>
        <v>4824172.3673870564</v>
      </c>
      <c r="D85" s="107">
        <f t="shared" si="4"/>
        <v>510187.50457440905</v>
      </c>
      <c r="E85" s="107">
        <f t="shared" si="4"/>
        <v>9835329.8675439358</v>
      </c>
      <c r="F85" s="107">
        <f t="shared" si="4"/>
        <v>301853.07414564543</v>
      </c>
      <c r="G85" s="107">
        <f t="shared" si="4"/>
        <v>464864.79147042439</v>
      </c>
      <c r="H85" s="107">
        <f t="shared" si="4"/>
        <v>2592449.1985191451</v>
      </c>
      <c r="I85" s="107">
        <f t="shared" si="4"/>
        <v>970594.93699423457</v>
      </c>
      <c r="J85" s="107">
        <f t="shared" si="4"/>
        <v>2805583.5627252702</v>
      </c>
      <c r="K85" s="107">
        <f t="shared" si="4"/>
        <v>135918.01935970414</v>
      </c>
      <c r="L85" s="107">
        <f t="shared" si="4"/>
        <v>454067.2114391817</v>
      </c>
      <c r="M85" s="107">
        <f t="shared" si="4"/>
        <v>2529113.5923319263</v>
      </c>
      <c r="N85" s="107">
        <f t="shared" si="4"/>
        <v>3230934.648852414</v>
      </c>
      <c r="O85" s="107">
        <f t="shared" si="4"/>
        <v>287662.41155316518</v>
      </c>
      <c r="P85" s="107">
        <f t="shared" si="4"/>
        <v>1604994.9222963413</v>
      </c>
      <c r="Q85" s="107">
        <f t="shared" si="4"/>
        <v>630421.7908047745</v>
      </c>
      <c r="R85" s="107">
        <f t="shared" si="4"/>
        <v>641971.92555395712</v>
      </c>
      <c r="S85" s="107">
        <f t="shared" si="4"/>
        <v>1067874.1720771422</v>
      </c>
      <c r="T85" s="107">
        <f t="shared" si="4"/>
        <v>17553.933400863101</v>
      </c>
      <c r="U85" s="107">
        <f t="shared" si="4"/>
        <v>1323795.6148854657</v>
      </c>
      <c r="V85" s="107">
        <f t="shared" si="4"/>
        <v>243912.84116712437</v>
      </c>
      <c r="W85" s="107">
        <f t="shared" si="4"/>
        <v>310019.20424028777</v>
      </c>
      <c r="X85" s="107">
        <f t="shared" si="4"/>
        <v>382304.67682509287</v>
      </c>
      <c r="Y85" s="107">
        <f t="shared" si="4"/>
        <v>6575974.8569460604</v>
      </c>
      <c r="Z85" s="107">
        <f t="shared" si="4"/>
        <v>79134.782257829094</v>
      </c>
      <c r="AA85" s="107">
        <f t="shared" si="4"/>
        <v>464874.361825981</v>
      </c>
      <c r="AB85" s="107">
        <f t="shared" si="4"/>
        <v>6162159.56153196</v>
      </c>
      <c r="AC85" s="107">
        <f t="shared" si="4"/>
        <v>17426816.593215737</v>
      </c>
      <c r="AD85" s="107">
        <f t="shared" si="4"/>
        <v>1699950.6764707984</v>
      </c>
      <c r="AE85" s="107">
        <f t="shared" si="4"/>
        <v>3175143.6459973194</v>
      </c>
      <c r="AF85" s="107">
        <f t="shared" si="4"/>
        <v>6544221.7911327044</v>
      </c>
      <c r="AG85" s="107">
        <f t="shared" si="4"/>
        <v>4155213.7069809185</v>
      </c>
      <c r="AH85" s="107">
        <f t="shared" si="4"/>
        <v>2525552.4960411605</v>
      </c>
      <c r="AI85" s="107">
        <f t="shared" si="4"/>
        <v>1962939.4380698442</v>
      </c>
      <c r="AJ85" s="107">
        <f t="shared" si="4"/>
        <v>9474998.7321463283</v>
      </c>
      <c r="AK85" s="107">
        <f t="shared" ref="AK85:BR85" si="5">SUM(AK3:AK84)</f>
        <v>4904262.5931855533</v>
      </c>
      <c r="AL85" s="107">
        <f t="shared" si="5"/>
        <v>420744.1461369454</v>
      </c>
      <c r="AM85" s="107">
        <f t="shared" si="5"/>
        <v>2192799.5765365316</v>
      </c>
      <c r="AN85" s="107">
        <f t="shared" si="5"/>
        <v>42398.87780370492</v>
      </c>
      <c r="AO85" s="107">
        <f t="shared" si="5"/>
        <v>327407.76004727767</v>
      </c>
      <c r="AP85" s="107">
        <f t="shared" si="5"/>
        <v>2376449.7613565461</v>
      </c>
      <c r="AQ85" s="107">
        <f t="shared" si="5"/>
        <v>933902.12279257271</v>
      </c>
      <c r="AR85" s="107">
        <f t="shared" si="5"/>
        <v>3821390.3046524082</v>
      </c>
      <c r="AS85" s="107">
        <f t="shared" si="5"/>
        <v>375546.39238492394</v>
      </c>
      <c r="AT85" s="107">
        <f t="shared" si="5"/>
        <v>1669941.9987062132</v>
      </c>
      <c r="AU85" s="107">
        <f t="shared" si="5"/>
        <v>2248375.7417106754</v>
      </c>
      <c r="AV85" s="107">
        <f t="shared" si="5"/>
        <v>1971440.950068234</v>
      </c>
      <c r="AW85" s="107">
        <f t="shared" si="5"/>
        <v>869516.48541806894</v>
      </c>
      <c r="AX85" s="107">
        <f t="shared" si="5"/>
        <v>1697042.0697474449</v>
      </c>
      <c r="AY85" s="107">
        <f t="shared" si="5"/>
        <v>1906995.1506440714</v>
      </c>
      <c r="AZ85" s="107">
        <f t="shared" si="5"/>
        <v>1007776.821654662</v>
      </c>
      <c r="BA85" s="107">
        <f t="shared" si="5"/>
        <v>5603834.5141047155</v>
      </c>
      <c r="BB85" s="107">
        <f t="shared" si="5"/>
        <v>241183.14911595441</v>
      </c>
      <c r="BC85" s="107">
        <f t="shared" si="5"/>
        <v>1091458.1845290572</v>
      </c>
      <c r="BD85" s="107">
        <f t="shared" si="5"/>
        <v>258476.38146587767</v>
      </c>
      <c r="BE85" s="107">
        <f t="shared" si="5"/>
        <v>602452.79669447895</v>
      </c>
      <c r="BF85" s="107">
        <f t="shared" si="5"/>
        <v>356357.77701761207</v>
      </c>
      <c r="BG85" s="107">
        <f t="shared" si="5"/>
        <v>5793196.2556766802</v>
      </c>
      <c r="BH85" s="107">
        <f t="shared" si="5"/>
        <v>79834.549977415998</v>
      </c>
      <c r="BI85" s="107">
        <f t="shared" si="5"/>
        <v>434285.45173004369</v>
      </c>
      <c r="BJ85" s="107">
        <f t="shared" si="5"/>
        <v>6842147.1480954587</v>
      </c>
      <c r="BK85" s="107">
        <f t="shared" si="5"/>
        <v>15602910.472523838</v>
      </c>
      <c r="BL85" s="107">
        <f t="shared" si="5"/>
        <v>1861085.6668051437</v>
      </c>
      <c r="BM85" s="107">
        <f t="shared" si="5"/>
        <v>3290229.8982372363</v>
      </c>
      <c r="BN85" s="107">
        <f t="shared" si="5"/>
        <v>6551836.2594643952</v>
      </c>
      <c r="BO85" s="107">
        <f t="shared" si="5"/>
        <v>5221187.6911580767</v>
      </c>
      <c r="BP85" s="107">
        <f t="shared" si="5"/>
        <v>2534101.0155082792</v>
      </c>
      <c r="BQ85" s="107">
        <f t="shared" si="5"/>
        <v>1969691.4296856539</v>
      </c>
      <c r="BR85" s="107">
        <f t="shared" si="5"/>
        <v>9594823.3734795805</v>
      </c>
      <c r="BS85" s="107">
        <f t="shared" ref="BS85:CE85" si="6">SUM(BS37:BS84)</f>
        <v>33983957.500000007</v>
      </c>
      <c r="BT85" s="107">
        <f t="shared" si="6"/>
        <v>16610443.299999999</v>
      </c>
      <c r="BU85" s="107">
        <f t="shared" si="6"/>
        <v>2039577.7635473874</v>
      </c>
      <c r="BV85" s="107">
        <f t="shared" si="6"/>
        <v>21967055.19652582</v>
      </c>
      <c r="BW85" s="107">
        <f t="shared" si="6"/>
        <v>1158976.6974613541</v>
      </c>
      <c r="BX85" s="107">
        <f t="shared" si="6"/>
        <v>33339331.786419056</v>
      </c>
      <c r="BY85" s="107">
        <f t="shared" si="6"/>
        <v>15156016.567672249</v>
      </c>
      <c r="BZ85" s="107">
        <f t="shared" si="6"/>
        <v>2116982.0149958641</v>
      </c>
      <c r="CA85" s="107">
        <f t="shared" si="6"/>
        <v>1201952.4153063877</v>
      </c>
      <c r="CB85" s="107">
        <f t="shared" si="6"/>
        <v>601458.49999999988</v>
      </c>
      <c r="CC85" s="107">
        <f t="shared" si="6"/>
        <v>0</v>
      </c>
      <c r="CD85" s="107">
        <f t="shared" si="6"/>
        <v>3190491.612332928</v>
      </c>
      <c r="CE85" s="107">
        <f t="shared" si="6"/>
        <v>15519325.548275532</v>
      </c>
      <c r="CF85" s="107">
        <f>SUM(CF3:CF84)</f>
        <v>20647635.256152473</v>
      </c>
      <c r="CG85" s="222"/>
    </row>
    <row r="86" spans="1:88" x14ac:dyDescent="0.25">
      <c r="A86" s="76" t="s">
        <v>18</v>
      </c>
      <c r="B86" s="76"/>
      <c r="C86" s="94">
        <f>$CG3-C85</f>
        <v>0</v>
      </c>
      <c r="D86" s="94">
        <f>$CG4-D85</f>
        <v>-1.57160684466362E-9</v>
      </c>
      <c r="E86" s="94">
        <f>$CG5-E85</f>
        <v>0</v>
      </c>
      <c r="F86" s="94">
        <f>$CG6-F85</f>
        <v>-1.57160684466362E-9</v>
      </c>
      <c r="G86" s="94">
        <f>$CG7-G85</f>
        <v>-1.3969838619232178E-9</v>
      </c>
      <c r="H86" s="94">
        <f>$CG8-H85</f>
        <v>0</v>
      </c>
      <c r="I86" s="94">
        <f>$CG9-I85</f>
        <v>-1.5133991837501526E-9</v>
      </c>
      <c r="J86" s="94">
        <f>$CG10-J85</f>
        <v>0</v>
      </c>
      <c r="K86" s="94">
        <f>$CG11-K85</f>
        <v>-1.5425030142068863E-9</v>
      </c>
      <c r="L86" s="94">
        <f>$CG12-L85</f>
        <v>-1.57160684466362E-9</v>
      </c>
      <c r="M86" s="94">
        <f>$CG13-M85</f>
        <v>0</v>
      </c>
      <c r="N86" s="94">
        <f>$CG14-N85</f>
        <v>0</v>
      </c>
      <c r="O86" s="94">
        <f>$CG15-O85</f>
        <v>-1.6298145055770874E-9</v>
      </c>
      <c r="P86" s="94">
        <f>$CG16-P85</f>
        <v>0</v>
      </c>
      <c r="Q86" s="94">
        <f>$CG17-Q85</f>
        <v>-1.5133991837501526E-9</v>
      </c>
      <c r="R86" s="94">
        <f>$CG18-R85</f>
        <v>-1.6298145055770874E-9</v>
      </c>
      <c r="S86" s="94">
        <f>$CG19-S85</f>
        <v>0</v>
      </c>
      <c r="T86" s="94">
        <f>$CG20-T85</f>
        <v>-1.5643308870494366E-9</v>
      </c>
      <c r="U86" s="94">
        <f>$CG21-U85</f>
        <v>0</v>
      </c>
      <c r="V86" s="94">
        <f>$CG22-V85</f>
        <v>-1.57160684466362E-9</v>
      </c>
      <c r="W86" s="94">
        <f>$CG23-W85</f>
        <v>-1.7462298274040222E-9</v>
      </c>
      <c r="X86" s="94">
        <f>$CG24-X85</f>
        <v>-1.5133991837501526E-9</v>
      </c>
      <c r="Y86" s="94">
        <f>$CG25-Y85</f>
        <v>0</v>
      </c>
      <c r="Z86" s="94">
        <f>$CG26-Z85</f>
        <v>-1.5570549294352531E-9</v>
      </c>
      <c r="AA86" s="94">
        <f>$CG27-AA85</f>
        <v>-1.57160684466362E-9</v>
      </c>
      <c r="AB86" s="94">
        <f>$CG28-AB85</f>
        <v>0</v>
      </c>
      <c r="AC86" s="94">
        <f>$CG29-AC85</f>
        <v>0</v>
      </c>
      <c r="AD86" s="94">
        <f>$CG30-AD85</f>
        <v>0</v>
      </c>
      <c r="AE86" s="94">
        <f>$CG31-AE85</f>
        <v>0</v>
      </c>
      <c r="AF86" s="94">
        <f>$CG32-AF85</f>
        <v>0</v>
      </c>
      <c r="AG86" s="94">
        <f>$CG33-AG85</f>
        <v>0</v>
      </c>
      <c r="AH86" s="94">
        <f>$CG34-AH85</f>
        <v>8.8475644588470459E-9</v>
      </c>
      <c r="AI86" s="94">
        <f>$CG35-AI85</f>
        <v>0</v>
      </c>
      <c r="AJ86" s="95">
        <f>$CG36-AJ85</f>
        <v>0</v>
      </c>
      <c r="AK86" s="228">
        <f>AK85-$CG37</f>
        <v>0</v>
      </c>
      <c r="AL86" s="228">
        <f>AL85-$CG38</f>
        <v>0</v>
      </c>
      <c r="AM86" s="228">
        <f>AM85-$CG39</f>
        <v>0</v>
      </c>
      <c r="AN86" s="228">
        <f>AN85-$CG40</f>
        <v>1.5497789718210697E-9</v>
      </c>
      <c r="AO86" s="228">
        <f>AO85-$CG41</f>
        <v>1.5133991837501526E-9</v>
      </c>
      <c r="AP86" s="228">
        <f>AP85-$CG42</f>
        <v>0</v>
      </c>
      <c r="AQ86" s="228">
        <f>AQ85-$CG43</f>
        <v>1.280568540096283E-9</v>
      </c>
      <c r="AR86" s="228">
        <f>AR85-$CG44</f>
        <v>0</v>
      </c>
      <c r="AS86" s="228">
        <f>AS85-$CG45</f>
        <v>1.57160684466362E-9</v>
      </c>
      <c r="AT86" s="228">
        <f>AT85-$CG46</f>
        <v>0</v>
      </c>
      <c r="AU86" s="228">
        <f>AU85-$CG47</f>
        <v>0</v>
      </c>
      <c r="AV86" s="228">
        <f>AV85-$CG48</f>
        <v>1.862645149230957E-9</v>
      </c>
      <c r="AW86" s="228">
        <f>AW85-$CG49</f>
        <v>1.5133991837501526E-9</v>
      </c>
      <c r="AX86" s="228">
        <f>AX85-$CG50</f>
        <v>0</v>
      </c>
      <c r="AY86" s="228">
        <f>AY85-$CG51</f>
        <v>1.862645149230957E-9</v>
      </c>
      <c r="AZ86" s="228">
        <f>AZ85-$CG52</f>
        <v>1.7462298274040222E-9</v>
      </c>
      <c r="BA86" s="228">
        <f>BA85-$CG53</f>
        <v>0</v>
      </c>
      <c r="BB86" s="228">
        <f>BB85-$CG54</f>
        <v>1.57160684466362E-9</v>
      </c>
      <c r="BC86" s="228">
        <f>BC85-$CG55</f>
        <v>1.862645149230957E-9</v>
      </c>
      <c r="BD86" s="228">
        <f>BD85-$CG56</f>
        <v>1.5133991837501526E-9</v>
      </c>
      <c r="BE86" s="228">
        <f>BE85-$CG57</f>
        <v>1.5133991837501526E-9</v>
      </c>
      <c r="BF86" s="228">
        <f>BF85-$CG58</f>
        <v>1.57160684466362E-9</v>
      </c>
      <c r="BG86" s="228">
        <f>BG85-$CG59</f>
        <v>0</v>
      </c>
      <c r="BH86" s="228">
        <f>BH85-$CG60</f>
        <v>1.57160684466362E-9</v>
      </c>
      <c r="BI86" s="228">
        <f>BI85-$CG61</f>
        <v>2.0372681319713593E-9</v>
      </c>
      <c r="BJ86" s="228">
        <f>BJ85-$CG62</f>
        <v>0</v>
      </c>
      <c r="BK86" s="228">
        <f>BK85-$CG63</f>
        <v>0</v>
      </c>
      <c r="BL86" s="228">
        <f>BL85-$CG64</f>
        <v>2.0954757928848267E-9</v>
      </c>
      <c r="BM86" s="228">
        <f>BM85-$CG65</f>
        <v>0</v>
      </c>
      <c r="BN86" s="228">
        <f>BN85-$CG66</f>
        <v>0</v>
      </c>
      <c r="BO86" s="228">
        <f>BO85-$CG67</f>
        <v>0</v>
      </c>
      <c r="BP86" s="228">
        <f>BP85-$CG68</f>
        <v>0</v>
      </c>
      <c r="BQ86" s="228">
        <f>BQ85-$CG69</f>
        <v>0</v>
      </c>
      <c r="BR86" s="95">
        <f>BR85-$CG70</f>
        <v>0</v>
      </c>
      <c r="BS86" s="95">
        <f>BS85-CG71</f>
        <v>0</v>
      </c>
      <c r="BT86" s="95">
        <f>BT85-CG72</f>
        <v>0</v>
      </c>
      <c r="BU86" s="95">
        <f>BU85-CG73</f>
        <v>0</v>
      </c>
      <c r="BV86" s="95">
        <f>BV85-CG74</f>
        <v>0</v>
      </c>
      <c r="BW86" s="95">
        <f>BW85-CG75</f>
        <v>0</v>
      </c>
      <c r="BX86" s="95">
        <f>BX85-CG76</f>
        <v>0</v>
      </c>
      <c r="BY86" s="95">
        <f>BY85-CG77</f>
        <v>0</v>
      </c>
      <c r="BZ86" s="95">
        <f>BZ85-CG78</f>
        <v>0</v>
      </c>
      <c r="CA86" s="95">
        <f>CA85-CG79</f>
        <v>-2.3283064365386963E-9</v>
      </c>
      <c r="CB86" s="95">
        <f>CB85-CG80</f>
        <v>0</v>
      </c>
      <c r="CC86" s="95">
        <f>CC85-CG81</f>
        <v>0</v>
      </c>
      <c r="CD86" s="95">
        <f>CD85-CG82</f>
        <v>0</v>
      </c>
      <c r="CE86" s="95">
        <f>CE85-CG83</f>
        <v>-5.5879354476928711E-8</v>
      </c>
      <c r="CF86" s="95">
        <f>CF85-CG84</f>
        <v>-4.4703483581542969E-8</v>
      </c>
      <c r="CG86" s="222">
        <f>SUM(C86:CF86)</f>
        <v>-9.0891262516379356E-8</v>
      </c>
    </row>
    <row r="87" spans="1:88" x14ac:dyDescent="0.25">
      <c r="A87" s="76" t="s">
        <v>18</v>
      </c>
      <c r="C87" s="81">
        <f>SUM(C85:AJ85)-SUM(CG3:CG36)</f>
        <v>0</v>
      </c>
      <c r="AJ87" s="96"/>
      <c r="AK87" s="81">
        <f>SUM(AK85:BR85)-SUM(CG37:CG70)</f>
        <v>0</v>
      </c>
      <c r="AM87" s="221" t="s">
        <v>177</v>
      </c>
      <c r="AN87" s="221">
        <v>42398.87780370492</v>
      </c>
      <c r="BR87" s="96"/>
      <c r="BT87" s="100"/>
      <c r="BU87" s="100"/>
      <c r="BV87" s="100"/>
      <c r="BW87" s="100"/>
      <c r="BX87" s="100"/>
      <c r="BY87" s="100"/>
      <c r="BZ87" s="100"/>
      <c r="CA87" s="100"/>
      <c r="CB87" s="100"/>
      <c r="CC87" s="100"/>
      <c r="CD87" s="100"/>
      <c r="CE87" s="100"/>
      <c r="CF87" s="100"/>
    </row>
    <row r="88" spans="1:88" x14ac:dyDescent="0.25">
      <c r="C88" s="81"/>
      <c r="BS88" s="175" t="b">
        <f>SUM(BS73:BS76)='[47]SAM_2017_IO bal'!BS73</f>
        <v>1</v>
      </c>
      <c r="BT88" s="175" t="b">
        <f>SUM(BT73:BT76)='[47]SAM_2017_IO bal'!BT73</f>
        <v>1</v>
      </c>
      <c r="BU88" s="89" t="s">
        <v>51</v>
      </c>
      <c r="BV88" s="89" t="s">
        <v>52</v>
      </c>
      <c r="BW88" s="89" t="s">
        <v>53</v>
      </c>
      <c r="BX88" s="89" t="s">
        <v>54</v>
      </c>
      <c r="BY88" s="175" t="b">
        <f>SUM(BY73:BY76)='[47]SAM_2017_IO bal'!BV73</f>
        <v>1</v>
      </c>
    </row>
    <row r="89" spans="1:88" x14ac:dyDescent="0.25">
      <c r="A89" s="174" t="s">
        <v>164</v>
      </c>
      <c r="B89" s="173">
        <f>SUM(C71:AJ80,AK78:BR78,CF79)</f>
        <v>54514793.730302252</v>
      </c>
      <c r="C89" s="221" t="b">
        <f>B89=B90</f>
        <v>0</v>
      </c>
      <c r="D89" s="222">
        <f>B89-B90</f>
        <v>8.1956386566162109E-8</v>
      </c>
      <c r="BY89" s="222">
        <f>SUM(BY73:BY76)-'[47]SAM_2017_IO bal'!BV73</f>
        <v>0</v>
      </c>
    </row>
    <row r="90" spans="1:88" x14ac:dyDescent="0.25">
      <c r="A90" s="174" t="s">
        <v>165</v>
      </c>
      <c r="B90" s="173">
        <f>SUM(BU37:CE70)+SUM(CF3:CF36)+CF79-SUM(AK84:BR84)</f>
        <v>54514793.73030217</v>
      </c>
      <c r="AK90" s="222"/>
      <c r="AL90" s="222"/>
      <c r="BU90" s="81" t="b">
        <f>BU86=0</f>
        <v>1</v>
      </c>
      <c r="BV90" s="81" t="b">
        <f t="shared" ref="BV90:BX90" si="7">BV86=0</f>
        <v>1</v>
      </c>
      <c r="BW90" s="81" t="b">
        <f t="shared" si="7"/>
        <v>1</v>
      </c>
      <c r="BX90" s="81" t="b">
        <f t="shared" si="7"/>
        <v>1</v>
      </c>
    </row>
    <row r="91" spans="1:88" x14ac:dyDescent="0.25">
      <c r="A91" s="174"/>
      <c r="B91" s="173">
        <f>SUM(C71:AJ80)+BZ77+CA77</f>
        <v>54514793.730302259</v>
      </c>
      <c r="BU91" s="222"/>
      <c r="BV91" s="222"/>
      <c r="BW91" s="222"/>
      <c r="BX91" s="222"/>
    </row>
    <row r="92" spans="1:88" ht="45" x14ac:dyDescent="0.25">
      <c r="BT92" s="170" t="s">
        <v>57</v>
      </c>
      <c r="BU92" s="169">
        <v>-187945.18662936473</v>
      </c>
      <c r="BV92" s="169">
        <v>117068.82034624368</v>
      </c>
      <c r="BW92" s="169">
        <v>-106798.62057556584</v>
      </c>
      <c r="BX92" s="169">
        <v>177674.9868587479</v>
      </c>
      <c r="BY92" s="222"/>
      <c r="BZ92" s="222"/>
    </row>
    <row r="93" spans="1:88" x14ac:dyDescent="0.25">
      <c r="BT93" s="221" t="s">
        <v>58</v>
      </c>
    </row>
    <row r="94" spans="1:88" x14ac:dyDescent="0.25">
      <c r="BT94" s="221" t="s">
        <v>59</v>
      </c>
    </row>
    <row r="95" spans="1:88" x14ac:dyDescent="0.25">
      <c r="BT95" s="221" t="s">
        <v>60</v>
      </c>
    </row>
    <row r="96" spans="1:88" x14ac:dyDescent="0.25">
      <c r="BT96" s="221" t="s">
        <v>61</v>
      </c>
    </row>
  </sheetData>
  <conditionalFormatting sqref="CG71:CI76 CG77:CG84 CI77:CI84">
    <cfRule type="cellIs" dxfId="4" priority="5" operator="equal">
      <formula>FALSE</formula>
    </cfRule>
  </conditionalFormatting>
  <conditionalFormatting sqref="CH37:CH73">
    <cfRule type="cellIs" dxfId="3" priority="3" operator="equal">
      <formula>TRUE</formula>
    </cfRule>
    <cfRule type="cellIs" dxfId="2" priority="4" operator="equal">
      <formula>FALSE</formula>
    </cfRule>
  </conditionalFormatting>
  <conditionalFormatting sqref="CH77:CH84">
    <cfRule type="cellIs" dxfId="1" priority="1" operator="equal">
      <formula>TRUE</formula>
    </cfRule>
    <cfRule type="cellIs" dxfId="0" priority="2" operator="equal">
      <formula>FALSE</formula>
    </cfRule>
  </conditionalFormatting>
  <pageMargins left="0" right="0" top="0.19685039370078741" bottom="0.19685039370078741" header="0" footer="0"/>
  <pageSetup paperSize="8" scale="45"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373F49D363DB04CB8C6A96F0E7747CC" ma:contentTypeVersion="10" ma:contentTypeDescription="Ein neues Dokument erstellen." ma:contentTypeScope="" ma:versionID="5aeabbf22e7e87f00bfd057ce85b1a17">
  <xsd:schema xmlns:xsd="http://www.w3.org/2001/XMLSchema" xmlns:xs="http://www.w3.org/2001/XMLSchema" xmlns:p="http://schemas.microsoft.com/office/2006/metadata/properties" xmlns:ns2="497b11b9-7d1a-4ac0-b99c-d4b8958de7f2" xmlns:ns3="258d69ff-b2dc-4d79-aa9a-47cc3c5c3fb2" targetNamespace="http://schemas.microsoft.com/office/2006/metadata/properties" ma:root="true" ma:fieldsID="3451e5e824f105513dd87d4815ad3efb" ns2:_="" ns3:_="">
    <xsd:import namespace="497b11b9-7d1a-4ac0-b99c-d4b8958de7f2"/>
    <xsd:import namespace="258d69ff-b2dc-4d79-aa9a-47cc3c5c3fb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7b11b9-7d1a-4ac0-b99c-d4b8958de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8d69ff-b2dc-4d79-aa9a-47cc3c5c3fb2"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9651C-FE57-41BF-BC05-54BA0187B80C}">
  <ds:schemaRefs>
    <ds:schemaRef ds:uri="http://schemas.microsoft.com/sharepoint/v3/contenttype/forms"/>
  </ds:schemaRefs>
</ds:datastoreItem>
</file>

<file path=customXml/itemProps2.xml><?xml version="1.0" encoding="utf-8"?>
<ds:datastoreItem xmlns:ds="http://schemas.openxmlformats.org/officeDocument/2006/customXml" ds:itemID="{1EEBF680-1D43-4907-A82B-C3AF60DA56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F155E3B-A5D4-4218-A4B2-38426AD7F7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7b11b9-7d1a-4ac0-b99c-d4b8958de7f2"/>
    <ds:schemaRef ds:uri="258d69ff-b2dc-4d79-aa9a-47cc3c5c3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SAM_2017</vt:lpstr>
      <vt:lpstr>SAM_2017_user_USD</vt:lpstr>
      <vt:lpstr>SAM_2017_user_KZT</vt:lpstr>
      <vt:lpstr>PRODUCTIVITY</vt:lpstr>
      <vt:lpstr>INT_PRICES</vt:lpstr>
      <vt:lpstr>POP_GROWTH</vt:lpstr>
      <vt:lpstr>EMISSIONS</vt:lpstr>
      <vt:lpstr>ENDOWMENTS</vt:lpstr>
      <vt:lpstr>SAM_2017_4HH_rich with capital</vt:lpstr>
      <vt:lpstr>SAM_2017_4HH_all with capital</vt:lpstr>
      <vt:lpstr>SAM_2017_with_HH_20-80_capital</vt:lpstr>
      <vt:lpstr>SAM_2017_with_HH_20-80</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Mankovska, Nadiya</dc:creator>
  <cp:keywords/>
  <dc:description/>
  <cp:lastModifiedBy>Динара Жусупова [ERI]</cp:lastModifiedBy>
  <cp:revision/>
  <dcterms:created xsi:type="dcterms:W3CDTF">2021-01-07T17:30:49Z</dcterms:created>
  <dcterms:modified xsi:type="dcterms:W3CDTF">2025-03-18T11:39:20Z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0x0101005373F49D363DB04CB8C6A96F0E7747CC</vt:lpwstr>
  </property>
</Properties>
</file>